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F&amp;O)'!$A$142:$B$353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9" i="6" l="1"/>
  <c r="K118" i="6"/>
  <c r="L24" i="6"/>
  <c r="K24" i="6"/>
  <c r="M24" i="6" s="1"/>
  <c r="K122" i="6"/>
  <c r="M122" i="6" s="1"/>
  <c r="K352" i="6"/>
  <c r="L352" i="6" s="1"/>
  <c r="P25" i="6" l="1"/>
  <c r="L60" i="6" l="1"/>
  <c r="K60" i="6"/>
  <c r="L64" i="6"/>
  <c r="K64" i="6"/>
  <c r="L63" i="6"/>
  <c r="K63" i="6"/>
  <c r="M63" i="6" s="1"/>
  <c r="L13" i="6"/>
  <c r="K13" i="6"/>
  <c r="M13" i="6" s="1"/>
  <c r="L62" i="6"/>
  <c r="K62" i="6"/>
  <c r="M60" i="6" l="1"/>
  <c r="M64" i="6"/>
  <c r="M62" i="6"/>
  <c r="P23" i="6"/>
  <c r="L61" i="6" l="1"/>
  <c r="K61" i="6"/>
  <c r="M61" i="6" l="1"/>
  <c r="L59" i="6"/>
  <c r="K59" i="6"/>
  <c r="L55" i="6"/>
  <c r="K55" i="6"/>
  <c r="M55" i="6" s="1"/>
  <c r="K117" i="6"/>
  <c r="K116" i="6"/>
  <c r="K115" i="6"/>
  <c r="M115" i="6" s="1"/>
  <c r="L20" i="6"/>
  <c r="K20" i="6"/>
  <c r="L18" i="6"/>
  <c r="K18" i="6"/>
  <c r="M18" i="6" s="1"/>
  <c r="M59" i="6" l="1"/>
  <c r="M20" i="6"/>
  <c r="K114" i="6"/>
  <c r="M114" i="6" s="1"/>
  <c r="K102" i="6"/>
  <c r="K101" i="6"/>
  <c r="L58" i="6"/>
  <c r="K58" i="6"/>
  <c r="M58" i="6" s="1"/>
  <c r="L54" i="6"/>
  <c r="K54" i="6"/>
  <c r="L22" i="6"/>
  <c r="K22" i="6"/>
  <c r="M54" i="6" l="1"/>
  <c r="M22" i="6"/>
  <c r="K57" i="6"/>
  <c r="L56" i="6"/>
  <c r="K56" i="6"/>
  <c r="L53" i="6"/>
  <c r="K53" i="6"/>
  <c r="K113" i="6"/>
  <c r="K112" i="6"/>
  <c r="K111" i="6"/>
  <c r="K110" i="6"/>
  <c r="M53" i="6" l="1"/>
  <c r="L52" i="6"/>
  <c r="K52" i="6"/>
  <c r="K109" i="6"/>
  <c r="M109" i="6" s="1"/>
  <c r="K108" i="6"/>
  <c r="M108" i="6" s="1"/>
  <c r="K106" i="6"/>
  <c r="M106" i="6" s="1"/>
  <c r="K107" i="6"/>
  <c r="M107" i="6" s="1"/>
  <c r="L15" i="6"/>
  <c r="K15" i="6"/>
  <c r="K104" i="6"/>
  <c r="M104" i="6" s="1"/>
  <c r="L51" i="6"/>
  <c r="K51" i="6"/>
  <c r="M51" i="6" s="1"/>
  <c r="M15" i="6" l="1"/>
  <c r="M52" i="6"/>
  <c r="K105" i="6"/>
  <c r="M105" i="6" s="1"/>
  <c r="L16" i="6"/>
  <c r="K16" i="6"/>
  <c r="K97" i="6"/>
  <c r="K96" i="6"/>
  <c r="L48" i="6"/>
  <c r="K48" i="6"/>
  <c r="L47" i="6"/>
  <c r="K47" i="6"/>
  <c r="K44" i="6"/>
  <c r="L17" i="6"/>
  <c r="K17" i="6"/>
  <c r="K100" i="6"/>
  <c r="M100" i="6" s="1"/>
  <c r="L49" i="6"/>
  <c r="K49" i="6"/>
  <c r="L50" i="6"/>
  <c r="K50" i="6"/>
  <c r="K103" i="6"/>
  <c r="M103" i="6" s="1"/>
  <c r="K99" i="6"/>
  <c r="K98" i="6"/>
  <c r="M17" i="6" l="1"/>
  <c r="M16" i="6"/>
  <c r="M48" i="6"/>
  <c r="M50" i="6"/>
  <c r="M47" i="6"/>
  <c r="M49" i="6"/>
  <c r="L46" i="6"/>
  <c r="K46" i="6"/>
  <c r="K95" i="6"/>
  <c r="M95" i="6" s="1"/>
  <c r="K76" i="6"/>
  <c r="K75" i="6"/>
  <c r="L44" i="6"/>
  <c r="L45" i="6"/>
  <c r="K45" i="6"/>
  <c r="M45" i="6" l="1"/>
  <c r="M44" i="6"/>
  <c r="M46" i="6"/>
  <c r="K43" i="6"/>
  <c r="K94" i="6" l="1"/>
  <c r="M94" i="6" s="1"/>
  <c r="K93" i="6"/>
  <c r="K92" i="6"/>
  <c r="L42" i="6"/>
  <c r="K42" i="6"/>
  <c r="L43" i="6"/>
  <c r="M43" i="6" s="1"/>
  <c r="K91" i="6"/>
  <c r="M91" i="6" s="1"/>
  <c r="K86" i="6"/>
  <c r="K85" i="6"/>
  <c r="K83" i="6"/>
  <c r="K84" i="6"/>
  <c r="K90" i="6"/>
  <c r="M90" i="6" s="1"/>
  <c r="P21" i="6"/>
  <c r="M42" i="6" l="1"/>
  <c r="K89" i="6"/>
  <c r="M89" i="6" s="1"/>
  <c r="L12" i="6"/>
  <c r="K12" i="6"/>
  <c r="M12" i="6" l="1"/>
  <c r="L41" i="6"/>
  <c r="K41" i="6"/>
  <c r="M41" i="6" l="1"/>
  <c r="K82" i="6"/>
  <c r="K81" i="6"/>
  <c r="L38" i="6"/>
  <c r="K38" i="6"/>
  <c r="L39" i="6"/>
  <c r="K39" i="6"/>
  <c r="L40" i="6"/>
  <c r="K40" i="6"/>
  <c r="M40" i="6" l="1"/>
  <c r="M39" i="6"/>
  <c r="M38" i="6"/>
  <c r="K87" i="6" l="1"/>
  <c r="M87" i="6" s="1"/>
  <c r="K88" i="6"/>
  <c r="M88" i="6" s="1"/>
  <c r="K80" i="6"/>
  <c r="M80" i="6" s="1"/>
  <c r="K79" i="6"/>
  <c r="M79" i="6" s="1"/>
  <c r="K78" i="6"/>
  <c r="K77" i="6"/>
  <c r="P19" i="6"/>
  <c r="K353" i="6" l="1"/>
  <c r="L353" i="6" s="1"/>
  <c r="K319" i="6" l="1"/>
  <c r="L319" i="6" s="1"/>
  <c r="P14" i="6"/>
  <c r="K338" i="6" l="1"/>
  <c r="L338" i="6" s="1"/>
  <c r="K344" i="6" l="1"/>
  <c r="L344" i="6" s="1"/>
  <c r="K350" i="6" l="1"/>
  <c r="L350" i="6" s="1"/>
  <c r="P11" i="6"/>
  <c r="P128" i="6" l="1"/>
  <c r="P10" i="6" l="1"/>
  <c r="K329" i="6" l="1"/>
  <c r="L329" i="6" s="1"/>
  <c r="K339" i="6" l="1"/>
  <c r="L339" i="6" s="1"/>
  <c r="K345" i="6" l="1"/>
  <c r="L345" i="6" s="1"/>
  <c r="K313" i="6" l="1"/>
  <c r="L313" i="6" s="1"/>
  <c r="K314" i="6" l="1"/>
  <c r="L314" i="6" s="1"/>
  <c r="K340" i="6" l="1"/>
  <c r="L340" i="6" s="1"/>
  <c r="K332" i="6" l="1"/>
  <c r="L332" i="6" s="1"/>
  <c r="K336" i="6" l="1"/>
  <c r="L336" i="6" s="1"/>
  <c r="K341" i="6" l="1"/>
  <c r="L341" i="6" s="1"/>
  <c r="K333" i="6" l="1"/>
  <c r="L333" i="6" s="1"/>
  <c r="K327" i="6"/>
  <c r="L327" i="6" s="1"/>
  <c r="K335" i="6" l="1"/>
  <c r="L335" i="6" s="1"/>
  <c r="K323" i="6" l="1"/>
  <c r="L323" i="6" s="1"/>
  <c r="K324" i="6" l="1"/>
  <c r="L324" i="6" s="1"/>
  <c r="K317" i="6"/>
  <c r="L317" i="6" s="1"/>
  <c r="K334" i="6" l="1"/>
  <c r="L334" i="6" s="1"/>
  <c r="K328" i="6"/>
  <c r="L328" i="6" s="1"/>
  <c r="K330" i="6" l="1"/>
  <c r="L330" i="6" s="1"/>
  <c r="L6" i="2" l="1"/>
  <c r="K6" i="3"/>
  <c r="D7" i="5" l="1"/>
  <c r="M7" i="6"/>
  <c r="K325" i="6" l="1"/>
  <c r="L325" i="6" s="1"/>
  <c r="K322" i="6" l="1"/>
  <c r="L322" i="6" s="1"/>
  <c r="K326" i="6" l="1"/>
  <c r="L326" i="6" s="1"/>
  <c r="K321" i="6"/>
  <c r="L321" i="6" s="1"/>
  <c r="K320" i="6"/>
  <c r="L320" i="6" s="1"/>
  <c r="K318" i="6"/>
  <c r="L318" i="6" s="1"/>
  <c r="H316" i="6"/>
  <c r="K316" i="6" s="1"/>
  <c r="L316" i="6" s="1"/>
  <c r="K315" i="6"/>
  <c r="L315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F284" i="6"/>
  <c r="K284" i="6" s="1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F278" i="6"/>
  <c r="K278" i="6" s="1"/>
  <c r="L278" i="6" s="1"/>
  <c r="F277" i="6"/>
  <c r="K277" i="6" s="1"/>
  <c r="L277" i="6" s="1"/>
  <c r="K276" i="6"/>
  <c r="L276" i="6" s="1"/>
  <c r="F275" i="6"/>
  <c r="K275" i="6" s="1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59" i="6"/>
  <c r="L259" i="6" s="1"/>
  <c r="K257" i="6"/>
  <c r="L257" i="6" s="1"/>
  <c r="K256" i="6"/>
  <c r="L256" i="6" s="1"/>
  <c r="F255" i="6"/>
  <c r="K255" i="6" s="1"/>
  <c r="L255" i="6" s="1"/>
  <c r="K254" i="6"/>
  <c r="L254" i="6" s="1"/>
  <c r="K251" i="6"/>
  <c r="L251" i="6" s="1"/>
  <c r="K250" i="6"/>
  <c r="L250" i="6" s="1"/>
  <c r="K249" i="6"/>
  <c r="L249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29" i="6"/>
  <c r="L229" i="6" s="1"/>
  <c r="K227" i="6"/>
  <c r="L227" i="6" s="1"/>
  <c r="K225" i="6"/>
  <c r="L225" i="6" s="1"/>
  <c r="K223" i="6"/>
  <c r="L223" i="6" s="1"/>
  <c r="K222" i="6"/>
  <c r="L222" i="6" s="1"/>
  <c r="K221" i="6"/>
  <c r="L221" i="6" s="1"/>
  <c r="K219" i="6"/>
  <c r="L219" i="6" s="1"/>
  <c r="K218" i="6"/>
  <c r="L218" i="6" s="1"/>
  <c r="K217" i="6"/>
  <c r="L217" i="6" s="1"/>
  <c r="K216" i="6"/>
  <c r="K215" i="6"/>
  <c r="L215" i="6" s="1"/>
  <c r="K214" i="6"/>
  <c r="L214" i="6" s="1"/>
  <c r="K212" i="6"/>
  <c r="L212" i="6" s="1"/>
  <c r="K211" i="6"/>
  <c r="L211" i="6" s="1"/>
  <c r="K210" i="6"/>
  <c r="L210" i="6" s="1"/>
  <c r="K209" i="6"/>
  <c r="L209" i="6" s="1"/>
  <c r="K208" i="6"/>
  <c r="L208" i="6" s="1"/>
  <c r="F207" i="6"/>
  <c r="K207" i="6" s="1"/>
  <c r="L207" i="6" s="1"/>
  <c r="H206" i="6"/>
  <c r="K206" i="6" s="1"/>
  <c r="L206" i="6" s="1"/>
  <c r="K203" i="6"/>
  <c r="L203" i="6" s="1"/>
  <c r="K202" i="6"/>
  <c r="L202" i="6" s="1"/>
  <c r="K201" i="6"/>
  <c r="L201" i="6" s="1"/>
  <c r="K200" i="6"/>
  <c r="L200" i="6" s="1"/>
  <c r="K199" i="6"/>
  <c r="L199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H172" i="6"/>
  <c r="K172" i="6" s="1"/>
  <c r="L172" i="6" s="1"/>
  <c r="F171" i="6"/>
  <c r="K171" i="6" s="1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6" i="4"/>
</calcChain>
</file>

<file path=xl/sharedStrings.xml><?xml version="1.0" encoding="utf-8"?>
<sst xmlns="http://schemas.openxmlformats.org/spreadsheetml/2006/main" count="3354" uniqueCount="1244">
  <si>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</si>
  <si>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</si>
  <si>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</si>
  <si>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</si>
  <si>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</si>
  <si>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</si>
  <si>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</si>
  <si>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</si>
  <si>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</si>
  <si>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</si>
  <si>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</si>
  <si>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</si>
  <si>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</si>
  <si>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</si>
  <si>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</si>
  <si>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</si>
  <si>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</si>
  <si>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</si>
  <si>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</si>
  <si>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</si>
  <si>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</si>
  <si>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</si>
  <si>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</si>
  <si>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</si>
  <si>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</si>
  <si>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</si>
  <si>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</si>
  <si>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</si>
  <si>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</si>
  <si>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</si>
  <si>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</si>
  <si>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</si>
  <si>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</si>
  <si>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</si>
  <si>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</si>
  <si>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</si>
  <si>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</si>
  <si>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</si>
  <si>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</si>
  <si>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</si>
  <si>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</si>
  <si>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</si>
  <si>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</si>
  <si>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</si>
  <si>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</si>
  <si>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</si>
  <si>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</si>
  <si>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</si>
  <si>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</si>
  <si>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</si>
  <si>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</si>
  <si>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</si>
  <si>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</si>
  <si>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</si>
  <si>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</si>
  <si>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</si>
  <si>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</si>
  <si>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</si>
  <si>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</si>
  <si>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</si>
  <si>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</si>
  <si>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</si>
  <si>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</si>
  <si>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</si>
  <si>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</si>
  <si>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</si>
  <si>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</si>
  <si>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</si>
  <si>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</si>
  <si>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</si>
  <si>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</si>
  <si>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</si>
  <si>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</si>
  <si>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</si>
  <si>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</si>
  <si>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</si>
  <si>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</si>
  <si>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</si>
  <si>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</si>
  <si>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</si>
  <si>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</si>
  <si>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</si>
  <si>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</si>
  <si>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</si>
  <si>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</si>
  <si>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</si>
  <si>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</si>
  <si>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</si>
  <si>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</si>
  <si>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</si>
  <si>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</si>
  <si>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</si>
  <si>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</si>
  <si>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</si>
  <si>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</si>
  <si>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</si>
  <si>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</si>
  <si>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</si>
  <si>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</si>
  <si>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</si>
  <si>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</si>
  <si>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</si>
  <si>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</si>
  <si>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</si>
  <si>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</si>
  <si>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</si>
  <si>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</si>
  <si>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</si>
  <si>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</si>
  <si>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</si>
  <si>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</si>
  <si>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</si>
  <si>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</si>
  <si>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</si>
  <si>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</si>
  <si>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</si>
  <si>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</si>
  <si>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</si>
  <si>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</si>
  <si>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</si>
  <si>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</si>
  <si>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</si>
  <si>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</si>
  <si>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</si>
  <si>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</si>
  <si>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</si>
  <si>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</si>
  <si>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</si>
  <si>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</si>
  <si>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</si>
  <si>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</si>
  <si>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</si>
  <si>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</si>
  <si>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</si>
  <si>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</si>
  <si>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</si>
  <si>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</si>
  <si>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</si>
  <si>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</si>
  <si>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</si>
  <si>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</si>
  <si>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</si>
  <si>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</si>
  <si>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</si>
  <si>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</si>
  <si>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</si>
  <si>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</si>
  <si>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</si>
  <si>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</si>
  <si>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</si>
  <si>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</si>
  <si>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</si>
  <si>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</si>
  <si>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</si>
  <si>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</si>
  <si>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</si>
  <si>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</si>
  <si>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</si>
  <si>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</si>
  <si>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</si>
  <si>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</si>
  <si>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</si>
  <si>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</si>
  <si>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</si>
  <si>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</si>
  <si>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</si>
  <si>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</si>
  <si>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</si>
  <si>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</si>
  <si>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</si>
  <si>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</si>
  <si>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</si>
  <si>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</si>
  <si>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</si>
  <si>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</si>
  <si>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</si>
  <si>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</si>
  <si>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</si>
  <si>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</si>
  <si>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</si>
  <si>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</si>
  <si>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</si>
  <si>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</si>
  <si>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</si>
  <si>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</si>
  <si>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</si>
  <si>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</si>
  <si>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</si>
  <si>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</si>
  <si>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</si>
  <si>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</si>
  <si>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</si>
  <si>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</si>
  <si>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</si>
  <si>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</si>
  <si>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</si>
  <si>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</si>
  <si>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</si>
  <si>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</si>
  <si>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</si>
  <si>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</si>
  <si>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</si>
  <si>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</si>
  <si>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</si>
  <si>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</si>
  <si>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</si>
  <si>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</si>
  <si>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</si>
  <si>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</si>
  <si>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</si>
  <si>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</si>
  <si>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</si>
  <si>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</si>
  <si>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</si>
  <si>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</si>
  <si>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</si>
  <si>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</si>
  <si>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</si>
  <si>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</si>
  <si>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</si>
  <si>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</si>
  <si>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</si>
  <si>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</si>
  <si>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</si>
  <si>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</si>
  <si>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</si>
  <si>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</si>
  <si>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</si>
  <si>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</si>
  <si>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</si>
  <si>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</si>
  <si>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</si>
  <si>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</si>
  <si>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</si>
  <si>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</si>
  <si>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</si>
  <si>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</si>
  <si>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</si>
  <si>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</si>
  <si>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</si>
  <si>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</si>
  <si>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</si>
  <si>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</si>
  <si>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</si>
  <si>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</si>
  <si>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</si>
  <si>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</si>
  <si>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</si>
  <si>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</si>
  <si>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</si>
  <si>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</si>
  <si>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</si>
  <si>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</si>
  <si>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</si>
  <si>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</si>
  <si>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</si>
  <si>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</si>
  <si>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</si>
  <si>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</si>
  <si>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</si>
  <si>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</si>
  <si>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</si>
  <si>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</si>
  <si>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</si>
  <si>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</si>
  <si>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</si>
  <si>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</si>
  <si>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</si>
  <si>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</si>
  <si>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</si>
  <si>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</si>
  <si>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</si>
  <si>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</si>
  <si>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</si>
  <si>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</si>
  <si>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</si>
  <si>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</si>
  <si>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</si>
  <si>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</si>
  <si>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</si>
  <si>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</si>
  <si>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</si>
  <si>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</si>
  <si>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</si>
  <si>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</si>
  <si>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</si>
  <si>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</si>
  <si>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</si>
  <si>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</si>
  <si>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</si>
  <si>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</si>
  <si>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</si>
  <si>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</si>
  <si>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</si>
  <si>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</si>
  <si>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</si>
  <si>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</si>
  <si>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</si>
  <si>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</si>
  <si>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</si>
  <si>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</si>
  <si>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</si>
  <si>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</si>
  <si>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</si>
  <si>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</si>
  <si>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</si>
  <si>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</si>
  <si>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</si>
  <si>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</si>
  <si>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</si>
  <si>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</si>
  <si>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</si>
  <si>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</si>
  <si>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</si>
  <si>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</si>
  <si>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</si>
  <si>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</si>
  <si>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</si>
  <si>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</si>
  <si>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</si>
  <si>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</si>
  <si>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</si>
  <si>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</si>
  <si>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</si>
  <si>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</si>
  <si>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</si>
  <si>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</si>
  <si>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</si>
  <si>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</si>
  <si>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</si>
  <si>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</si>
  <si>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</si>
  <si>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</si>
  <si>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</si>
  <si>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</si>
  <si>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</si>
  <si>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</si>
  <si>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</si>
  <si>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</si>
  <si>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</si>
  <si>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</si>
  <si>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</si>
  <si>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</si>
  <si>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</si>
  <si>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</si>
  <si>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</si>
  <si>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</si>
  <si>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</si>
  <si>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</si>
  <si>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</si>
  <si>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</si>
  <si>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</si>
  <si>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</si>
  <si>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</si>
  <si>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</si>
  <si>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</si>
  <si>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</si>
  <si>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</si>
  <si>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</si>
  <si>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</si>
  <si>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</si>
  <si>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</si>
  <si>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</si>
  <si>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</si>
  <si>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</si>
  <si>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</si>
  <si>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</si>
  <si>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</si>
  <si>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</si>
  <si>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</si>
  <si>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</si>
  <si>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</si>
  <si>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</si>
  <si>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</si>
  <si>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</si>
  <si>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</si>
  <si>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</si>
  <si>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</si>
  <si>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</si>
  <si>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</si>
  <si>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</si>
  <si>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</si>
  <si>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</si>
  <si>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</si>
  <si>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</si>
  <si>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</si>
  <si>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</si>
  <si>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</si>
  <si>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</si>
  <si>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</si>
  <si>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</si>
  <si>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</si>
  <si>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</si>
  <si>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</si>
  <si>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</si>
  <si>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</si>
  <si>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</si>
  <si>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</si>
  <si>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</si>
  <si>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</si>
  <si>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</si>
  <si>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</si>
  <si>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</si>
  <si>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</si>
  <si>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</si>
  <si>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</si>
  <si>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</si>
  <si>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</si>
  <si>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</si>
  <si>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</si>
  <si>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</si>
  <si>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</si>
  <si>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</si>
  <si>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</si>
  <si>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</si>
  <si>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</si>
  <si>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</si>
  <si>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</si>
  <si>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</si>
  <si>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</si>
  <si>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</si>
  <si>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</si>
  <si>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</si>
  <si>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</si>
  <si>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</si>
  <si>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</si>
  <si>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</si>
  <si>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</si>
  <si>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</si>
  <si>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</si>
  <si>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</si>
  <si>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</si>
  <si>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</si>
  <si>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</si>
  <si>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</si>
  <si>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</si>
  <si>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</si>
  <si>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</si>
  <si>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</si>
  <si>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</si>
  <si>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</si>
  <si>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</si>
  <si>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</si>
  <si>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</si>
  <si>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</si>
  <si>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</si>
  <si>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</si>
  <si>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</si>
  <si>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</si>
  <si>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</si>
  <si>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</si>
  <si>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</si>
  <si>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</si>
  <si>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</si>
  <si>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</si>
  <si>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</si>
  <si>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</si>
  <si>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</si>
  <si>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</si>
  <si>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</si>
  <si>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</si>
  <si>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</si>
  <si>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</si>
  <si>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</si>
  <si>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</si>
  <si>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</si>
  <si>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</si>
  <si>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</si>
  <si>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</si>
  <si>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</si>
  <si>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</si>
  <si>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</si>
  <si>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</si>
  <si>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</si>
  <si>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</si>
  <si>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</si>
  <si>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</si>
  <si>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</si>
  <si>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</si>
  <si>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</si>
  <si>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</si>
  <si>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</si>
  <si>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</si>
  <si>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</si>
  <si>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</si>
  <si>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</si>
  <si>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</si>
  <si>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</si>
  <si>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</si>
  <si>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</si>
  <si>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</si>
  <si>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</si>
  <si>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</si>
  <si>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</si>
  <si>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</si>
  <si>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</si>
  <si>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</si>
  <si>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</si>
  <si>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</si>
  <si>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</si>
  <si>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</si>
  <si>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</si>
  <si>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</si>
  <si>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</si>
  <si>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</si>
  <si>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</si>
  <si>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</si>
  <si>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</si>
  <si>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</si>
  <si>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</si>
  <si>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</si>
  <si>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</si>
  <si>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</si>
  <si>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</si>
  <si>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</si>
  <si>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</si>
  <si>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</si>
  <si>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</si>
  <si>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</si>
  <si>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</si>
  <si>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</si>
  <si>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</si>
  <si>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</si>
  <si>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</si>
  <si>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</si>
  <si>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</si>
  <si>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</si>
  <si>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</si>
  <si>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</si>
  <si>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</si>
  <si>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</si>
  <si>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</si>
  <si>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</si>
  <si>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</si>
  <si>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</si>
  <si>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</si>
  <si>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</si>
  <si>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</si>
  <si>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</si>
  <si>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</si>
  <si>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</si>
  <si>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</si>
  <si>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</si>
  <si>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</si>
  <si>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</si>
  <si>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</si>
  <si>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</si>
  <si>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</si>
  <si>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</si>
  <si>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</si>
  <si>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</si>
  <si>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</si>
  <si>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</si>
  <si>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</si>
  <si>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</si>
  <si>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</si>
  <si>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</si>
  <si>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</si>
  <si>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</si>
  <si>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</si>
  <si>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</si>
  <si>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</si>
  <si>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</si>
  <si>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</si>
  <si>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</si>
  <si>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</si>
  <si>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</si>
  <si>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</si>
  <si>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</si>
  <si>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</si>
  <si>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</si>
  <si>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</si>
  <si>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</si>
  <si>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</si>
  <si>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</si>
  <si>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</si>
  <si>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</si>
  <si>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</si>
  <si>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</si>
  <si>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</si>
  <si>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</si>
  <si>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</si>
  <si>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</si>
  <si>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</si>
  <si>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</si>
  <si>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</si>
  <si>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</si>
  <si>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</si>
  <si>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</si>
  <si>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</si>
  <si>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</si>
  <si>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</si>
  <si>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</si>
  <si>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</si>
  <si>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</si>
  <si>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</si>
  <si>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</si>
  <si>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</si>
  <si>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</si>
  <si>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</si>
  <si>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</si>
  <si>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</si>
  <si>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</si>
  <si>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</si>
  <si>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</si>
  <si>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</si>
  <si>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</si>
  <si>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</si>
  <si>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</si>
  <si>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</si>
  <si>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</si>
  <si>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</si>
  <si>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</si>
  <si>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</si>
  <si>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</si>
  <si>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</si>
  <si>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</si>
  <si>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</si>
  <si>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</si>
  <si>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</si>
  <si>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</si>
  <si>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</si>
  <si>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</si>
  <si>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</si>
  <si>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</si>
  <si>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</si>
  <si>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</si>
  <si>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</si>
  <si>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</si>
  <si>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</si>
  <si>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</si>
  <si>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</si>
  <si>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</si>
  <si>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</si>
  <si>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</si>
  <si>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</si>
  <si>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</si>
  <si>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</si>
  <si>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</si>
  <si>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</si>
  <si>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</si>
  <si>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</si>
  <si>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</si>
  <si>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</si>
  <si>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</si>
  <si>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</si>
  <si>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</si>
  <si>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</si>
  <si>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</si>
  <si>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</si>
  <si>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</si>
  <si>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</si>
  <si>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</si>
  <si>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</si>
  <si>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</si>
  <si>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</si>
  <si>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</si>
  <si>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</si>
  <si>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</si>
  <si>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</si>
  <si>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</si>
  <si>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</si>
  <si>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</si>
  <si>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</si>
  <si>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</si>
  <si>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</si>
  <si>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</si>
  <si>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</si>
  <si>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</si>
  <si>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</si>
  <si>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</si>
  <si>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</si>
  <si>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</si>
  <si>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</si>
  <si>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</si>
  <si>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</si>
  <si>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</si>
  <si>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</si>
  <si>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</si>
  <si>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</si>
  <si>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</si>
  <si>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</si>
  <si>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</si>
  <si>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</si>
  <si>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</si>
  <si>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</si>
  <si>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</si>
  <si>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</si>
  <si>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</si>
  <si>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</si>
  <si>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</si>
  <si>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</si>
  <si>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</si>
  <si>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</si>
  <si>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</si>
  <si>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</si>
  <si>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</si>
  <si>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</si>
  <si>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</si>
  <si>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</si>
  <si>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</si>
  <si>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</si>
  <si>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</si>
  <si>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</si>
  <si>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</si>
  <si>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</si>
  <si>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</si>
  <si>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</si>
  <si>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</si>
  <si>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</si>
  <si>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</si>
  <si>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</si>
  <si>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</si>
  <si>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</si>
  <si>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</si>
  <si>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</si>
  <si>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</si>
  <si>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</si>
  <si>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</si>
  <si>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</si>
  <si>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</si>
  <si>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</si>
  <si>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</si>
  <si>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</si>
  <si>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</si>
  <si>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</si>
  <si>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</si>
  <si>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</si>
  <si>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</si>
  <si>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</si>
  <si>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</si>
  <si>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</si>
  <si>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</si>
  <si>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</si>
  <si>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</si>
  <si>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</si>
  <si>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</si>
  <si>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</si>
  <si>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</si>
  <si>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</si>
  <si>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</si>
  <si>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</si>
  <si>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</si>
  <si>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</si>
  <si>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</si>
  <si>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</si>
  <si>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</si>
  <si>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</si>
  <si>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</si>
  <si>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</si>
  <si>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</si>
  <si>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</si>
  <si>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</si>
  <si>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</si>
  <si>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</si>
  <si>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</si>
  <si>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</si>
  <si>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</si>
  <si>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</si>
  <si>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</si>
  <si>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</si>
  <si>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</si>
  <si>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</si>
  <si>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</si>
  <si>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</si>
  <si>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</si>
  <si>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</si>
  <si>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</si>
  <si>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</si>
  <si>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</si>
  <si>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</si>
  <si>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</si>
  <si>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</si>
  <si>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</si>
  <si>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</si>
  <si>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</si>
  <si>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</si>
  <si>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</si>
  <si>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</si>
  <si>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</si>
  <si>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</si>
  <si>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</si>
  <si>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</si>
  <si>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</si>
  <si>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</si>
  <si>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</si>
  <si>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</si>
  <si>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</si>
  <si>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</si>
  <si>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</si>
  <si>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</si>
  <si>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</si>
  <si>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</si>
  <si>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</si>
  <si>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</si>
  <si>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</si>
  <si>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</si>
  <si>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</si>
  <si>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</si>
  <si>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</si>
  <si>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</si>
  <si>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</si>
  <si>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</si>
  <si>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</si>
  <si>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</si>
  <si>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</si>
  <si>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</si>
  <si>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</si>
  <si>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</si>
  <si>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</si>
  <si>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</si>
  <si>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</si>
  <si>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</si>
  <si>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</si>
  <si>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</si>
  <si>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</si>
  <si>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</si>
  <si>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</si>
  <si>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</si>
  <si>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</si>
  <si>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</si>
  <si>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</si>
  <si>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</si>
  <si>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</si>
  <si>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</si>
  <si>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</si>
  <si>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</si>
  <si>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</si>
  <si>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</si>
  <si>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</si>
  <si>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</si>
  <si>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</si>
  <si>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</si>
  <si>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</si>
  <si>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</si>
  <si>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</si>
  <si>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</si>
  <si>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</si>
  <si>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</si>
  <si>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</si>
  <si>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</si>
  <si>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</si>
  <si>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</si>
  <si>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48-52</t>
  </si>
  <si>
    <t>37.3-41.30</t>
  </si>
  <si>
    <t>2485-2585</t>
  </si>
  <si>
    <t>2800-3000</t>
  </si>
  <si>
    <t>MULTIPLIER SHARE &amp; STOCK ADVISORS PRIVATE LIMITED</t>
  </si>
  <si>
    <t>2150-2350</t>
  </si>
  <si>
    <t>Chemicals</t>
  </si>
  <si>
    <t>Profit of Rs.20/-</t>
  </si>
  <si>
    <t>5050-5300</t>
  </si>
  <si>
    <t>730-740</t>
  </si>
  <si>
    <t>NILKAMAL</t>
  </si>
  <si>
    <t>1875-2000</t>
  </si>
  <si>
    <t>Profiit of Rs.15/-</t>
  </si>
  <si>
    <t>180-195</t>
  </si>
  <si>
    <t>Profit of Rs.24/-</t>
  </si>
  <si>
    <t>1320-1330</t>
  </si>
  <si>
    <t>LTF</t>
  </si>
  <si>
    <t>TATACONSUM MAY FUT</t>
  </si>
  <si>
    <t>1128-1150</t>
  </si>
  <si>
    <t>NSE</t>
  </si>
  <si>
    <t>NIFTY 21800 PE 30 MAY</t>
  </si>
  <si>
    <t>NIFTY 23200 CE 30 MAY</t>
  </si>
  <si>
    <t>695-730</t>
  </si>
  <si>
    <t>180-190</t>
  </si>
  <si>
    <t>1600-1700</t>
  </si>
  <si>
    <t>SIPTL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</si>
  <si>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</si>
  <si>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</si>
  <si>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</si>
  <si>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</si>
  <si>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</si>
  <si>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</si>
  <si>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</si>
  <si>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</si>
  <si>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</si>
  <si>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</si>
  <si>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</si>
  <si>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</si>
  <si>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</si>
  <si>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</si>
  <si>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</si>
  <si>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</si>
  <si>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</si>
  <si>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</si>
  <si>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</si>
  <si>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</si>
  <si>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</si>
  <si>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</si>
  <si>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</si>
  <si>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</si>
  <si>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</si>
  <si>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</si>
  <si>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464-473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</si>
  <si>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</si>
  <si>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</si>
  <si>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</si>
  <si>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</si>
  <si>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</si>
  <si>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</si>
  <si>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</si>
  <si>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</si>
  <si>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</si>
  <si>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</si>
  <si>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</si>
  <si>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</si>
  <si>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</si>
  <si>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</si>
  <si>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</si>
  <si>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</si>
  <si>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</si>
  <si>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</si>
  <si>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</si>
  <si>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466-458</t>
  </si>
  <si>
    <t>HAVELLS MAY FUT</t>
  </si>
  <si>
    <t>1701-1722</t>
  </si>
  <si>
    <t>FEDERALBNK MAY FUT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</si>
  <si>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</si>
  <si>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</si>
  <si>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</si>
  <si>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</si>
  <si>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</si>
  <si>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</si>
  <si>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</si>
  <si>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Profit of Rs.17/-</t>
  </si>
  <si>
    <t>AXISBANK MAY FUT</t>
  </si>
  <si>
    <t>1148-1165</t>
  </si>
  <si>
    <t>Loss of Rs.8/-</t>
  </si>
  <si>
    <t>NIFTY 22300 PE 09-MAY</t>
  </si>
  <si>
    <t>120-200</t>
  </si>
  <si>
    <t>NIFTY 23000 CE 30 MAY</t>
  </si>
  <si>
    <t>Profit of Rs.26/-</t>
  </si>
  <si>
    <t>Loss of Rs.2.5/-</t>
  </si>
  <si>
    <t>NIFTY 22200 PE 9 MAY</t>
  </si>
  <si>
    <t>NIFTY 22250 CE 9 MAY</t>
  </si>
  <si>
    <t>Profit of Rs.39.5/-</t>
  </si>
  <si>
    <t>RELIANCE MAY FUT</t>
  </si>
  <si>
    <t>2868-2910</t>
  </si>
  <si>
    <t>NIFTY 22150 CE 9 MAY</t>
  </si>
  <si>
    <t>100-150</t>
  </si>
  <si>
    <t>LT 3380 CE MAY</t>
  </si>
  <si>
    <t>LT 3460 CE MAY</t>
  </si>
  <si>
    <t>BANKNIFTY 48000 CE 15 MAY</t>
  </si>
  <si>
    <t>450-550</t>
  </si>
  <si>
    <t>DIXON MAY FUT</t>
  </si>
  <si>
    <t>8545-8650</t>
  </si>
  <si>
    <t>ASTRAL MAY FUT</t>
  </si>
  <si>
    <t>2108-2140</t>
  </si>
  <si>
    <t>Loss of Rs.85/-</t>
  </si>
  <si>
    <t>Profit of Rs.4/-</t>
  </si>
  <si>
    <t>Loss of Rs.50/-</t>
  </si>
  <si>
    <t>Loss of Rs.7/-</t>
  </si>
  <si>
    <t>Profit of Rs.2/-</t>
  </si>
  <si>
    <t>NIFTY 22000 PE 16 MAY</t>
  </si>
  <si>
    <t>200-250</t>
  </si>
  <si>
    <t>BANKNIFTY 47700 PE 15 MAY</t>
  </si>
  <si>
    <t>Profit of Rs.3/-</t>
  </si>
  <si>
    <t>Profit of Rs.13/-</t>
  </si>
  <si>
    <t>Profit of Rs.27/-</t>
  </si>
  <si>
    <t>Profit of Rs.72.5/-</t>
  </si>
  <si>
    <t>ETT</t>
  </si>
  <si>
    <t>BANKNIFTY 47300 CE 15 MAY</t>
  </si>
  <si>
    <t>Profit of Rs.16/-</t>
  </si>
  <si>
    <t>Profit of Rs.7.5/-</t>
  </si>
  <si>
    <t>Loss of Rs.12.5 /-</t>
  </si>
  <si>
    <t>NIFTY 21900 CE 16 MAY</t>
  </si>
  <si>
    <t>200-280</t>
  </si>
  <si>
    <t>Profit of Rs.35/-</t>
  </si>
  <si>
    <t>Profit of Rs.80/-</t>
  </si>
  <si>
    <t>MIDCPNIFTY 10825 CE 13 MAY</t>
  </si>
  <si>
    <t>50-65</t>
  </si>
  <si>
    <t>Profit of Rs.11.5-</t>
  </si>
  <si>
    <t>FINNIFTY 21200 CE 14 MAY</t>
  </si>
  <si>
    <t>95-125</t>
  </si>
  <si>
    <t>Loss of Rs.26/-</t>
  </si>
  <si>
    <t>JINDALSTEL MAY FUT</t>
  </si>
  <si>
    <t>957-974</t>
  </si>
  <si>
    <t>Profit of Rs.2.5/-</t>
  </si>
  <si>
    <t>CUMMINSIND MAY FUT</t>
  </si>
  <si>
    <t>3544-3579</t>
  </si>
  <si>
    <t>FINNIFTY 21300 PE 14 MAY</t>
  </si>
  <si>
    <t>440-460</t>
  </si>
  <si>
    <t>FINNIFTY 21250 CE 14 MAY</t>
  </si>
  <si>
    <t>NIFTY MAY FUT</t>
  </si>
  <si>
    <t>NIFTY 22300 CE 16-MAY</t>
  </si>
  <si>
    <t>Profit of Rs.108.5/-</t>
  </si>
  <si>
    <t>480-490</t>
  </si>
  <si>
    <t>Profit of Rs.14.5/-</t>
  </si>
  <si>
    <t>TOPGAIN FINANCE PRIVATE LIMITED</t>
  </si>
  <si>
    <t>TVSMOTOR MAY FUT</t>
  </si>
  <si>
    <t>HCLTECH MAY FUT</t>
  </si>
  <si>
    <t>1355-1385</t>
  </si>
  <si>
    <t>2155-2185</t>
  </si>
  <si>
    <t>BANKNIFTY 47600 CE 15 MAY</t>
  </si>
  <si>
    <t>180-270</t>
  </si>
  <si>
    <t>Profit of Rs.19.5/-</t>
  </si>
  <si>
    <t>Loss of Rs.29/-</t>
  </si>
  <si>
    <t>Profit of Rs.9.5/-</t>
  </si>
  <si>
    <t>Accu &lt;&gt;</t>
  </si>
  <si>
    <t>3752-3852</t>
  </si>
  <si>
    <t>4072-4172</t>
  </si>
  <si>
    <t>1425.5-1477.5</t>
  </si>
  <si>
    <t>1610.5-1730.5</t>
  </si>
  <si>
    <t>1805-1955</t>
  </si>
  <si>
    <t>1292-1342</t>
  </si>
  <si>
    <t>1417-1492</t>
  </si>
  <si>
    <t>MANSI SHARE &amp; STOCK ADVISORS PRIVATE LIMITED</t>
  </si>
  <si>
    <t>NIKHIL RAJESH SINGH</t>
  </si>
  <si>
    <t>Profit of Rs.19/-</t>
  </si>
  <si>
    <t>H</t>
  </si>
  <si>
    <t>K</t>
  </si>
  <si>
    <t>N</t>
  </si>
  <si>
    <t>V</t>
  </si>
  <si>
    <t>J</t>
  </si>
  <si>
    <t>R</t>
  </si>
  <si>
    <t>D</t>
  </si>
  <si>
    <t>Profit of Rs.24.5/-</t>
  </si>
  <si>
    <t>NIFTY 22200 CE 16 MAY</t>
  </si>
  <si>
    <t>BANKNIFTY 47700 CE 22 MAY</t>
  </si>
  <si>
    <t>BANKNIFTY 48000 CE 22 MAY</t>
  </si>
  <si>
    <t>810-830</t>
  </si>
  <si>
    <t>2500-2600</t>
  </si>
  <si>
    <t>Profit of Rs.12.75/-</t>
  </si>
  <si>
    <t>Profit of Rs.10/-</t>
  </si>
  <si>
    <t>INFY MAY FUT</t>
  </si>
  <si>
    <t>1481-1508</t>
  </si>
  <si>
    <t>2307.5-2237.5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</si>
  <si>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</si>
  <si>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</si>
  <si>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</si>
  <si>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</si>
  <si>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</si>
  <si>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</si>
  <si>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</si>
  <si>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</si>
  <si>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</si>
  <si>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</si>
  <si>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</si>
  <si>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</si>
  <si>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</si>
  <si>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</si>
  <si>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</si>
  <si>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</si>
  <si>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</si>
  <si>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</si>
  <si>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</si>
  <si>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</si>
  <si>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</si>
  <si>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</si>
  <si>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</si>
  <si>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</si>
  <si>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</si>
  <si>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</si>
  <si>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</si>
  <si>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</si>
  <si>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</si>
  <si>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</si>
  <si>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</si>
  <si>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22520-22640</t>
  </si>
  <si>
    <t>Profit of Rs.87.5/-</t>
  </si>
  <si>
    <t>NIFTY 22500 PE 30 MAY</t>
  </si>
  <si>
    <t>NIFTY 22200 PE 30 MAY</t>
  </si>
  <si>
    <t>BANKNIFTY 48100 CE 22 MAY</t>
  </si>
  <si>
    <t>BANKNIFTY 48500 CE 22 MAY</t>
  </si>
  <si>
    <t>Loss of Rs.37.5/-</t>
  </si>
  <si>
    <t>SANTOSH KUMAR KUSHAWAHA</t>
  </si>
  <si>
    <t>Loss of Rs.25/-</t>
  </si>
  <si>
    <t>RATEGAIN</t>
  </si>
  <si>
    <t>820-880</t>
  </si>
  <si>
    <t>COLPAL MAY FUT</t>
  </si>
  <si>
    <t>CIPLA MAY FUT</t>
  </si>
  <si>
    <t>2698-2728</t>
  </si>
  <si>
    <t>1461-1477</t>
  </si>
  <si>
    <t>RDS CORPORATE SERVICES PRIVATE LIMITED</t>
  </si>
  <si>
    <t>JAI VINAYAK SECURITIES</t>
  </si>
  <si>
    <t>KAUSHAL HITESHBHAI PARIKH</t>
  </si>
  <si>
    <t>FRANKLININD</t>
  </si>
  <si>
    <t>SETU SECURITIES PVT. LTD.</t>
  </si>
  <si>
    <t>AJOONI</t>
  </si>
  <si>
    <t>Ajooni Biotech Limited</t>
  </si>
  <si>
    <t>GRAVITON RESEARCH CAPITAL LLP</t>
  </si>
  <si>
    <t>YUGA STOCKS AND COMMODITIES PRIVATE LIMITED  .</t>
  </si>
  <si>
    <t>Profit of Rs.99.5/-</t>
  </si>
  <si>
    <t>Profit of Rs.16.5/-</t>
  </si>
  <si>
    <t>MCDOWELL-N MAY FUT</t>
  </si>
  <si>
    <t>Profit of Rs.12.5/-</t>
  </si>
  <si>
    <t>1186-1200</t>
  </si>
  <si>
    <t>618-638</t>
  </si>
  <si>
    <t>680-720</t>
  </si>
  <si>
    <t>VINOD KUMAR ARORA</t>
  </si>
  <si>
    <t>AKASH GOYAL</t>
  </si>
  <si>
    <t>EVERMORE SHARE BROKING PRIVATE LIMITED</t>
  </si>
  <si>
    <t>PREETI SAGAR</t>
  </si>
  <si>
    <t>ASHOK DILIPKUMAR JAIN</t>
  </si>
  <si>
    <t>IGCIL</t>
  </si>
  <si>
    <t>INDRENEW</t>
  </si>
  <si>
    <t>ESAAR (INDIA) LIMITED</t>
  </si>
  <si>
    <t>KAYPOWR</t>
  </si>
  <si>
    <t>MAHACORP</t>
  </si>
  <si>
    <t>ANKIT MAHENDRABHAI PARLESHA</t>
  </si>
  <si>
    <t>AMIT KUMAR JAIN HUF</t>
  </si>
  <si>
    <t>PACE</t>
  </si>
  <si>
    <t>LATHE DERIVATIVES TRADING PRIVATE LIMITED .</t>
  </si>
  <si>
    <t>ROLLT</t>
  </si>
  <si>
    <t>SCANPGEOM</t>
  </si>
  <si>
    <t>MENTAX IMPEX PRIVATE LIMITED</t>
  </si>
  <si>
    <t>BLACKBERRY SAREES PRIVATE LIMITED</t>
  </si>
  <si>
    <t>SELLWIN</t>
  </si>
  <si>
    <t>VARYAA</t>
  </si>
  <si>
    <t>IEML</t>
  </si>
  <si>
    <t>Indian Emulsifiers Ltd</t>
  </si>
  <si>
    <t>ONDOOR</t>
  </si>
  <si>
    <t>On Door Concepts Limited</t>
  </si>
  <si>
    <t>SLONE</t>
  </si>
  <si>
    <t>Slone Infosystems Limited</t>
  </si>
  <si>
    <t>GLOBE</t>
  </si>
  <si>
    <t>Globe Textiles (I) Ltd.</t>
  </si>
  <si>
    <t>RATNAVEER</t>
  </si>
  <si>
    <t>Ratnaveer Precision Eng L</t>
  </si>
  <si>
    <t>JAINAM BROKING LIMITED</t>
  </si>
  <si>
    <t>NIFTY 22750 PE 23 MAY</t>
  </si>
  <si>
    <t>Loss of Rs.42.5/-</t>
  </si>
  <si>
    <t>Loss of Rs.43/-</t>
  </si>
  <si>
    <t>BHARTIARTL MAY FUT</t>
  </si>
  <si>
    <t>1362-1366</t>
  </si>
  <si>
    <t>1389-1410</t>
  </si>
  <si>
    <t>1169-1171</t>
  </si>
  <si>
    <t>1190-1200</t>
  </si>
  <si>
    <t>1468-1470</t>
  </si>
  <si>
    <t>1499-1525</t>
  </si>
  <si>
    <t>ADANIPORTS MAY FUT</t>
  </si>
  <si>
    <t>1470-1500</t>
  </si>
  <si>
    <t>Loss of Rs.70.50/-</t>
  </si>
  <si>
    <t>ADMANUM</t>
  </si>
  <si>
    <t>TAYLORMADE FINSERVE PRIVATE LIMITED</t>
  </si>
  <si>
    <t>KIFS ENTERPRISE</t>
  </si>
  <si>
    <t>CEENIK</t>
  </si>
  <si>
    <t>ROOPA HARESH TECKCHANDANI</t>
  </si>
  <si>
    <t>NARAINNANIKHINGORANI</t>
  </si>
  <si>
    <t>CHCL</t>
  </si>
  <si>
    <t>DITCO</t>
  </si>
  <si>
    <t>AYESA KHATUN</t>
  </si>
  <si>
    <t>ESHAMEDIA</t>
  </si>
  <si>
    <t>SHRIDHAR PARAMESHWARAN IYER</t>
  </si>
  <si>
    <t>OPULUS BIZSERVE PRIVATE LIMITED</t>
  </si>
  <si>
    <t>VLS FINANCE LTD.</t>
  </si>
  <si>
    <t>SUNIL HUKUMAT RAJDEV</t>
  </si>
  <si>
    <t>SHAILESH KANJIBHAI DHAMELIYA</t>
  </si>
  <si>
    <t>FABINO</t>
  </si>
  <si>
    <t>ARYAMAN BROKING LIMITED</t>
  </si>
  <si>
    <t>YUGA STOCKS AND COMMODITIES PRIVATE LIMITED .</t>
  </si>
  <si>
    <t>GANVERSE</t>
  </si>
  <si>
    <t>PREETI BHAUKA</t>
  </si>
  <si>
    <t>HARLETH</t>
  </si>
  <si>
    <t>STOCK VERTEX VENTURES</t>
  </si>
  <si>
    <t>GREEN PEAKS ENTERPRISES LLP</t>
  </si>
  <si>
    <t>JR SEAMLESS PRIVATE LIMITED</t>
  </si>
  <si>
    <t>INDRAIND</t>
  </si>
  <si>
    <t>ASTHA DEVI JAIN</t>
  </si>
  <si>
    <t>NILAY JAIN</t>
  </si>
  <si>
    <t>SHIVAM JINDAL</t>
  </si>
  <si>
    <t>VIRENDRAA K JAIN</t>
  </si>
  <si>
    <t>OMPRAKASH PURANLAL TOMAR</t>
  </si>
  <si>
    <t>BIVINKUMAR VADAKKEDATHU CHANDRABOSE</t>
  </si>
  <si>
    <t>PROFIN COMMODITIES PRIVATE LIMITED</t>
  </si>
  <si>
    <t>SUDHIR SHARMA</t>
  </si>
  <si>
    <t>KOURA</t>
  </si>
  <si>
    <t>LIBORD</t>
  </si>
  <si>
    <t>RAJESHWARSINGH SUBHASHSINGH RAJPUT</t>
  </si>
  <si>
    <t>MIKER FINANCIAL CONSULTANTS PRIVATE LIMITED</t>
  </si>
  <si>
    <t>PIOTEX</t>
  </si>
  <si>
    <t>SAI</t>
  </si>
  <si>
    <t>ELIXIR WEALTH MANAGEMENT PRIVATE LIMITED</t>
  </si>
  <si>
    <t>SOHAM FINCARE INDIA LLP</t>
  </si>
  <si>
    <t>RAJEEV SUBHASHCHAND MAHESHWARI</t>
  </si>
  <si>
    <t>SAHASTRAA ADVISORS PRIVATE LIMITED</t>
  </si>
  <si>
    <t>BIBHAS CHANDRA KHANRA</t>
  </si>
  <si>
    <t>PUNITPAWAN</t>
  </si>
  <si>
    <t>GEMZAR ENTERPRISES PRIVATE LIMITED</t>
  </si>
  <si>
    <t>TEJAS SHETH</t>
  </si>
  <si>
    <t>RASILABEN LALITKUMAR SHAH</t>
  </si>
  <si>
    <t>VISHAL CHINUBHAI SUTHAR HUF</t>
  </si>
  <si>
    <t>CAMELLIA TRADEX PRIVATE LIMITED</t>
  </si>
  <si>
    <t>STERPOW</t>
  </si>
  <si>
    <t>PARAM KAMLESH KAPADIA</t>
  </si>
  <si>
    <t>WAA</t>
  </si>
  <si>
    <t>AHIMSA</t>
  </si>
  <si>
    <t>Ahimsa Industries Ltd.</t>
  </si>
  <si>
    <t>HAFIZA MOHAMED HASANFATTA</t>
  </si>
  <si>
    <t>SUSHILA GAUTAMLAL KALAL</t>
  </si>
  <si>
    <t>BTML</t>
  </si>
  <si>
    <t>Bodhi Tree Multimedia Ltd</t>
  </si>
  <si>
    <t>VIKAS KUMAR VERMA HUF</t>
  </si>
  <si>
    <t>Cochin Shipyard Limited</t>
  </si>
  <si>
    <t>Coforge Limited</t>
  </si>
  <si>
    <t>NEW WORLD FUND INC</t>
  </si>
  <si>
    <t>AVANCE VENTURES PRIVATE LIMITED</t>
  </si>
  <si>
    <t>ANKUSH  KEDIA</t>
  </si>
  <si>
    <t>INTLCONV</t>
  </si>
  <si>
    <t>Intl Conveyors Limited</t>
  </si>
  <si>
    <t>I G E (INDIA) PRIVATE LIMITED</t>
  </si>
  <si>
    <t>KDL</t>
  </si>
  <si>
    <t>Kore Digital Limited</t>
  </si>
  <si>
    <t>TRINA DEVANG VYAS</t>
  </si>
  <si>
    <t>ALACRITY SECURITIES LTD</t>
  </si>
  <si>
    <t>PGEL</t>
  </si>
  <si>
    <t>PG Electroplast Ltd</t>
  </si>
  <si>
    <t>PRAMARA</t>
  </si>
  <si>
    <t>Pramara Promotions Ltd</t>
  </si>
  <si>
    <t>PRLIND</t>
  </si>
  <si>
    <t>Premier Roadlines Limited</t>
  </si>
  <si>
    <t>VISHAL BIPINKUMAR DOSHI</t>
  </si>
  <si>
    <t>SCI</t>
  </si>
  <si>
    <t>Shipping Corp of India</t>
  </si>
  <si>
    <t>Star Health &amp; Al Ins Co L</t>
  </si>
  <si>
    <t>EAST BRIDGE CAPITAL MASTER FUND I LTD</t>
  </si>
  <si>
    <t>ICICI PRUDENTIAL LIFE INSURANCE COMPANY LTD.</t>
  </si>
  <si>
    <t>HDFC MUTUAL FUND</t>
  </si>
  <si>
    <t>PLUTUS WEALTH MANAGEMENT LLP</t>
  </si>
  <si>
    <t>TAJGVK</t>
  </si>
  <si>
    <t>Taj GVK Hotels &amp; Resorts</t>
  </si>
  <si>
    <t>GUPTA RAJIV RAMPARKASH</t>
  </si>
  <si>
    <t>CHACKO JACOB</t>
  </si>
  <si>
    <t>EMPOWER TRADEX PRIVATE LIMITED</t>
  </si>
  <si>
    <t>GRASIMPP</t>
  </si>
  <si>
    <t>Grasim Industries Limited</t>
  </si>
  <si>
    <t>ICICI PRUDENTIAL ASSET MANAGEMENT COMPANY LIMITED</t>
  </si>
  <si>
    <t>SURBHIT DABRIWALA</t>
  </si>
  <si>
    <t>KRYSTAL</t>
  </si>
  <si>
    <t>Krystal Integrated Ser L</t>
  </si>
  <si>
    <t>BLACK HAWK PROPERTIES PRIVATE LIMITED</t>
  </si>
  <si>
    <t>Mayur Uniquoters Ltd</t>
  </si>
  <si>
    <t>UNIFI CAPITAL PRIVATE LIMITED - BLENDED RANGOLI</t>
  </si>
  <si>
    <t>STATSOL RESEARCH LLP</t>
  </si>
  <si>
    <t>MIO IV STAR</t>
  </si>
  <si>
    <t>ROC STAR INVESTMENT TRUST</t>
  </si>
  <si>
    <t>MIO STAR</t>
  </si>
  <si>
    <t>APIS GROWTH 6 LTD</t>
  </si>
  <si>
    <t>WALPAR</t>
  </si>
  <si>
    <t>Walpar Nutritions Limited</t>
  </si>
  <si>
    <t>RAJESHKUMAR JANARDAN SINGH</t>
  </si>
  <si>
    <t>1438-1442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</si>
</sst>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43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7" borderId="29" xfId="0" applyFont="1" applyFill="1" applyBorder="1" applyAlignment="1">
      <alignment horizontal="center" vertical="center"/>
    </xf>
    <xf numFmtId="165" fontId="36" fillId="47" borderId="29" xfId="0" applyNumberFormat="1" applyFont="1" applyFill="1" applyBorder="1" applyAlignment="1">
      <alignment horizontal="center" vertical="center"/>
    </xf>
    <xf numFmtId="15" fontId="3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left"/>
    </xf>
    <xf numFmtId="43" fontId="36" fillId="47" borderId="29" xfId="0" applyNumberFormat="1" applyFont="1" applyFill="1" applyBorder="1" applyAlignment="1">
      <alignment horizontal="center" vertical="top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2" fontId="37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0" borderId="39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0" fontId="36" fillId="41" borderId="7" xfId="0" applyFont="1" applyFill="1" applyBorder="1" applyAlignment="1">
      <alignment horizontal="center" vertical="center"/>
    </xf>
    <xf numFmtId="2" fontId="37" fillId="41" borderId="7" xfId="0" applyNumberFormat="1" applyFont="1" applyFill="1" applyBorder="1" applyAlignment="1">
      <alignment horizontal="center" vertical="center"/>
    </xf>
    <xf numFmtId="166" fontId="36" fillId="41" borderId="7" xfId="0" applyNumberFormat="1" applyFont="1" applyFill="1" applyBorder="1" applyAlignment="1">
      <alignment horizontal="center" vertical="center"/>
    </xf>
    <xf numFmtId="0" fontId="37" fillId="41" borderId="7" xfId="0" applyFont="1" applyFill="1" applyBorder="1" applyAlignment="1">
      <alignment horizontal="center" vertical="center"/>
    </xf>
    <xf numFmtId="16" fontId="36" fillId="42" borderId="7" xfId="0" applyNumberFormat="1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6" fontId="36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/>
    <xf numFmtId="16" fontId="36" fillId="43" borderId="7" xfId="0" applyNumberFormat="1" applyFont="1" applyFill="1" applyBorder="1" applyAlignment="1">
      <alignment horizontal="center" vertical="center"/>
    </xf>
    <xf numFmtId="0" fontId="37" fillId="48" borderId="27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47" borderId="39" xfId="0" applyFont="1" applyFill="1" applyBorder="1"/>
    <xf numFmtId="0" fontId="37" fillId="47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/>
    <xf numFmtId="166" fontId="36" fillId="46" borderId="25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15" fillId="0" borderId="39" xfId="0" applyFont="1" applyBorder="1"/>
    <xf numFmtId="2" fontId="3" fillId="0" borderId="39" xfId="0" applyNumberFormat="1" applyFont="1" applyBorder="1"/>
    <xf numFmtId="0" fontId="3" fillId="0" borderId="39" xfId="0" applyFont="1" applyBorder="1"/>
    <xf numFmtId="0" fontId="3" fillId="0" borderId="29" xfId="0" applyFont="1" applyFill="1" applyBorder="1"/>
    <xf numFmtId="0" fontId="3" fillId="2" borderId="29" xfId="0" applyFont="1" applyFill="1" applyBorder="1"/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/>
    </xf>
    <xf numFmtId="0" fontId="3" fillId="2" borderId="39" xfId="0" applyFont="1" applyFill="1" applyBorder="1"/>
    <xf numFmtId="0" fontId="0" fillId="0" borderId="29" xfId="0" applyBorder="1"/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1" borderId="27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8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6" fontId="36" fillId="41" borderId="42" xfId="0" applyNumberFormat="1" applyFont="1" applyFill="1" applyBorder="1" applyAlignment="1">
      <alignment horizontal="center" vertical="center"/>
    </xf>
    <xf numFmtId="166" fontId="36" fillId="41" borderId="43" xfId="0" applyNumberFormat="1" applyFont="1" applyFill="1" applyBorder="1" applyAlignment="1">
      <alignment horizontal="center" vertical="center"/>
    </xf>
    <xf numFmtId="166" fontId="36" fillId="48" borderId="39" xfId="0" applyNumberFormat="1" applyFont="1" applyFill="1" applyBorder="1" applyAlignment="1">
      <alignment horizontal="center" vertical="center"/>
    </xf>
    <xf numFmtId="166" fontId="36" fillId="48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45436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45436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1" t="s">
        <v>16</v>
      </c>
      <c r="B9" s="403" t="s">
        <v>17</v>
      </c>
      <c r="C9" s="403" t="s">
        <v>18</v>
      </c>
      <c r="D9" s="403" t="s">
        <v>19</v>
      </c>
      <c r="E9" s="26" t="s">
        <v>20</v>
      </c>
      <c r="F9" s="26" t="s">
        <v>21</v>
      </c>
      <c r="G9" s="398" t="s">
        <v>22</v>
      </c>
      <c r="H9" s="399"/>
      <c r="I9" s="400"/>
      <c r="J9" s="398" t="s">
        <v>23</v>
      </c>
      <c r="K9" s="399"/>
      <c r="L9" s="400"/>
      <c r="M9" s="26"/>
      <c r="N9" s="27"/>
      <c r="O9" s="27"/>
      <c r="P9" s="27"/>
    </row>
    <row r="10" spans="1:16" ht="38.25">
      <c r="A10" s="402"/>
      <c r="B10" s="404"/>
      <c r="C10" s="404"/>
      <c r="D10" s="404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804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45442</v>
      </c>
      <c r="E11" s="204">
        <v>23002.7</v>
      </c>
      <c r="F11" s="204">
        <v>22891.899999999998</v>
      </c>
      <c r="G11" s="203">
        <v>22760.799999999996</v>
      </c>
      <c r="H11" s="203">
        <v>22518.899999999998</v>
      </c>
      <c r="I11" s="203">
        <v>22387.799999999996</v>
      </c>
      <c r="J11" s="203">
        <v>23133.799999999996</v>
      </c>
      <c r="K11" s="203">
        <v>23264.899999999994</v>
      </c>
      <c r="L11" s="203">
        <v>23506.799999999996</v>
      </c>
      <c r="M11" s="202">
        <v>23023</v>
      </c>
      <c r="N11" s="202">
        <v>22650</v>
      </c>
      <c r="O11" s="202">
        <v>16711625</v>
      </c>
      <c r="P11" s="205">
        <v>6.048154887592589E-2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45441</v>
      </c>
      <c r="E12" s="204">
        <v>48838.65</v>
      </c>
      <c r="F12" s="204">
        <v>48587.700000000004</v>
      </c>
      <c r="G12" s="203">
        <v>48250.950000000012</v>
      </c>
      <c r="H12" s="203">
        <v>47663.250000000007</v>
      </c>
      <c r="I12" s="203">
        <v>47326.500000000015</v>
      </c>
      <c r="J12" s="203">
        <v>49175.400000000009</v>
      </c>
      <c r="K12" s="203">
        <v>49512.149999999994</v>
      </c>
      <c r="L12" s="203">
        <v>50099.850000000006</v>
      </c>
      <c r="M12" s="202">
        <v>48924.45</v>
      </c>
      <c r="N12" s="202">
        <v>48000</v>
      </c>
      <c r="O12" s="202">
        <v>2881845</v>
      </c>
      <c r="P12" s="205">
        <v>-5.265610438024231E-3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45440</v>
      </c>
      <c r="E13" s="217">
        <v>21764.55</v>
      </c>
      <c r="F13" s="217">
        <v>21653.483333333334</v>
      </c>
      <c r="G13" s="219">
        <v>21525.116666666669</v>
      </c>
      <c r="H13" s="219">
        <v>21285.683333333334</v>
      </c>
      <c r="I13" s="219">
        <v>21157.316666666669</v>
      </c>
      <c r="J13" s="219">
        <v>21892.916666666668</v>
      </c>
      <c r="K13" s="219">
        <v>22021.283333333329</v>
      </c>
      <c r="L13" s="219">
        <v>22260.716666666667</v>
      </c>
      <c r="M13" s="220">
        <v>21781.85</v>
      </c>
      <c r="N13" s="220">
        <v>21414.05</v>
      </c>
      <c r="O13" s="220">
        <v>57485</v>
      </c>
      <c r="P13" s="221">
        <v>-0.13413164633227895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45439</v>
      </c>
      <c r="E14" s="217">
        <v>11421</v>
      </c>
      <c r="F14" s="217">
        <v>11384.666666666666</v>
      </c>
      <c r="G14" s="219">
        <v>11339.333333333332</v>
      </c>
      <c r="H14" s="219">
        <v>11257.666666666666</v>
      </c>
      <c r="I14" s="219">
        <v>11212.333333333332</v>
      </c>
      <c r="J14" s="219">
        <v>11466.333333333332</v>
      </c>
      <c r="K14" s="219">
        <v>11511.666666666664</v>
      </c>
      <c r="L14" s="219">
        <v>11593.333333333332</v>
      </c>
      <c r="M14" s="220">
        <v>11430</v>
      </c>
      <c r="N14" s="220">
        <v>11303</v>
      </c>
      <c r="O14" s="220">
        <v>2066500</v>
      </c>
      <c r="P14" s="221">
        <v>-5.3905761178225922E-3</v>
      </c>
    </row>
    <row r="15" spans="1:16" ht="12.75" customHeight="1">
      <c r="A15" s="213">
        <v>5</v>
      </c>
      <c r="B15" s="376" t="s">
        <v>34</v>
      </c>
      <c r="C15" s="217" t="s">
        <v>1029</v>
      </c>
      <c r="D15" s="218">
        <v>45443</v>
      </c>
      <c r="E15" s="217">
        <v>68747.25</v>
      </c>
      <c r="F15" s="217">
        <v>68575.766666666663</v>
      </c>
      <c r="G15" s="219">
        <v>68301.533333333326</v>
      </c>
      <c r="H15" s="219">
        <v>67855.816666666666</v>
      </c>
      <c r="I15" s="219">
        <v>67581.583333333328</v>
      </c>
      <c r="J15" s="219">
        <v>69021.483333333323</v>
      </c>
      <c r="K15" s="219">
        <v>69295.71666666666</v>
      </c>
      <c r="L15" s="219">
        <v>69741.43333333332</v>
      </c>
      <c r="M15" s="220">
        <v>68850</v>
      </c>
      <c r="N15" s="220">
        <v>68130.05</v>
      </c>
      <c r="O15" s="220">
        <v>11200</v>
      </c>
      <c r="P15" s="221">
        <v>0.15942028985507245</v>
      </c>
    </row>
    <row r="16" spans="1:16" ht="12.75" customHeight="1">
      <c r="A16" s="213">
        <v>6</v>
      </c>
      <c r="B16" s="225" t="s">
        <v>849</v>
      </c>
      <c r="C16" s="222" t="s">
        <v>39</v>
      </c>
      <c r="D16" s="218">
        <v>45442</v>
      </c>
      <c r="E16" s="217">
        <v>629.25</v>
      </c>
      <c r="F16" s="217">
        <v>629.23333333333335</v>
      </c>
      <c r="G16" s="219">
        <v>624.9666666666667</v>
      </c>
      <c r="H16" s="219">
        <v>620.68333333333339</v>
      </c>
      <c r="I16" s="219">
        <v>616.41666666666674</v>
      </c>
      <c r="J16" s="219">
        <v>633.51666666666665</v>
      </c>
      <c r="K16" s="219">
        <v>637.7833333333333</v>
      </c>
      <c r="L16" s="219">
        <v>642.06666666666661</v>
      </c>
      <c r="M16" s="220">
        <v>633.5</v>
      </c>
      <c r="N16" s="220">
        <v>624.95000000000005</v>
      </c>
      <c r="O16" s="220">
        <v>13440000</v>
      </c>
      <c r="P16" s="221">
        <v>8.4790275380805889E-3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45442</v>
      </c>
      <c r="E17" s="217">
        <v>8445</v>
      </c>
      <c r="F17" s="217">
        <v>8433.9</v>
      </c>
      <c r="G17" s="219">
        <v>8372.7999999999993</v>
      </c>
      <c r="H17" s="219">
        <v>8300.6</v>
      </c>
      <c r="I17" s="219">
        <v>8239.5</v>
      </c>
      <c r="J17" s="219">
        <v>8506.0999999999985</v>
      </c>
      <c r="K17" s="219">
        <v>8567.2000000000007</v>
      </c>
      <c r="L17" s="219">
        <v>8639.3999999999978</v>
      </c>
      <c r="M17" s="220">
        <v>8495</v>
      </c>
      <c r="N17" s="220">
        <v>8361.7000000000007</v>
      </c>
      <c r="O17" s="220">
        <v>1321250</v>
      </c>
      <c r="P17" s="221">
        <v>1.8007771775187186E-3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45442</v>
      </c>
      <c r="E18" s="217">
        <v>26169.3</v>
      </c>
      <c r="F18" s="217">
        <v>26063.683333333334</v>
      </c>
      <c r="G18" s="219">
        <v>25823.166666666668</v>
      </c>
      <c r="H18" s="219">
        <v>25477.033333333333</v>
      </c>
      <c r="I18" s="219">
        <v>25236.516666666666</v>
      </c>
      <c r="J18" s="219">
        <v>26409.816666666669</v>
      </c>
      <c r="K18" s="219">
        <v>26650.333333333332</v>
      </c>
      <c r="L18" s="219">
        <v>26996.466666666671</v>
      </c>
      <c r="M18" s="220">
        <v>26304.2</v>
      </c>
      <c r="N18" s="220">
        <v>25717.55</v>
      </c>
      <c r="O18" s="220">
        <v>162780</v>
      </c>
      <c r="P18" s="221">
        <v>-2.2577158640566832E-2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45442</v>
      </c>
      <c r="E19" s="217">
        <v>226.2</v>
      </c>
      <c r="F19" s="217">
        <v>225.6</v>
      </c>
      <c r="G19" s="219">
        <v>223.75</v>
      </c>
      <c r="H19" s="219">
        <v>221.3</v>
      </c>
      <c r="I19" s="219">
        <v>219.45000000000002</v>
      </c>
      <c r="J19" s="219">
        <v>228.04999999999998</v>
      </c>
      <c r="K19" s="219">
        <v>229.89999999999995</v>
      </c>
      <c r="L19" s="219">
        <v>232.34999999999997</v>
      </c>
      <c r="M19" s="220">
        <v>227.45</v>
      </c>
      <c r="N19" s="220">
        <v>223.15</v>
      </c>
      <c r="O19" s="220">
        <v>67132800</v>
      </c>
      <c r="P19" s="221">
        <v>-3.2453887462059301E-2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45442</v>
      </c>
      <c r="E20" s="217">
        <v>280.45</v>
      </c>
      <c r="F20" s="217">
        <v>279.34999999999997</v>
      </c>
      <c r="G20" s="219">
        <v>276.14999999999992</v>
      </c>
      <c r="H20" s="219">
        <v>271.84999999999997</v>
      </c>
      <c r="I20" s="219">
        <v>268.64999999999992</v>
      </c>
      <c r="J20" s="219">
        <v>283.64999999999992</v>
      </c>
      <c r="K20" s="219">
        <v>286.84999999999997</v>
      </c>
      <c r="L20" s="219">
        <v>291.14999999999992</v>
      </c>
      <c r="M20" s="220">
        <v>282.55</v>
      </c>
      <c r="N20" s="220">
        <v>275.05</v>
      </c>
      <c r="O20" s="220">
        <v>44280600</v>
      </c>
      <c r="P20" s="221">
        <v>8.7662145353313986E-3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45442</v>
      </c>
      <c r="E21" s="217">
        <v>2621.25</v>
      </c>
      <c r="F21" s="217">
        <v>2590.9333333333329</v>
      </c>
      <c r="G21" s="219">
        <v>2548.7166666666658</v>
      </c>
      <c r="H21" s="219">
        <v>2476.1833333333329</v>
      </c>
      <c r="I21" s="219">
        <v>2433.9666666666658</v>
      </c>
      <c r="J21" s="219">
        <v>2663.4666666666658</v>
      </c>
      <c r="K21" s="219">
        <v>2705.6833333333329</v>
      </c>
      <c r="L21" s="219">
        <v>2778.2166666666658</v>
      </c>
      <c r="M21" s="220">
        <v>2633.15</v>
      </c>
      <c r="N21" s="220">
        <v>2518.4</v>
      </c>
      <c r="O21" s="220">
        <v>5146800</v>
      </c>
      <c r="P21" s="221">
        <v>1.9551910619837166E-2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45442</v>
      </c>
      <c r="E22" s="217">
        <v>3400.15</v>
      </c>
      <c r="F22" s="217">
        <v>3319.5666666666671</v>
      </c>
      <c r="G22" s="219">
        <v>3221.4333333333343</v>
      </c>
      <c r="H22" s="219">
        <v>3042.7166666666672</v>
      </c>
      <c r="I22" s="219">
        <v>2944.5833333333344</v>
      </c>
      <c r="J22" s="219">
        <v>3498.2833333333342</v>
      </c>
      <c r="K22" s="219">
        <v>3596.4166666666665</v>
      </c>
      <c r="L22" s="219">
        <v>3775.1333333333341</v>
      </c>
      <c r="M22" s="220">
        <v>3417.7</v>
      </c>
      <c r="N22" s="220">
        <v>3140.85</v>
      </c>
      <c r="O22" s="220">
        <v>15682200</v>
      </c>
      <c r="P22" s="221">
        <v>7.112267688461775E-2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45442</v>
      </c>
      <c r="E23" s="217">
        <v>1444.95</v>
      </c>
      <c r="F23" s="217">
        <v>1422.2</v>
      </c>
      <c r="G23" s="219">
        <v>1395.75</v>
      </c>
      <c r="H23" s="219">
        <v>1346.55</v>
      </c>
      <c r="I23" s="219">
        <v>1320.1</v>
      </c>
      <c r="J23" s="219">
        <v>1471.4</v>
      </c>
      <c r="K23" s="219">
        <v>1497.8500000000004</v>
      </c>
      <c r="L23" s="219">
        <v>1547.0500000000002</v>
      </c>
      <c r="M23" s="220">
        <v>1448.65</v>
      </c>
      <c r="N23" s="220">
        <v>1373</v>
      </c>
      <c r="O23" s="220">
        <v>37220000</v>
      </c>
      <c r="P23" s="221">
        <v>1.3031691942560396E-2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45442</v>
      </c>
      <c r="E24" s="217">
        <v>5471</v>
      </c>
      <c r="F24" s="217">
        <v>5417</v>
      </c>
      <c r="G24" s="219">
        <v>5338</v>
      </c>
      <c r="H24" s="219">
        <v>5205</v>
      </c>
      <c r="I24" s="219">
        <v>5126</v>
      </c>
      <c r="J24" s="219">
        <v>5550</v>
      </c>
      <c r="K24" s="219">
        <v>5629</v>
      </c>
      <c r="L24" s="219">
        <v>5762</v>
      </c>
      <c r="M24" s="220">
        <v>5496</v>
      </c>
      <c r="N24" s="220">
        <v>5284</v>
      </c>
      <c r="O24" s="220">
        <v>1292100</v>
      </c>
      <c r="P24" s="221">
        <v>1.3650270651918098E-2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45442</v>
      </c>
      <c r="E25" s="217">
        <v>647.70000000000005</v>
      </c>
      <c r="F25" s="217">
        <v>641.30000000000007</v>
      </c>
      <c r="G25" s="219">
        <v>632.90000000000009</v>
      </c>
      <c r="H25" s="219">
        <v>618.1</v>
      </c>
      <c r="I25" s="219">
        <v>609.70000000000005</v>
      </c>
      <c r="J25" s="219">
        <v>656.10000000000014</v>
      </c>
      <c r="K25" s="219">
        <v>664.5</v>
      </c>
      <c r="L25" s="219">
        <v>679.30000000000018</v>
      </c>
      <c r="M25" s="220">
        <v>649.70000000000005</v>
      </c>
      <c r="N25" s="220">
        <v>626.5</v>
      </c>
      <c r="O25" s="220">
        <v>39353400</v>
      </c>
      <c r="P25" s="221">
        <v>-1.4387174861266528E-3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45442</v>
      </c>
      <c r="E26" s="217">
        <v>5973.05</v>
      </c>
      <c r="F26" s="217">
        <v>5946.5666666666657</v>
      </c>
      <c r="G26" s="219">
        <v>5903.1333333333314</v>
      </c>
      <c r="H26" s="219">
        <v>5833.2166666666653</v>
      </c>
      <c r="I26" s="219">
        <v>5789.783333333331</v>
      </c>
      <c r="J26" s="219">
        <v>6016.4833333333318</v>
      </c>
      <c r="K26" s="219">
        <v>6059.9166666666661</v>
      </c>
      <c r="L26" s="219">
        <v>6129.8333333333321</v>
      </c>
      <c r="M26" s="220">
        <v>5990</v>
      </c>
      <c r="N26" s="220">
        <v>5876.65</v>
      </c>
      <c r="O26" s="220">
        <v>2166375</v>
      </c>
      <c r="P26" s="221">
        <v>2.9523583224426754E-2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45442</v>
      </c>
      <c r="E27" s="217">
        <v>484.9</v>
      </c>
      <c r="F27" s="217">
        <v>486.13333333333338</v>
      </c>
      <c r="G27" s="219">
        <v>479.26666666666677</v>
      </c>
      <c r="H27" s="219">
        <v>473.63333333333338</v>
      </c>
      <c r="I27" s="219">
        <v>466.76666666666677</v>
      </c>
      <c r="J27" s="219">
        <v>491.76666666666677</v>
      </c>
      <c r="K27" s="219">
        <v>498.63333333333344</v>
      </c>
      <c r="L27" s="219">
        <v>504.26666666666677</v>
      </c>
      <c r="M27" s="220">
        <v>493</v>
      </c>
      <c r="N27" s="220">
        <v>480.5</v>
      </c>
      <c r="O27" s="220">
        <v>16131300</v>
      </c>
      <c r="P27" s="221">
        <v>1.9005384859043396E-3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45442</v>
      </c>
      <c r="E28" s="217">
        <v>213.05</v>
      </c>
      <c r="F28" s="217">
        <v>211.35000000000002</v>
      </c>
      <c r="G28" s="219">
        <v>208.30000000000004</v>
      </c>
      <c r="H28" s="219">
        <v>203.55</v>
      </c>
      <c r="I28" s="219">
        <v>200.50000000000003</v>
      </c>
      <c r="J28" s="219">
        <v>216.10000000000005</v>
      </c>
      <c r="K28" s="219">
        <v>219.15</v>
      </c>
      <c r="L28" s="219">
        <v>223.90000000000006</v>
      </c>
      <c r="M28" s="220">
        <v>214.4</v>
      </c>
      <c r="N28" s="220">
        <v>206.6</v>
      </c>
      <c r="O28" s="220">
        <v>115060000</v>
      </c>
      <c r="P28" s="221">
        <v>2.5124732715609409E-2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45442</v>
      </c>
      <c r="E29" s="217">
        <v>2907.5</v>
      </c>
      <c r="F29" s="217">
        <v>2905.15</v>
      </c>
      <c r="G29" s="219">
        <v>2885.55</v>
      </c>
      <c r="H29" s="219">
        <v>2863.6</v>
      </c>
      <c r="I29" s="219">
        <v>2844</v>
      </c>
      <c r="J29" s="219">
        <v>2927.1000000000004</v>
      </c>
      <c r="K29" s="219">
        <v>2946.7</v>
      </c>
      <c r="L29" s="219">
        <v>2968.6500000000005</v>
      </c>
      <c r="M29" s="220">
        <v>2924.75</v>
      </c>
      <c r="N29" s="220">
        <v>2883.2</v>
      </c>
      <c r="O29" s="220">
        <v>13466800</v>
      </c>
      <c r="P29" s="221">
        <v>-1.464842320919002E-2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45442</v>
      </c>
      <c r="E30" s="217">
        <v>2110.15</v>
      </c>
      <c r="F30" s="217">
        <v>2110.0499999999997</v>
      </c>
      <c r="G30" s="219">
        <v>2092.0999999999995</v>
      </c>
      <c r="H30" s="219">
        <v>2074.0499999999997</v>
      </c>
      <c r="I30" s="219">
        <v>2056.0999999999995</v>
      </c>
      <c r="J30" s="219">
        <v>2128.0999999999995</v>
      </c>
      <c r="K30" s="219">
        <v>2146.0499999999993</v>
      </c>
      <c r="L30" s="219">
        <v>2164.0999999999995</v>
      </c>
      <c r="M30" s="220">
        <v>2128</v>
      </c>
      <c r="N30" s="220">
        <v>2092</v>
      </c>
      <c r="O30" s="220">
        <v>3601371</v>
      </c>
      <c r="P30" s="221">
        <v>4.2984341418483268E-3</v>
      </c>
    </row>
    <row r="31" spans="1:16" ht="12.75" customHeight="1">
      <c r="A31" s="213">
        <v>21</v>
      </c>
      <c r="B31" s="225" t="s">
        <v>849</v>
      </c>
      <c r="C31" s="217" t="s">
        <v>60</v>
      </c>
      <c r="D31" s="218">
        <v>45442</v>
      </c>
      <c r="E31" s="217">
        <v>5952.75</v>
      </c>
      <c r="F31" s="217">
        <v>5962.3666666666659</v>
      </c>
      <c r="G31" s="219">
        <v>5894.8333333333321</v>
      </c>
      <c r="H31" s="219">
        <v>5836.9166666666661</v>
      </c>
      <c r="I31" s="219">
        <v>5769.3833333333323</v>
      </c>
      <c r="J31" s="219">
        <v>6020.2833333333319</v>
      </c>
      <c r="K31" s="219">
        <v>6087.8166666666666</v>
      </c>
      <c r="L31" s="219">
        <v>6145.7333333333318</v>
      </c>
      <c r="M31" s="220">
        <v>6029.9</v>
      </c>
      <c r="N31" s="220">
        <v>5904.45</v>
      </c>
      <c r="O31" s="220">
        <v>581075</v>
      </c>
      <c r="P31" s="221">
        <v>2.3514905984411468E-2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45442</v>
      </c>
      <c r="E32" s="217">
        <v>618.79999999999995</v>
      </c>
      <c r="F32" s="217">
        <v>614.93333333333328</v>
      </c>
      <c r="G32" s="219">
        <v>609.41666666666652</v>
      </c>
      <c r="H32" s="219">
        <v>600.03333333333319</v>
      </c>
      <c r="I32" s="219">
        <v>594.51666666666642</v>
      </c>
      <c r="J32" s="219">
        <v>624.31666666666661</v>
      </c>
      <c r="K32" s="219">
        <v>629.83333333333326</v>
      </c>
      <c r="L32" s="219">
        <v>639.2166666666667</v>
      </c>
      <c r="M32" s="220">
        <v>620.45000000000005</v>
      </c>
      <c r="N32" s="220">
        <v>605.54999999999995</v>
      </c>
      <c r="O32" s="220">
        <v>18753000</v>
      </c>
      <c r="P32" s="221">
        <v>-4.2236976506639427E-2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45442</v>
      </c>
      <c r="E33" s="217">
        <v>1231.05</v>
      </c>
      <c r="F33" s="217">
        <v>1228.3500000000001</v>
      </c>
      <c r="G33" s="219">
        <v>1218.7000000000003</v>
      </c>
      <c r="H33" s="219">
        <v>1206.3500000000001</v>
      </c>
      <c r="I33" s="219">
        <v>1196.7000000000003</v>
      </c>
      <c r="J33" s="219">
        <v>1240.7000000000003</v>
      </c>
      <c r="K33" s="219">
        <v>1250.3500000000004</v>
      </c>
      <c r="L33" s="219">
        <v>1262.7000000000003</v>
      </c>
      <c r="M33" s="220">
        <v>1238</v>
      </c>
      <c r="N33" s="220">
        <v>1216</v>
      </c>
      <c r="O33" s="220">
        <v>14312100</v>
      </c>
      <c r="P33" s="221">
        <v>1.9750764166470727E-2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45442</v>
      </c>
      <c r="E34" s="217">
        <v>1165.4000000000001</v>
      </c>
      <c r="F34" s="217">
        <v>1154.45</v>
      </c>
      <c r="G34" s="219">
        <v>1139</v>
      </c>
      <c r="H34" s="219">
        <v>1112.5999999999999</v>
      </c>
      <c r="I34" s="219">
        <v>1097.1499999999999</v>
      </c>
      <c r="J34" s="219">
        <v>1180.8500000000001</v>
      </c>
      <c r="K34" s="219">
        <v>1196.3000000000004</v>
      </c>
      <c r="L34" s="219">
        <v>1222.7000000000003</v>
      </c>
      <c r="M34" s="220">
        <v>1169.9000000000001</v>
      </c>
      <c r="N34" s="220">
        <v>1128.05</v>
      </c>
      <c r="O34" s="220">
        <v>56791875</v>
      </c>
      <c r="P34" s="221">
        <v>1.1228827705936032E-2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45442</v>
      </c>
      <c r="E35" s="217">
        <v>8996.7999999999993</v>
      </c>
      <c r="F35" s="217">
        <v>8931.7666666666664</v>
      </c>
      <c r="G35" s="219">
        <v>8848.5333333333328</v>
      </c>
      <c r="H35" s="219">
        <v>8700.2666666666664</v>
      </c>
      <c r="I35" s="219">
        <v>8617.0333333333328</v>
      </c>
      <c r="J35" s="219">
        <v>9080.0333333333328</v>
      </c>
      <c r="K35" s="219">
        <v>9163.2666666666664</v>
      </c>
      <c r="L35" s="219">
        <v>9311.5333333333328</v>
      </c>
      <c r="M35" s="220">
        <v>9015</v>
      </c>
      <c r="N35" s="220">
        <v>8783.5</v>
      </c>
      <c r="O35" s="220">
        <v>2519100</v>
      </c>
      <c r="P35" s="221">
        <v>-3.0612048563677295E-2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45442</v>
      </c>
      <c r="E36" s="217">
        <v>1612.9</v>
      </c>
      <c r="F36" s="217">
        <v>1604.3666666666668</v>
      </c>
      <c r="G36" s="219">
        <v>1591.1333333333337</v>
      </c>
      <c r="H36" s="219">
        <v>1569.3666666666668</v>
      </c>
      <c r="I36" s="219">
        <v>1556.1333333333337</v>
      </c>
      <c r="J36" s="219">
        <v>1626.1333333333337</v>
      </c>
      <c r="K36" s="219">
        <v>1639.3666666666668</v>
      </c>
      <c r="L36" s="219">
        <v>1661.1333333333337</v>
      </c>
      <c r="M36" s="220">
        <v>1617.6</v>
      </c>
      <c r="N36" s="220">
        <v>1582.6</v>
      </c>
      <c r="O36" s="220">
        <v>9961500</v>
      </c>
      <c r="P36" s="221">
        <v>-2.6055924912006256E-2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45442</v>
      </c>
      <c r="E37" s="217">
        <v>6845.95</v>
      </c>
      <c r="F37" s="217">
        <v>6817.833333333333</v>
      </c>
      <c r="G37" s="219">
        <v>6770.1166666666659</v>
      </c>
      <c r="H37" s="219">
        <v>6694.2833333333328</v>
      </c>
      <c r="I37" s="219">
        <v>6646.5666666666657</v>
      </c>
      <c r="J37" s="219">
        <v>6893.6666666666661</v>
      </c>
      <c r="K37" s="219">
        <v>6941.3833333333332</v>
      </c>
      <c r="L37" s="219">
        <v>7017.2166666666662</v>
      </c>
      <c r="M37" s="220">
        <v>6865.55</v>
      </c>
      <c r="N37" s="220">
        <v>6742</v>
      </c>
      <c r="O37" s="220">
        <v>8900500</v>
      </c>
      <c r="P37" s="221">
        <v>-2.9266380070855445E-3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45442</v>
      </c>
      <c r="E38" s="217">
        <v>3063</v>
      </c>
      <c r="F38" s="217">
        <v>3084.5333333333328</v>
      </c>
      <c r="G38" s="219">
        <v>3033.4166666666656</v>
      </c>
      <c r="H38" s="219">
        <v>3003.8333333333326</v>
      </c>
      <c r="I38" s="219">
        <v>2952.7166666666653</v>
      </c>
      <c r="J38" s="219">
        <v>3114.1166666666659</v>
      </c>
      <c r="K38" s="219">
        <v>3165.2333333333327</v>
      </c>
      <c r="L38" s="219">
        <v>3194.8166666666662</v>
      </c>
      <c r="M38" s="220">
        <v>3135.65</v>
      </c>
      <c r="N38" s="220">
        <v>3054.95</v>
      </c>
      <c r="O38" s="220">
        <v>1892400</v>
      </c>
      <c r="P38" s="221">
        <v>-3.7902716361339229E-3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45442</v>
      </c>
      <c r="E39" s="217">
        <v>377.75</v>
      </c>
      <c r="F39" s="217">
        <v>376.7833333333333</v>
      </c>
      <c r="G39" s="219">
        <v>374.06666666666661</v>
      </c>
      <c r="H39" s="219">
        <v>370.38333333333333</v>
      </c>
      <c r="I39" s="219">
        <v>367.66666666666663</v>
      </c>
      <c r="J39" s="219">
        <v>380.46666666666658</v>
      </c>
      <c r="K39" s="219">
        <v>383.18333333333328</v>
      </c>
      <c r="L39" s="219">
        <v>386.86666666666656</v>
      </c>
      <c r="M39" s="220">
        <v>379.5</v>
      </c>
      <c r="N39" s="220">
        <v>373.1</v>
      </c>
      <c r="O39" s="220">
        <v>12497600</v>
      </c>
      <c r="P39" s="221">
        <v>-9.7616632860040575E-3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45442</v>
      </c>
      <c r="E40" s="217">
        <v>188.45</v>
      </c>
      <c r="F40" s="217">
        <v>187.20000000000002</v>
      </c>
      <c r="G40" s="219">
        <v>185.25000000000003</v>
      </c>
      <c r="H40" s="219">
        <v>182.05</v>
      </c>
      <c r="I40" s="219">
        <v>180.10000000000002</v>
      </c>
      <c r="J40" s="219">
        <v>190.40000000000003</v>
      </c>
      <c r="K40" s="219">
        <v>192.35000000000002</v>
      </c>
      <c r="L40" s="219">
        <v>195.55000000000004</v>
      </c>
      <c r="M40" s="220">
        <v>189.15</v>
      </c>
      <c r="N40" s="220">
        <v>184</v>
      </c>
      <c r="O40" s="220">
        <v>109649000</v>
      </c>
      <c r="P40" s="221">
        <v>-5.5897572777916495E-2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45442</v>
      </c>
      <c r="E41" s="217">
        <v>269.95</v>
      </c>
      <c r="F41" s="217">
        <v>269.16666666666669</v>
      </c>
      <c r="G41" s="219">
        <v>265.73333333333335</v>
      </c>
      <c r="H41" s="219">
        <v>261.51666666666665</v>
      </c>
      <c r="I41" s="219">
        <v>258.08333333333331</v>
      </c>
      <c r="J41" s="219">
        <v>273.38333333333338</v>
      </c>
      <c r="K41" s="219">
        <v>276.81666666666666</v>
      </c>
      <c r="L41" s="219">
        <v>281.03333333333342</v>
      </c>
      <c r="M41" s="220">
        <v>272.60000000000002</v>
      </c>
      <c r="N41" s="220">
        <v>264.95</v>
      </c>
      <c r="O41" s="220">
        <v>186062175</v>
      </c>
      <c r="P41" s="221">
        <v>-7.2105254943579979E-3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45442</v>
      </c>
      <c r="E42" s="217">
        <v>1359.75</v>
      </c>
      <c r="F42" s="217">
        <v>1360.7</v>
      </c>
      <c r="G42" s="219">
        <v>1348.25</v>
      </c>
      <c r="H42" s="219">
        <v>1336.75</v>
      </c>
      <c r="I42" s="219">
        <v>1324.3</v>
      </c>
      <c r="J42" s="219">
        <v>1372.2</v>
      </c>
      <c r="K42" s="219">
        <v>1384.6500000000003</v>
      </c>
      <c r="L42" s="219">
        <v>1396.15</v>
      </c>
      <c r="M42" s="220">
        <v>1373.15</v>
      </c>
      <c r="N42" s="220">
        <v>1349.2</v>
      </c>
      <c r="O42" s="220">
        <v>5167875</v>
      </c>
      <c r="P42" s="221">
        <v>3.2826201004271902E-2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45442</v>
      </c>
      <c r="E43" s="217">
        <v>288.7</v>
      </c>
      <c r="F43" s="217">
        <v>288.5</v>
      </c>
      <c r="G43" s="219">
        <v>283.64999999999998</v>
      </c>
      <c r="H43" s="219">
        <v>278.59999999999997</v>
      </c>
      <c r="I43" s="219">
        <v>273.74999999999994</v>
      </c>
      <c r="J43" s="219">
        <v>293.55</v>
      </c>
      <c r="K43" s="219">
        <v>298.40000000000003</v>
      </c>
      <c r="L43" s="219">
        <v>303.45000000000005</v>
      </c>
      <c r="M43" s="220">
        <v>293.35000000000002</v>
      </c>
      <c r="N43" s="220">
        <v>283.45</v>
      </c>
      <c r="O43" s="220">
        <v>158340300</v>
      </c>
      <c r="P43" s="221">
        <v>-2.6800728699551569E-2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45442</v>
      </c>
      <c r="E44" s="217">
        <v>486.95</v>
      </c>
      <c r="F44" s="217">
        <v>487.91666666666669</v>
      </c>
      <c r="G44" s="219">
        <v>484.63333333333338</v>
      </c>
      <c r="H44" s="219">
        <v>482.31666666666672</v>
      </c>
      <c r="I44" s="219">
        <v>479.03333333333342</v>
      </c>
      <c r="J44" s="219">
        <v>490.23333333333335</v>
      </c>
      <c r="K44" s="219">
        <v>493.51666666666665</v>
      </c>
      <c r="L44" s="219">
        <v>495.83333333333331</v>
      </c>
      <c r="M44" s="220">
        <v>491.2</v>
      </c>
      <c r="N44" s="220">
        <v>485.6</v>
      </c>
      <c r="O44" s="220">
        <v>28654560</v>
      </c>
      <c r="P44" s="221">
        <v>3.682475999426852E-2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45442</v>
      </c>
      <c r="E45" s="217">
        <v>1495.9</v>
      </c>
      <c r="F45" s="217">
        <v>1487.8500000000001</v>
      </c>
      <c r="G45" s="219">
        <v>1474.2500000000002</v>
      </c>
      <c r="H45" s="219">
        <v>1452.6000000000001</v>
      </c>
      <c r="I45" s="219">
        <v>1439.0000000000002</v>
      </c>
      <c r="J45" s="219">
        <v>1509.5000000000002</v>
      </c>
      <c r="K45" s="219">
        <v>1523.1000000000001</v>
      </c>
      <c r="L45" s="219">
        <v>1544.7500000000002</v>
      </c>
      <c r="M45" s="220">
        <v>1501.45</v>
      </c>
      <c r="N45" s="220">
        <v>1466.2</v>
      </c>
      <c r="O45" s="220">
        <v>6106500</v>
      </c>
      <c r="P45" s="221">
        <v>-6.4269443540514153E-3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45442</v>
      </c>
      <c r="E46" s="217">
        <v>1374.95</v>
      </c>
      <c r="F46" s="217">
        <v>1365.9333333333334</v>
      </c>
      <c r="G46" s="219">
        <v>1354.7666666666669</v>
      </c>
      <c r="H46" s="219">
        <v>1334.5833333333335</v>
      </c>
      <c r="I46" s="219">
        <v>1323.416666666667</v>
      </c>
      <c r="J46" s="219">
        <v>1386.1166666666668</v>
      </c>
      <c r="K46" s="219">
        <v>1397.2833333333333</v>
      </c>
      <c r="L46" s="219">
        <v>1417.4666666666667</v>
      </c>
      <c r="M46" s="220">
        <v>1377.1</v>
      </c>
      <c r="N46" s="220">
        <v>1345.75</v>
      </c>
      <c r="O46" s="220">
        <v>36642450</v>
      </c>
      <c r="P46" s="221">
        <v>3.063501182380526E-2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45442</v>
      </c>
      <c r="E47" s="217">
        <v>305.3</v>
      </c>
      <c r="F47" s="217">
        <v>304.78333333333336</v>
      </c>
      <c r="G47" s="219">
        <v>300.76666666666671</v>
      </c>
      <c r="H47" s="219">
        <v>296.23333333333335</v>
      </c>
      <c r="I47" s="219">
        <v>292.2166666666667</v>
      </c>
      <c r="J47" s="219">
        <v>309.31666666666672</v>
      </c>
      <c r="K47" s="219">
        <v>313.33333333333337</v>
      </c>
      <c r="L47" s="219">
        <v>317.86666666666673</v>
      </c>
      <c r="M47" s="220">
        <v>308.8</v>
      </c>
      <c r="N47" s="220">
        <v>300.25</v>
      </c>
      <c r="O47" s="220">
        <v>80133375</v>
      </c>
      <c r="P47" s="221">
        <v>-4.9802346935599338E-2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45442</v>
      </c>
      <c r="E48" s="217">
        <v>315.95</v>
      </c>
      <c r="F48" s="217">
        <v>312.8</v>
      </c>
      <c r="G48" s="219">
        <v>308.15000000000003</v>
      </c>
      <c r="H48" s="219">
        <v>300.35000000000002</v>
      </c>
      <c r="I48" s="219">
        <v>295.70000000000005</v>
      </c>
      <c r="J48" s="219">
        <v>320.60000000000002</v>
      </c>
      <c r="K48" s="219">
        <v>325.25</v>
      </c>
      <c r="L48" s="219">
        <v>333.05</v>
      </c>
      <c r="M48" s="220">
        <v>317.45</v>
      </c>
      <c r="N48" s="220">
        <v>305</v>
      </c>
      <c r="O48" s="220">
        <v>49975000</v>
      </c>
      <c r="P48" s="221">
        <v>-3.3225322822459741E-2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45442</v>
      </c>
      <c r="E49" s="217">
        <v>30724.799999999999</v>
      </c>
      <c r="F49" s="217">
        <v>30683.583333333332</v>
      </c>
      <c r="G49" s="219">
        <v>30542.216666666664</v>
      </c>
      <c r="H49" s="219">
        <v>30359.633333333331</v>
      </c>
      <c r="I49" s="219">
        <v>30218.266666666663</v>
      </c>
      <c r="J49" s="219">
        <v>30866.166666666664</v>
      </c>
      <c r="K49" s="219">
        <v>31007.533333333333</v>
      </c>
      <c r="L49" s="219">
        <v>31190.116666666665</v>
      </c>
      <c r="M49" s="220">
        <v>30824.95</v>
      </c>
      <c r="N49" s="220">
        <v>30501</v>
      </c>
      <c r="O49" s="220">
        <v>354900</v>
      </c>
      <c r="P49" s="221">
        <v>-2.4195765740995325E-2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45442</v>
      </c>
      <c r="E50" s="217">
        <v>648.54999999999995</v>
      </c>
      <c r="F50" s="217">
        <v>648.83333333333337</v>
      </c>
      <c r="G50" s="219">
        <v>641.86666666666679</v>
      </c>
      <c r="H50" s="219">
        <v>635.18333333333339</v>
      </c>
      <c r="I50" s="219">
        <v>628.21666666666681</v>
      </c>
      <c r="J50" s="219">
        <v>655.51666666666677</v>
      </c>
      <c r="K50" s="219">
        <v>662.48333333333323</v>
      </c>
      <c r="L50" s="219">
        <v>669.16666666666674</v>
      </c>
      <c r="M50" s="220">
        <v>655.8</v>
      </c>
      <c r="N50" s="220">
        <v>642.15</v>
      </c>
      <c r="O50" s="220">
        <v>29439000</v>
      </c>
      <c r="P50" s="221">
        <v>-1.9719491728602254E-2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45442</v>
      </c>
      <c r="E51" s="217">
        <v>5282.35</v>
      </c>
      <c r="F51" s="217">
        <v>5257.0999999999995</v>
      </c>
      <c r="G51" s="219">
        <v>5220.2499999999991</v>
      </c>
      <c r="H51" s="219">
        <v>5158.1499999999996</v>
      </c>
      <c r="I51" s="219">
        <v>5121.2999999999993</v>
      </c>
      <c r="J51" s="219">
        <v>5319.1999999999989</v>
      </c>
      <c r="K51" s="219">
        <v>5356.0499999999993</v>
      </c>
      <c r="L51" s="219">
        <v>5418.1499999999987</v>
      </c>
      <c r="M51" s="220">
        <v>5293.95</v>
      </c>
      <c r="N51" s="220">
        <v>5195</v>
      </c>
      <c r="O51" s="220">
        <v>2539000</v>
      </c>
      <c r="P51" s="221">
        <v>8.7405641636869296E-3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45442</v>
      </c>
      <c r="E52" s="217">
        <v>617.5</v>
      </c>
      <c r="F52" s="217">
        <v>614.85</v>
      </c>
      <c r="G52" s="219">
        <v>605.75</v>
      </c>
      <c r="H52" s="219">
        <v>594</v>
      </c>
      <c r="I52" s="219">
        <v>584.9</v>
      </c>
      <c r="J52" s="219">
        <v>626.6</v>
      </c>
      <c r="K52" s="219">
        <v>635.70000000000016</v>
      </c>
      <c r="L52" s="219">
        <v>647.45000000000005</v>
      </c>
      <c r="M52" s="220">
        <v>623.95000000000005</v>
      </c>
      <c r="N52" s="220">
        <v>603.1</v>
      </c>
      <c r="O52" s="220">
        <v>14874000</v>
      </c>
      <c r="P52" s="221">
        <v>4.4595828358733054E-2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45442</v>
      </c>
      <c r="E53" s="217">
        <v>117.8</v>
      </c>
      <c r="F53" s="217">
        <v>117.76666666666667</v>
      </c>
      <c r="G53" s="219">
        <v>116.73333333333333</v>
      </c>
      <c r="H53" s="219">
        <v>115.66666666666667</v>
      </c>
      <c r="I53" s="219">
        <v>114.63333333333334</v>
      </c>
      <c r="J53" s="219">
        <v>118.83333333333333</v>
      </c>
      <c r="K53" s="219">
        <v>119.86666666666666</v>
      </c>
      <c r="L53" s="219">
        <v>120.93333333333332</v>
      </c>
      <c r="M53" s="220">
        <v>118.8</v>
      </c>
      <c r="N53" s="220">
        <v>116.7</v>
      </c>
      <c r="O53" s="220">
        <v>330466500</v>
      </c>
      <c r="P53" s="221">
        <v>-9.8693524248675314E-3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45442</v>
      </c>
      <c r="E54" s="217">
        <v>745.65</v>
      </c>
      <c r="F54" s="217">
        <v>743.1</v>
      </c>
      <c r="G54" s="219">
        <v>739.1</v>
      </c>
      <c r="H54" s="219">
        <v>732.55</v>
      </c>
      <c r="I54" s="219">
        <v>728.55</v>
      </c>
      <c r="J54" s="219">
        <v>749.65000000000009</v>
      </c>
      <c r="K54" s="219">
        <v>753.65000000000009</v>
      </c>
      <c r="L54" s="219">
        <v>760.20000000000016</v>
      </c>
      <c r="M54" s="220">
        <v>747.1</v>
      </c>
      <c r="N54" s="220">
        <v>736.55</v>
      </c>
      <c r="O54" s="220">
        <v>4838925</v>
      </c>
      <c r="P54" s="221">
        <v>4.28661483504938E-2</v>
      </c>
    </row>
    <row r="55" spans="1:16" ht="12.75" customHeight="1">
      <c r="A55" s="213">
        <v>45</v>
      </c>
      <c r="B55" s="225" t="s">
        <v>849</v>
      </c>
      <c r="C55" s="217" t="s">
        <v>89</v>
      </c>
      <c r="D55" s="218">
        <v>45442</v>
      </c>
      <c r="E55" s="217">
        <v>396</v>
      </c>
      <c r="F55" s="217">
        <v>396.86666666666662</v>
      </c>
      <c r="G55" s="219">
        <v>391.13333333333321</v>
      </c>
      <c r="H55" s="219">
        <v>386.26666666666659</v>
      </c>
      <c r="I55" s="219">
        <v>380.53333333333319</v>
      </c>
      <c r="J55" s="219">
        <v>401.73333333333323</v>
      </c>
      <c r="K55" s="219">
        <v>407.4666666666667</v>
      </c>
      <c r="L55" s="219">
        <v>412.33333333333326</v>
      </c>
      <c r="M55" s="220">
        <v>402.6</v>
      </c>
      <c r="N55" s="220">
        <v>392</v>
      </c>
      <c r="O55" s="220">
        <v>12194200</v>
      </c>
      <c r="P55" s="221">
        <v>-2.1347971942665446E-2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45442</v>
      </c>
      <c r="E56" s="217">
        <v>1283</v>
      </c>
      <c r="F56" s="217">
        <v>1277.3666666666666</v>
      </c>
      <c r="G56" s="219">
        <v>1269.7833333333331</v>
      </c>
      <c r="H56" s="219">
        <v>1256.5666666666666</v>
      </c>
      <c r="I56" s="219">
        <v>1248.9833333333331</v>
      </c>
      <c r="J56" s="219">
        <v>1290.583333333333</v>
      </c>
      <c r="K56" s="219">
        <v>1298.1666666666665</v>
      </c>
      <c r="L56" s="219">
        <v>1311.383333333333</v>
      </c>
      <c r="M56" s="220">
        <v>1284.95</v>
      </c>
      <c r="N56" s="220">
        <v>1264.1500000000001</v>
      </c>
      <c r="O56" s="220">
        <v>8623125</v>
      </c>
      <c r="P56" s="221">
        <v>-2.097497468537538E-3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45442</v>
      </c>
      <c r="E57" s="217">
        <v>1492.05</v>
      </c>
      <c r="F57" s="217">
        <v>1486.7666666666667</v>
      </c>
      <c r="G57" s="219">
        <v>1469.2833333333333</v>
      </c>
      <c r="H57" s="219">
        <v>1446.5166666666667</v>
      </c>
      <c r="I57" s="219">
        <v>1429.0333333333333</v>
      </c>
      <c r="J57" s="219">
        <v>1509.5333333333333</v>
      </c>
      <c r="K57" s="219">
        <v>1527.0166666666664</v>
      </c>
      <c r="L57" s="219">
        <v>1549.7833333333333</v>
      </c>
      <c r="M57" s="220">
        <v>1504.25</v>
      </c>
      <c r="N57" s="220">
        <v>1464</v>
      </c>
      <c r="O57" s="220">
        <v>11003850</v>
      </c>
      <c r="P57" s="221">
        <v>-6.3920376002211773E-2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45442</v>
      </c>
      <c r="E58" s="217">
        <v>497.8</v>
      </c>
      <c r="F58" s="217">
        <v>498.01666666666665</v>
      </c>
      <c r="G58" s="219">
        <v>491.7833333333333</v>
      </c>
      <c r="H58" s="219">
        <v>485.76666666666665</v>
      </c>
      <c r="I58" s="219">
        <v>479.5333333333333</v>
      </c>
      <c r="J58" s="219">
        <v>504.0333333333333</v>
      </c>
      <c r="K58" s="219">
        <v>510.26666666666665</v>
      </c>
      <c r="L58" s="219">
        <v>516.2833333333333</v>
      </c>
      <c r="M58" s="220">
        <v>504.25</v>
      </c>
      <c r="N58" s="220">
        <v>492</v>
      </c>
      <c r="O58" s="220">
        <v>55673100</v>
      </c>
      <c r="P58" s="221">
        <v>-2.1626010259438316E-2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45442</v>
      </c>
      <c r="E59" s="217">
        <v>5067.45</v>
      </c>
      <c r="F59" s="217">
        <v>5053.7</v>
      </c>
      <c r="G59" s="219">
        <v>4945.5499999999993</v>
      </c>
      <c r="H59" s="219">
        <v>4823.6499999999996</v>
      </c>
      <c r="I59" s="219">
        <v>4715.4999999999991</v>
      </c>
      <c r="J59" s="219">
        <v>5175.5999999999995</v>
      </c>
      <c r="K59" s="219">
        <v>5283.7499999999991</v>
      </c>
      <c r="L59" s="219">
        <v>5405.65</v>
      </c>
      <c r="M59" s="220">
        <v>5161.8500000000004</v>
      </c>
      <c r="N59" s="220">
        <v>4931.8</v>
      </c>
      <c r="O59" s="220">
        <v>3233400</v>
      </c>
      <c r="P59" s="221">
        <v>-0.12721677868653333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45442</v>
      </c>
      <c r="E60" s="217">
        <v>2718.35</v>
      </c>
      <c r="F60" s="217">
        <v>2714.1</v>
      </c>
      <c r="G60" s="219">
        <v>2694.45</v>
      </c>
      <c r="H60" s="219">
        <v>2670.5499999999997</v>
      </c>
      <c r="I60" s="219">
        <v>2650.8999999999996</v>
      </c>
      <c r="J60" s="219">
        <v>2738</v>
      </c>
      <c r="K60" s="219">
        <v>2757.6500000000005</v>
      </c>
      <c r="L60" s="219">
        <v>2781.55</v>
      </c>
      <c r="M60" s="220">
        <v>2733.75</v>
      </c>
      <c r="N60" s="220">
        <v>2690.2</v>
      </c>
      <c r="O60" s="220">
        <v>3556350</v>
      </c>
      <c r="P60" s="221">
        <v>-1.474056603773585E-3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45442</v>
      </c>
      <c r="E61" s="217">
        <v>1107.0999999999999</v>
      </c>
      <c r="F61" s="217">
        <v>1099.6000000000001</v>
      </c>
      <c r="G61" s="219">
        <v>1085.9500000000003</v>
      </c>
      <c r="H61" s="219">
        <v>1064.8000000000002</v>
      </c>
      <c r="I61" s="219">
        <v>1051.1500000000003</v>
      </c>
      <c r="J61" s="219">
        <v>1120.7500000000002</v>
      </c>
      <c r="K61" s="219">
        <v>1134.4000000000003</v>
      </c>
      <c r="L61" s="219">
        <v>1155.5500000000002</v>
      </c>
      <c r="M61" s="220">
        <v>1113.25</v>
      </c>
      <c r="N61" s="220">
        <v>1078.45</v>
      </c>
      <c r="O61" s="220">
        <v>16173000</v>
      </c>
      <c r="P61" s="221">
        <v>-1.9283245406585409E-2</v>
      </c>
    </row>
    <row r="62" spans="1:16" ht="12.75" customHeight="1">
      <c r="A62" s="213">
        <v>52</v>
      </c>
      <c r="B62" s="225" t="s">
        <v>849</v>
      </c>
      <c r="C62" s="222" t="s">
        <v>96</v>
      </c>
      <c r="D62" s="218">
        <v>45442</v>
      </c>
      <c r="E62" s="217">
        <v>1235.9000000000001</v>
      </c>
      <c r="F62" s="217">
        <v>1236.0666666666666</v>
      </c>
      <c r="G62" s="219">
        <v>1218.1333333333332</v>
      </c>
      <c r="H62" s="219">
        <v>1200.3666666666666</v>
      </c>
      <c r="I62" s="219">
        <v>1182.4333333333332</v>
      </c>
      <c r="J62" s="219">
        <v>1253.8333333333333</v>
      </c>
      <c r="K62" s="219">
        <v>1271.7666666666667</v>
      </c>
      <c r="L62" s="219">
        <v>1289.5333333333333</v>
      </c>
      <c r="M62" s="220">
        <v>1254</v>
      </c>
      <c r="N62" s="220">
        <v>1218.3</v>
      </c>
      <c r="O62" s="220">
        <v>2069900</v>
      </c>
      <c r="P62" s="221">
        <v>5.4403264195851753E-3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45442</v>
      </c>
      <c r="E63" s="217">
        <v>394.05</v>
      </c>
      <c r="F63" s="217">
        <v>392.01666666666665</v>
      </c>
      <c r="G63" s="219">
        <v>389.0333333333333</v>
      </c>
      <c r="H63" s="219">
        <v>384.01666666666665</v>
      </c>
      <c r="I63" s="219">
        <v>381.0333333333333</v>
      </c>
      <c r="J63" s="219">
        <v>397.0333333333333</v>
      </c>
      <c r="K63" s="219">
        <v>400.01666666666665</v>
      </c>
      <c r="L63" s="219">
        <v>405.0333333333333</v>
      </c>
      <c r="M63" s="220">
        <v>395</v>
      </c>
      <c r="N63" s="220">
        <v>387</v>
      </c>
      <c r="O63" s="220">
        <v>16155000</v>
      </c>
      <c r="P63" s="221">
        <v>-3.0777537796976243E-2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45442</v>
      </c>
      <c r="E64" s="217">
        <v>144.25</v>
      </c>
      <c r="F64" s="217">
        <v>144.08333333333334</v>
      </c>
      <c r="G64" s="219">
        <v>143.01666666666668</v>
      </c>
      <c r="H64" s="219">
        <v>141.78333333333333</v>
      </c>
      <c r="I64" s="219">
        <v>140.71666666666667</v>
      </c>
      <c r="J64" s="219">
        <v>145.31666666666669</v>
      </c>
      <c r="K64" s="219">
        <v>146.38333333333335</v>
      </c>
      <c r="L64" s="219">
        <v>147.6166666666667</v>
      </c>
      <c r="M64" s="220">
        <v>145.15</v>
      </c>
      <c r="N64" s="220">
        <v>142.85</v>
      </c>
      <c r="O64" s="220">
        <v>33100000</v>
      </c>
      <c r="P64" s="221">
        <v>8.3777608530083772E-3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45442</v>
      </c>
      <c r="E65" s="217">
        <v>3761.45</v>
      </c>
      <c r="F65" s="217">
        <v>3750.2833333333333</v>
      </c>
      <c r="G65" s="219">
        <v>3723.5666666666666</v>
      </c>
      <c r="H65" s="219">
        <v>3685.6833333333334</v>
      </c>
      <c r="I65" s="219">
        <v>3658.9666666666667</v>
      </c>
      <c r="J65" s="219">
        <v>3788.1666666666665</v>
      </c>
      <c r="K65" s="219">
        <v>3814.8833333333328</v>
      </c>
      <c r="L65" s="219">
        <v>3852.7666666666664</v>
      </c>
      <c r="M65" s="220">
        <v>3777</v>
      </c>
      <c r="N65" s="220">
        <v>3712.4</v>
      </c>
      <c r="O65" s="220">
        <v>4876200</v>
      </c>
      <c r="P65" s="221">
        <v>-7.9916395155836973E-4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45442</v>
      </c>
      <c r="E66" s="217">
        <v>560.04999999999995</v>
      </c>
      <c r="F66" s="217">
        <v>557.93333333333328</v>
      </c>
      <c r="G66" s="219">
        <v>553.96666666666658</v>
      </c>
      <c r="H66" s="219">
        <v>547.88333333333333</v>
      </c>
      <c r="I66" s="219">
        <v>543.91666666666663</v>
      </c>
      <c r="J66" s="219">
        <v>564.01666666666654</v>
      </c>
      <c r="K66" s="219">
        <v>567.98333333333323</v>
      </c>
      <c r="L66" s="219">
        <v>574.06666666666649</v>
      </c>
      <c r="M66" s="220">
        <v>561.9</v>
      </c>
      <c r="N66" s="220">
        <v>551.85</v>
      </c>
      <c r="O66" s="220">
        <v>20707500</v>
      </c>
      <c r="P66" s="221">
        <v>-2.2827818085294639E-2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45442</v>
      </c>
      <c r="E67" s="217">
        <v>1810.6</v>
      </c>
      <c r="F67" s="217">
        <v>1820.1666666666667</v>
      </c>
      <c r="G67" s="219">
        <v>1789.8333333333335</v>
      </c>
      <c r="H67" s="219">
        <v>1769.0666666666668</v>
      </c>
      <c r="I67" s="219">
        <v>1738.7333333333336</v>
      </c>
      <c r="J67" s="219">
        <v>1840.9333333333334</v>
      </c>
      <c r="K67" s="219">
        <v>1871.2666666666669</v>
      </c>
      <c r="L67" s="219">
        <v>1892.0333333333333</v>
      </c>
      <c r="M67" s="220">
        <v>1850.5</v>
      </c>
      <c r="N67" s="220">
        <v>1799.4</v>
      </c>
      <c r="O67" s="220">
        <v>2785600</v>
      </c>
      <c r="P67" s="221">
        <v>4.7247572769908923E-2</v>
      </c>
    </row>
    <row r="68" spans="1:16" ht="12.75" customHeight="1">
      <c r="A68" s="213">
        <v>58</v>
      </c>
      <c r="B68" s="225" t="s">
        <v>849</v>
      </c>
      <c r="C68" s="222" t="s">
        <v>102</v>
      </c>
      <c r="D68" s="218">
        <v>45442</v>
      </c>
      <c r="E68" s="217">
        <v>2336.6999999999998</v>
      </c>
      <c r="F68" s="217">
        <v>2377</v>
      </c>
      <c r="G68" s="219">
        <v>2287.6999999999998</v>
      </c>
      <c r="H68" s="219">
        <v>2238.6999999999998</v>
      </c>
      <c r="I68" s="219">
        <v>2149.3999999999996</v>
      </c>
      <c r="J68" s="219">
        <v>2426</v>
      </c>
      <c r="K68" s="219">
        <v>2515.3000000000002</v>
      </c>
      <c r="L68" s="219">
        <v>2564.3000000000002</v>
      </c>
      <c r="M68" s="220">
        <v>2466.3000000000002</v>
      </c>
      <c r="N68" s="220">
        <v>2328</v>
      </c>
      <c r="O68" s="220">
        <v>2160300</v>
      </c>
      <c r="P68" s="221">
        <v>0.19281099884048369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45442</v>
      </c>
      <c r="E69" s="217">
        <v>4113.1499999999996</v>
      </c>
      <c r="F69" s="217">
        <v>4092.6333333333332</v>
      </c>
      <c r="G69" s="219">
        <v>4055.5166666666664</v>
      </c>
      <c r="H69" s="219">
        <v>3997.8833333333332</v>
      </c>
      <c r="I69" s="219">
        <v>3960.7666666666664</v>
      </c>
      <c r="J69" s="219">
        <v>4150.2666666666664</v>
      </c>
      <c r="K69" s="219">
        <v>4187.3833333333332</v>
      </c>
      <c r="L69" s="219">
        <v>4245.0166666666664</v>
      </c>
      <c r="M69" s="220">
        <v>4129.75</v>
      </c>
      <c r="N69" s="220">
        <v>4035</v>
      </c>
      <c r="O69" s="220">
        <v>3183800</v>
      </c>
      <c r="P69" s="221">
        <v>1.5825409992980665E-2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45442</v>
      </c>
      <c r="E70" s="217">
        <v>9255.5</v>
      </c>
      <c r="F70" s="217">
        <v>9280.4833333333336</v>
      </c>
      <c r="G70" s="219">
        <v>9175.0166666666664</v>
      </c>
      <c r="H70" s="219">
        <v>9094.5333333333328</v>
      </c>
      <c r="I70" s="219">
        <v>8989.0666666666657</v>
      </c>
      <c r="J70" s="219">
        <v>9360.9666666666672</v>
      </c>
      <c r="K70" s="219">
        <v>9466.4333333333343</v>
      </c>
      <c r="L70" s="219">
        <v>9546.9166666666679</v>
      </c>
      <c r="M70" s="220">
        <v>9385.9500000000007</v>
      </c>
      <c r="N70" s="220">
        <v>9200</v>
      </c>
      <c r="O70" s="220">
        <v>1377700</v>
      </c>
      <c r="P70" s="221">
        <v>-4.5520231213872836E-3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45442</v>
      </c>
      <c r="E71" s="217">
        <v>849.95</v>
      </c>
      <c r="F71" s="217">
        <v>845.46666666666658</v>
      </c>
      <c r="G71" s="219">
        <v>838.53333333333319</v>
      </c>
      <c r="H71" s="219">
        <v>827.11666666666656</v>
      </c>
      <c r="I71" s="219">
        <v>820.18333333333317</v>
      </c>
      <c r="J71" s="219">
        <v>856.88333333333321</v>
      </c>
      <c r="K71" s="219">
        <v>863.81666666666661</v>
      </c>
      <c r="L71" s="219">
        <v>875.23333333333323</v>
      </c>
      <c r="M71" s="220">
        <v>852.4</v>
      </c>
      <c r="N71" s="220">
        <v>834.05</v>
      </c>
      <c r="O71" s="220">
        <v>45280950</v>
      </c>
      <c r="P71" s="221">
        <v>-2.2904093652294046E-3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45442</v>
      </c>
      <c r="E72" s="217">
        <v>5896.1</v>
      </c>
      <c r="F72" s="217">
        <v>5890.7833333333328</v>
      </c>
      <c r="G72" s="219">
        <v>5846.5666666666657</v>
      </c>
      <c r="H72" s="219">
        <v>5797.0333333333328</v>
      </c>
      <c r="I72" s="219">
        <v>5752.8166666666657</v>
      </c>
      <c r="J72" s="219">
        <v>5940.3166666666657</v>
      </c>
      <c r="K72" s="219">
        <v>5984.5333333333328</v>
      </c>
      <c r="L72" s="219">
        <v>6034.0666666666657</v>
      </c>
      <c r="M72" s="220">
        <v>5935</v>
      </c>
      <c r="N72" s="220">
        <v>5841.25</v>
      </c>
      <c r="O72" s="220">
        <v>2897000</v>
      </c>
      <c r="P72" s="221">
        <v>-2.4702268232125572E-2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45442</v>
      </c>
      <c r="E73" s="217">
        <v>4854.2</v>
      </c>
      <c r="F73" s="217">
        <v>4805.0166666666664</v>
      </c>
      <c r="G73" s="219">
        <v>4742.9333333333325</v>
      </c>
      <c r="H73" s="219">
        <v>4631.6666666666661</v>
      </c>
      <c r="I73" s="219">
        <v>4569.5833333333321</v>
      </c>
      <c r="J73" s="219">
        <v>4916.2833333333328</v>
      </c>
      <c r="K73" s="219">
        <v>4978.3666666666668</v>
      </c>
      <c r="L73" s="219">
        <v>5089.6333333333332</v>
      </c>
      <c r="M73" s="220">
        <v>4867.1000000000004</v>
      </c>
      <c r="N73" s="220">
        <v>4693.75</v>
      </c>
      <c r="O73" s="220">
        <v>3529225</v>
      </c>
      <c r="P73" s="221">
        <v>4.2114510128152129E-2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45442</v>
      </c>
      <c r="E74" s="217">
        <v>3816.4</v>
      </c>
      <c r="F74" s="217">
        <v>3817.7833333333328</v>
      </c>
      <c r="G74" s="219">
        <v>3786.8166666666657</v>
      </c>
      <c r="H74" s="219">
        <v>3757.2333333333327</v>
      </c>
      <c r="I74" s="219">
        <v>3726.2666666666655</v>
      </c>
      <c r="J74" s="219">
        <v>3847.3666666666659</v>
      </c>
      <c r="K74" s="219">
        <v>3878.333333333333</v>
      </c>
      <c r="L74" s="219">
        <v>3907.9166666666661</v>
      </c>
      <c r="M74" s="220">
        <v>3848.75</v>
      </c>
      <c r="N74" s="220">
        <v>3788.2</v>
      </c>
      <c r="O74" s="220">
        <v>1324675</v>
      </c>
      <c r="P74" s="221">
        <v>2.8614136237454624E-2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45442</v>
      </c>
      <c r="E75" s="217">
        <v>466.45</v>
      </c>
      <c r="F75" s="217">
        <v>466.38333333333338</v>
      </c>
      <c r="G75" s="219">
        <v>461.06666666666678</v>
      </c>
      <c r="H75" s="219">
        <v>455.68333333333339</v>
      </c>
      <c r="I75" s="219">
        <v>450.36666666666679</v>
      </c>
      <c r="J75" s="219">
        <v>471.76666666666677</v>
      </c>
      <c r="K75" s="219">
        <v>477.08333333333337</v>
      </c>
      <c r="L75" s="219">
        <v>482.46666666666675</v>
      </c>
      <c r="M75" s="220">
        <v>471.7</v>
      </c>
      <c r="N75" s="220">
        <v>461</v>
      </c>
      <c r="O75" s="220">
        <v>15775200</v>
      </c>
      <c r="P75" s="221">
        <v>-2.2311468094600623E-2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45442</v>
      </c>
      <c r="E76" s="217">
        <v>163.25</v>
      </c>
      <c r="F76" s="217">
        <v>163.29999999999998</v>
      </c>
      <c r="G76" s="219">
        <v>162.29999999999995</v>
      </c>
      <c r="H76" s="219">
        <v>161.34999999999997</v>
      </c>
      <c r="I76" s="219">
        <v>160.34999999999994</v>
      </c>
      <c r="J76" s="219">
        <v>164.24999999999997</v>
      </c>
      <c r="K76" s="219">
        <v>165.25000000000003</v>
      </c>
      <c r="L76" s="219">
        <v>166.2</v>
      </c>
      <c r="M76" s="220">
        <v>164.3</v>
      </c>
      <c r="N76" s="220">
        <v>162.35</v>
      </c>
      <c r="O76" s="220">
        <v>100685000</v>
      </c>
      <c r="P76" s="221">
        <v>2.6888413085694369E-3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45442</v>
      </c>
      <c r="E77" s="217">
        <v>201</v>
      </c>
      <c r="F77" s="217">
        <v>201.41666666666666</v>
      </c>
      <c r="G77" s="219">
        <v>199.33333333333331</v>
      </c>
      <c r="H77" s="219">
        <v>197.66666666666666</v>
      </c>
      <c r="I77" s="219">
        <v>195.58333333333331</v>
      </c>
      <c r="J77" s="219">
        <v>203.08333333333331</v>
      </c>
      <c r="K77" s="219">
        <v>205.16666666666663</v>
      </c>
      <c r="L77" s="219">
        <v>206.83333333333331</v>
      </c>
      <c r="M77" s="220">
        <v>203.5</v>
      </c>
      <c r="N77" s="220">
        <v>199.75</v>
      </c>
      <c r="O77" s="220">
        <v>153550725</v>
      </c>
      <c r="P77" s="221">
        <v>-4.1695208029305774E-4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45442</v>
      </c>
      <c r="E78" s="217">
        <v>1030.2</v>
      </c>
      <c r="F78" s="217">
        <v>1026.8</v>
      </c>
      <c r="G78" s="219">
        <v>1014.8</v>
      </c>
      <c r="H78" s="219">
        <v>999.4</v>
      </c>
      <c r="I78" s="219">
        <v>987.4</v>
      </c>
      <c r="J78" s="219">
        <v>1042.1999999999998</v>
      </c>
      <c r="K78" s="219">
        <v>1054.1999999999998</v>
      </c>
      <c r="L78" s="219">
        <v>1069.5999999999999</v>
      </c>
      <c r="M78" s="220">
        <v>1038.8</v>
      </c>
      <c r="N78" s="220">
        <v>1011.4</v>
      </c>
      <c r="O78" s="220">
        <v>11803725</v>
      </c>
      <c r="P78" s="221">
        <v>1.0050251256281407E-2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45442</v>
      </c>
      <c r="E79" s="217">
        <v>87.45</v>
      </c>
      <c r="F79" s="217">
        <v>87.5</v>
      </c>
      <c r="G79" s="219">
        <v>86.6</v>
      </c>
      <c r="H79" s="219">
        <v>85.75</v>
      </c>
      <c r="I79" s="219">
        <v>84.85</v>
      </c>
      <c r="J79" s="219">
        <v>88.35</v>
      </c>
      <c r="K79" s="219">
        <v>89.25</v>
      </c>
      <c r="L79" s="219">
        <v>90.1</v>
      </c>
      <c r="M79" s="220">
        <v>88.4</v>
      </c>
      <c r="N79" s="220">
        <v>86.65</v>
      </c>
      <c r="O79" s="220">
        <v>229522500</v>
      </c>
      <c r="P79" s="221">
        <v>6.326870961017303E-2</v>
      </c>
    </row>
    <row r="80" spans="1:16" ht="12.75" customHeight="1">
      <c r="A80" s="213">
        <v>70</v>
      </c>
      <c r="B80" s="225" t="s">
        <v>849</v>
      </c>
      <c r="C80" s="223" t="s">
        <v>116</v>
      </c>
      <c r="D80" s="218">
        <v>45442</v>
      </c>
      <c r="E80" s="217">
        <v>665.95</v>
      </c>
      <c r="F80" s="217">
        <v>663.71666666666658</v>
      </c>
      <c r="G80" s="219">
        <v>659.53333333333319</v>
      </c>
      <c r="H80" s="219">
        <v>653.11666666666656</v>
      </c>
      <c r="I80" s="219">
        <v>648.93333333333317</v>
      </c>
      <c r="J80" s="219">
        <v>670.13333333333321</v>
      </c>
      <c r="K80" s="219">
        <v>674.31666666666661</v>
      </c>
      <c r="L80" s="219">
        <v>680.73333333333323</v>
      </c>
      <c r="M80" s="220">
        <v>667.9</v>
      </c>
      <c r="N80" s="220">
        <v>657.3</v>
      </c>
      <c r="O80" s="220">
        <v>7228000</v>
      </c>
      <c r="P80" s="221">
        <v>5.2431748327608028E-3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45442</v>
      </c>
      <c r="E81" s="217">
        <v>1321.8</v>
      </c>
      <c r="F81" s="217">
        <v>1314.55</v>
      </c>
      <c r="G81" s="219">
        <v>1304.5</v>
      </c>
      <c r="H81" s="219">
        <v>1287.2</v>
      </c>
      <c r="I81" s="219">
        <v>1277.1500000000001</v>
      </c>
      <c r="J81" s="219">
        <v>1331.85</v>
      </c>
      <c r="K81" s="219">
        <v>1341.8999999999996</v>
      </c>
      <c r="L81" s="219">
        <v>1359.1999999999998</v>
      </c>
      <c r="M81" s="220">
        <v>1324.6</v>
      </c>
      <c r="N81" s="220">
        <v>1297.25</v>
      </c>
      <c r="O81" s="220">
        <v>6316500</v>
      </c>
      <c r="P81" s="221">
        <v>-1.2429643527204503E-2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45442</v>
      </c>
      <c r="E82" s="217">
        <v>2821.05</v>
      </c>
      <c r="F82" s="217">
        <v>2808.4666666666672</v>
      </c>
      <c r="G82" s="219">
        <v>2748.3833333333341</v>
      </c>
      <c r="H82" s="219">
        <v>2675.7166666666672</v>
      </c>
      <c r="I82" s="219">
        <v>2615.6333333333341</v>
      </c>
      <c r="J82" s="219">
        <v>2881.1333333333341</v>
      </c>
      <c r="K82" s="219">
        <v>2941.2166666666672</v>
      </c>
      <c r="L82" s="219">
        <v>3013.8833333333341</v>
      </c>
      <c r="M82" s="220">
        <v>2868.55</v>
      </c>
      <c r="N82" s="220">
        <v>2735.8</v>
      </c>
      <c r="O82" s="220">
        <v>3650275</v>
      </c>
      <c r="P82" s="221">
        <v>3.4863776826467838E-2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45442</v>
      </c>
      <c r="E83" s="217">
        <v>430.45</v>
      </c>
      <c r="F83" s="217">
        <v>431.3</v>
      </c>
      <c r="G83" s="219">
        <v>426.15000000000003</v>
      </c>
      <c r="H83" s="219">
        <v>421.85</v>
      </c>
      <c r="I83" s="219">
        <v>416.70000000000005</v>
      </c>
      <c r="J83" s="219">
        <v>435.6</v>
      </c>
      <c r="K83" s="219">
        <v>440.75</v>
      </c>
      <c r="L83" s="219">
        <v>445.05</v>
      </c>
      <c r="M83" s="220">
        <v>436.45</v>
      </c>
      <c r="N83" s="220">
        <v>427</v>
      </c>
      <c r="O83" s="220">
        <v>11214000</v>
      </c>
      <c r="P83" s="221">
        <v>1.5392973560304238E-2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45442</v>
      </c>
      <c r="E84" s="217">
        <v>2454.75</v>
      </c>
      <c r="F84" s="217">
        <v>2438.3166666666666</v>
      </c>
      <c r="G84" s="219">
        <v>2413.3833333333332</v>
      </c>
      <c r="H84" s="219">
        <v>2372.0166666666664</v>
      </c>
      <c r="I84" s="219">
        <v>2347.083333333333</v>
      </c>
      <c r="J84" s="219">
        <v>2479.6833333333334</v>
      </c>
      <c r="K84" s="219">
        <v>2504.6166666666668</v>
      </c>
      <c r="L84" s="219">
        <v>2545.9833333333336</v>
      </c>
      <c r="M84" s="220">
        <v>2463.25</v>
      </c>
      <c r="N84" s="220">
        <v>2396.9499999999998</v>
      </c>
      <c r="O84" s="220">
        <v>7638342</v>
      </c>
      <c r="P84" s="221">
        <v>-1.5553633492257982E-2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45442</v>
      </c>
      <c r="E85" s="217">
        <v>557.20000000000005</v>
      </c>
      <c r="F85" s="217">
        <v>555.85</v>
      </c>
      <c r="G85" s="219">
        <v>550</v>
      </c>
      <c r="H85" s="219">
        <v>542.79999999999995</v>
      </c>
      <c r="I85" s="219">
        <v>536.94999999999993</v>
      </c>
      <c r="J85" s="219">
        <v>563.05000000000007</v>
      </c>
      <c r="K85" s="219">
        <v>568.9000000000002</v>
      </c>
      <c r="L85" s="219">
        <v>576.10000000000014</v>
      </c>
      <c r="M85" s="220">
        <v>561.70000000000005</v>
      </c>
      <c r="N85" s="220">
        <v>548.65</v>
      </c>
      <c r="O85" s="220">
        <v>7300000</v>
      </c>
      <c r="P85" s="221">
        <v>5.8354476259514315E-2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45442</v>
      </c>
      <c r="E86" s="217">
        <v>4957.1000000000004</v>
      </c>
      <c r="F86" s="217">
        <v>4952.55</v>
      </c>
      <c r="G86" s="219">
        <v>4910.1000000000004</v>
      </c>
      <c r="H86" s="219">
        <v>4863.1000000000004</v>
      </c>
      <c r="I86" s="219">
        <v>4820.6500000000005</v>
      </c>
      <c r="J86" s="219">
        <v>4999.55</v>
      </c>
      <c r="K86" s="219">
        <v>5041.9999999999991</v>
      </c>
      <c r="L86" s="219">
        <v>5089</v>
      </c>
      <c r="M86" s="220">
        <v>4995</v>
      </c>
      <c r="N86" s="220">
        <v>4905.55</v>
      </c>
      <c r="O86" s="220">
        <v>11094000</v>
      </c>
      <c r="P86" s="221">
        <v>-3.0363417064345272E-2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45442</v>
      </c>
      <c r="E87" s="217">
        <v>1856.7</v>
      </c>
      <c r="F87" s="217">
        <v>1846.1833333333332</v>
      </c>
      <c r="G87" s="219">
        <v>1832.1166666666663</v>
      </c>
      <c r="H87" s="219">
        <v>1807.5333333333331</v>
      </c>
      <c r="I87" s="219">
        <v>1793.4666666666662</v>
      </c>
      <c r="J87" s="219">
        <v>1870.7666666666664</v>
      </c>
      <c r="K87" s="219">
        <v>1884.8333333333335</v>
      </c>
      <c r="L87" s="219">
        <v>1909.4166666666665</v>
      </c>
      <c r="M87" s="220">
        <v>1860.25</v>
      </c>
      <c r="N87" s="220">
        <v>1821.6</v>
      </c>
      <c r="O87" s="220">
        <v>5470000</v>
      </c>
      <c r="P87" s="221">
        <v>8.3878698497557372E-3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45442</v>
      </c>
      <c r="E88" s="217">
        <v>1355.9</v>
      </c>
      <c r="F88" s="217">
        <v>1352.6333333333334</v>
      </c>
      <c r="G88" s="219">
        <v>1344.666666666667</v>
      </c>
      <c r="H88" s="219">
        <v>1333.4333333333336</v>
      </c>
      <c r="I88" s="219">
        <v>1325.4666666666672</v>
      </c>
      <c r="J88" s="219">
        <v>1363.8666666666668</v>
      </c>
      <c r="K88" s="219">
        <v>1371.8333333333335</v>
      </c>
      <c r="L88" s="219">
        <v>1383.0666666666666</v>
      </c>
      <c r="M88" s="220">
        <v>1360.6</v>
      </c>
      <c r="N88" s="220">
        <v>1341.4</v>
      </c>
      <c r="O88" s="220">
        <v>23562350</v>
      </c>
      <c r="P88" s="221">
        <v>-1.7785234899328858E-2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45442</v>
      </c>
      <c r="E89" s="217">
        <v>3839.25</v>
      </c>
      <c r="F89" s="217">
        <v>3819.1333333333332</v>
      </c>
      <c r="G89" s="219">
        <v>3791.7166666666662</v>
      </c>
      <c r="H89" s="219">
        <v>3744.1833333333329</v>
      </c>
      <c r="I89" s="219">
        <v>3716.766666666666</v>
      </c>
      <c r="J89" s="219">
        <v>3866.6666666666665</v>
      </c>
      <c r="K89" s="219">
        <v>3894.0833333333335</v>
      </c>
      <c r="L89" s="219">
        <v>3941.6166666666668</v>
      </c>
      <c r="M89" s="220">
        <v>3846.55</v>
      </c>
      <c r="N89" s="220">
        <v>3771.6</v>
      </c>
      <c r="O89" s="220">
        <v>2707500</v>
      </c>
      <c r="P89" s="221">
        <v>-2.9517716006236896E-2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45442</v>
      </c>
      <c r="E90" s="217">
        <v>1494.4</v>
      </c>
      <c r="F90" s="217">
        <v>1484.25</v>
      </c>
      <c r="G90" s="219">
        <v>1471.95</v>
      </c>
      <c r="H90" s="219">
        <v>1449.5</v>
      </c>
      <c r="I90" s="219">
        <v>1437.2</v>
      </c>
      <c r="J90" s="219">
        <v>1506.7</v>
      </c>
      <c r="K90" s="219">
        <v>1519.0000000000002</v>
      </c>
      <c r="L90" s="219">
        <v>1541.45</v>
      </c>
      <c r="M90" s="220">
        <v>1496.55</v>
      </c>
      <c r="N90" s="220">
        <v>1461.8</v>
      </c>
      <c r="O90" s="220">
        <v>203808000</v>
      </c>
      <c r="P90" s="221">
        <v>-3.7166375654776755E-2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45442</v>
      </c>
      <c r="E91" s="217">
        <v>567.4</v>
      </c>
      <c r="F91" s="217">
        <v>565.65</v>
      </c>
      <c r="G91" s="219">
        <v>561.34999999999991</v>
      </c>
      <c r="H91" s="219">
        <v>555.29999999999995</v>
      </c>
      <c r="I91" s="219">
        <v>550.99999999999989</v>
      </c>
      <c r="J91" s="219">
        <v>571.69999999999993</v>
      </c>
      <c r="K91" s="219">
        <v>575.99999999999989</v>
      </c>
      <c r="L91" s="219">
        <v>582.04999999999995</v>
      </c>
      <c r="M91" s="220">
        <v>569.95000000000005</v>
      </c>
      <c r="N91" s="220">
        <v>559.6</v>
      </c>
      <c r="O91" s="220">
        <v>48579300</v>
      </c>
      <c r="P91" s="221">
        <v>3.3511970232383982E-2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45442</v>
      </c>
      <c r="E92" s="217">
        <v>5144.8999999999996</v>
      </c>
      <c r="F92" s="217">
        <v>5087.9833333333336</v>
      </c>
      <c r="G92" s="219">
        <v>5021.4666666666672</v>
      </c>
      <c r="H92" s="219">
        <v>4898.0333333333338</v>
      </c>
      <c r="I92" s="219">
        <v>4831.5166666666673</v>
      </c>
      <c r="J92" s="219">
        <v>5211.416666666667</v>
      </c>
      <c r="K92" s="219">
        <v>5277.9333333333334</v>
      </c>
      <c r="L92" s="219">
        <v>5401.3666666666668</v>
      </c>
      <c r="M92" s="220">
        <v>5154.5</v>
      </c>
      <c r="N92" s="220">
        <v>4964.55</v>
      </c>
      <c r="O92" s="220">
        <v>3885750</v>
      </c>
      <c r="P92" s="221">
        <v>-1.122180235886866E-2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45442</v>
      </c>
      <c r="E93" s="217">
        <v>679</v>
      </c>
      <c r="F93" s="217">
        <v>675.66666666666663</v>
      </c>
      <c r="G93" s="219">
        <v>670.88333333333321</v>
      </c>
      <c r="H93" s="219">
        <v>662.76666666666654</v>
      </c>
      <c r="I93" s="219">
        <v>657.98333333333312</v>
      </c>
      <c r="J93" s="219">
        <v>683.7833333333333</v>
      </c>
      <c r="K93" s="219">
        <v>688.56666666666683</v>
      </c>
      <c r="L93" s="219">
        <v>696.68333333333339</v>
      </c>
      <c r="M93" s="220">
        <v>680.45</v>
      </c>
      <c r="N93" s="220">
        <v>667.55</v>
      </c>
      <c r="O93" s="220">
        <v>53450600</v>
      </c>
      <c r="P93" s="221">
        <v>5.1560305175310545E-2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45442</v>
      </c>
      <c r="E94" s="217">
        <v>374.15</v>
      </c>
      <c r="F94" s="217">
        <v>375.39999999999992</v>
      </c>
      <c r="G94" s="219">
        <v>368.14999999999986</v>
      </c>
      <c r="H94" s="219">
        <v>362.14999999999992</v>
      </c>
      <c r="I94" s="219">
        <v>354.89999999999986</v>
      </c>
      <c r="J94" s="219">
        <v>381.39999999999986</v>
      </c>
      <c r="K94" s="219">
        <v>388.65</v>
      </c>
      <c r="L94" s="219">
        <v>394.64999999999986</v>
      </c>
      <c r="M94" s="220">
        <v>382.65</v>
      </c>
      <c r="N94" s="220">
        <v>369.4</v>
      </c>
      <c r="O94" s="220">
        <v>49523200</v>
      </c>
      <c r="P94" s="221">
        <v>-5.0647701295402588E-2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45442</v>
      </c>
      <c r="E95" s="217">
        <v>536.75</v>
      </c>
      <c r="F95" s="217">
        <v>537.93333333333339</v>
      </c>
      <c r="G95" s="219">
        <v>529.91666666666674</v>
      </c>
      <c r="H95" s="219">
        <v>523.08333333333337</v>
      </c>
      <c r="I95" s="219">
        <v>515.06666666666672</v>
      </c>
      <c r="J95" s="219">
        <v>544.76666666666677</v>
      </c>
      <c r="K95" s="219">
        <v>552.78333333333342</v>
      </c>
      <c r="L95" s="219">
        <v>559.61666666666679</v>
      </c>
      <c r="M95" s="220">
        <v>545.95000000000005</v>
      </c>
      <c r="N95" s="220">
        <v>531.1</v>
      </c>
      <c r="O95" s="220">
        <v>31803300</v>
      </c>
      <c r="P95" s="221">
        <v>1.6570294295330974E-2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45442</v>
      </c>
      <c r="E96" s="217">
        <v>2383.1999999999998</v>
      </c>
      <c r="F96" s="217">
        <v>2375.75</v>
      </c>
      <c r="G96" s="219">
        <v>2364.1</v>
      </c>
      <c r="H96" s="219">
        <v>2345</v>
      </c>
      <c r="I96" s="219">
        <v>2333.35</v>
      </c>
      <c r="J96" s="219">
        <v>2394.85</v>
      </c>
      <c r="K96" s="219">
        <v>2406.4999999999995</v>
      </c>
      <c r="L96" s="219">
        <v>2425.6</v>
      </c>
      <c r="M96" s="220">
        <v>2387.4</v>
      </c>
      <c r="N96" s="220">
        <v>2356.65</v>
      </c>
      <c r="O96" s="220">
        <v>18995700</v>
      </c>
      <c r="P96" s="221">
        <v>-2.3476397554673223E-3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45442</v>
      </c>
      <c r="E97" s="217">
        <v>1135.8499999999999</v>
      </c>
      <c r="F97" s="217">
        <v>1129.4166666666667</v>
      </c>
      <c r="G97" s="219">
        <v>1120.9333333333334</v>
      </c>
      <c r="H97" s="219">
        <v>1106.0166666666667</v>
      </c>
      <c r="I97" s="219">
        <v>1097.5333333333333</v>
      </c>
      <c r="J97" s="219">
        <v>1144.3333333333335</v>
      </c>
      <c r="K97" s="219">
        <v>1152.8166666666666</v>
      </c>
      <c r="L97" s="219">
        <v>1167.7333333333336</v>
      </c>
      <c r="M97" s="220">
        <v>1137.9000000000001</v>
      </c>
      <c r="N97" s="220">
        <v>1114.5</v>
      </c>
      <c r="O97" s="220">
        <v>77240100</v>
      </c>
      <c r="P97" s="221">
        <v>-6.7497675990872988E-2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45442</v>
      </c>
      <c r="E98" s="217">
        <v>1660.9</v>
      </c>
      <c r="F98" s="217">
        <v>1655.3666666666668</v>
      </c>
      <c r="G98" s="219">
        <v>1646.7333333333336</v>
      </c>
      <c r="H98" s="219">
        <v>1632.5666666666668</v>
      </c>
      <c r="I98" s="219">
        <v>1623.9333333333336</v>
      </c>
      <c r="J98" s="219">
        <v>1669.5333333333335</v>
      </c>
      <c r="K98" s="219">
        <v>1678.1666666666667</v>
      </c>
      <c r="L98" s="219">
        <v>1692.3333333333335</v>
      </c>
      <c r="M98" s="220">
        <v>1664</v>
      </c>
      <c r="N98" s="220">
        <v>1641.2</v>
      </c>
      <c r="O98" s="220">
        <v>3606000</v>
      </c>
      <c r="P98" s="221">
        <v>-1.0020590253946466E-2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45442</v>
      </c>
      <c r="E99" s="217">
        <v>586.4</v>
      </c>
      <c r="F99" s="217">
        <v>584.19999999999993</v>
      </c>
      <c r="G99" s="219">
        <v>580.69999999999982</v>
      </c>
      <c r="H99" s="219">
        <v>574.99999999999989</v>
      </c>
      <c r="I99" s="219">
        <v>571.49999999999977</v>
      </c>
      <c r="J99" s="219">
        <v>589.89999999999986</v>
      </c>
      <c r="K99" s="219">
        <v>593.40000000000009</v>
      </c>
      <c r="L99" s="219">
        <v>599.09999999999991</v>
      </c>
      <c r="M99" s="220">
        <v>587.70000000000005</v>
      </c>
      <c r="N99" s="220">
        <v>578.5</v>
      </c>
      <c r="O99" s="220">
        <v>16596000</v>
      </c>
      <c r="P99" s="221">
        <v>9.046499004885109E-4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45442</v>
      </c>
      <c r="E100" s="217">
        <v>14.1</v>
      </c>
      <c r="F100" s="217">
        <v>13.916666666666666</v>
      </c>
      <c r="G100" s="219">
        <v>13.683333333333332</v>
      </c>
      <c r="H100" s="219">
        <v>13.266666666666666</v>
      </c>
      <c r="I100" s="219">
        <v>13.033333333333331</v>
      </c>
      <c r="J100" s="219">
        <v>14.333333333333332</v>
      </c>
      <c r="K100" s="219">
        <v>14.566666666666666</v>
      </c>
      <c r="L100" s="219">
        <v>14.983333333333333</v>
      </c>
      <c r="M100" s="220">
        <v>14.15</v>
      </c>
      <c r="N100" s="220">
        <v>13.5</v>
      </c>
      <c r="O100" s="220">
        <v>3178560000</v>
      </c>
      <c r="P100" s="221">
        <v>-2.3483870967741936E-2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45442</v>
      </c>
      <c r="E101" s="217">
        <v>115.65</v>
      </c>
      <c r="F101" s="217">
        <v>115.2</v>
      </c>
      <c r="G101" s="219">
        <v>114.45</v>
      </c>
      <c r="H101" s="219">
        <v>113.25</v>
      </c>
      <c r="I101" s="219">
        <v>112.5</v>
      </c>
      <c r="J101" s="219">
        <v>116.4</v>
      </c>
      <c r="K101" s="219">
        <v>117.15</v>
      </c>
      <c r="L101" s="219">
        <v>118.35000000000001</v>
      </c>
      <c r="M101" s="220">
        <v>115.95</v>
      </c>
      <c r="N101" s="220">
        <v>114</v>
      </c>
      <c r="O101" s="220">
        <v>94160000</v>
      </c>
      <c r="P101" s="221">
        <v>-4.5459350882757167E-3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45442</v>
      </c>
      <c r="E102" s="217">
        <v>78.25</v>
      </c>
      <c r="F102" s="217">
        <v>77.933333333333337</v>
      </c>
      <c r="G102" s="219">
        <v>77.366666666666674</v>
      </c>
      <c r="H102" s="219">
        <v>76.483333333333334</v>
      </c>
      <c r="I102" s="219">
        <v>75.916666666666671</v>
      </c>
      <c r="J102" s="219">
        <v>78.816666666666677</v>
      </c>
      <c r="K102" s="219">
        <v>79.38333333333334</v>
      </c>
      <c r="L102" s="219">
        <v>80.26666666666668</v>
      </c>
      <c r="M102" s="220">
        <v>78.5</v>
      </c>
      <c r="N102" s="220">
        <v>77.05</v>
      </c>
      <c r="O102" s="220">
        <v>438172500</v>
      </c>
      <c r="P102" s="221">
        <v>-4.3966530904381313E-3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45442</v>
      </c>
      <c r="E103" s="217">
        <v>155.80000000000001</v>
      </c>
      <c r="F103" s="217">
        <v>154.91666666666666</v>
      </c>
      <c r="G103" s="219">
        <v>153.23333333333332</v>
      </c>
      <c r="H103" s="219">
        <v>150.66666666666666</v>
      </c>
      <c r="I103" s="219">
        <v>148.98333333333332</v>
      </c>
      <c r="J103" s="219">
        <v>157.48333333333332</v>
      </c>
      <c r="K103" s="219">
        <v>159.16666666666666</v>
      </c>
      <c r="L103" s="219">
        <v>161.73333333333332</v>
      </c>
      <c r="M103" s="220">
        <v>156.6</v>
      </c>
      <c r="N103" s="220">
        <v>152.35</v>
      </c>
      <c r="O103" s="220">
        <v>66476250</v>
      </c>
      <c r="P103" s="221">
        <v>-4.0175429097406463E-2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45442</v>
      </c>
      <c r="E104" s="217">
        <v>449.6</v>
      </c>
      <c r="F104" s="217">
        <v>446.64999999999992</v>
      </c>
      <c r="G104" s="219">
        <v>443.09999999999985</v>
      </c>
      <c r="H104" s="219">
        <v>436.59999999999991</v>
      </c>
      <c r="I104" s="219">
        <v>433.04999999999984</v>
      </c>
      <c r="J104" s="219">
        <v>453.14999999999986</v>
      </c>
      <c r="K104" s="219">
        <v>456.69999999999993</v>
      </c>
      <c r="L104" s="219">
        <v>463.19999999999987</v>
      </c>
      <c r="M104" s="220">
        <v>450.2</v>
      </c>
      <c r="N104" s="220">
        <v>440.15</v>
      </c>
      <c r="O104" s="220">
        <v>26585625</v>
      </c>
      <c r="P104" s="221">
        <v>2.150253592561285E-2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45442</v>
      </c>
      <c r="E105" s="217">
        <v>568.79999999999995</v>
      </c>
      <c r="F105" s="217">
        <v>570.23333333333323</v>
      </c>
      <c r="G105" s="219">
        <v>562.31666666666649</v>
      </c>
      <c r="H105" s="219">
        <v>555.83333333333326</v>
      </c>
      <c r="I105" s="219">
        <v>547.91666666666652</v>
      </c>
      <c r="J105" s="219">
        <v>576.71666666666647</v>
      </c>
      <c r="K105" s="219">
        <v>584.63333333333321</v>
      </c>
      <c r="L105" s="219">
        <v>591.11666666666645</v>
      </c>
      <c r="M105" s="220">
        <v>578.15</v>
      </c>
      <c r="N105" s="220">
        <v>563.75</v>
      </c>
      <c r="O105" s="220">
        <v>20331000</v>
      </c>
      <c r="P105" s="221">
        <v>2.1247739602169982E-2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45442</v>
      </c>
      <c r="E106" s="217">
        <v>210.9</v>
      </c>
      <c r="F106" s="217">
        <v>210.46666666666667</v>
      </c>
      <c r="G106" s="219">
        <v>209.43333333333334</v>
      </c>
      <c r="H106" s="219">
        <v>207.96666666666667</v>
      </c>
      <c r="I106" s="219">
        <v>206.93333333333334</v>
      </c>
      <c r="J106" s="219">
        <v>211.93333333333334</v>
      </c>
      <c r="K106" s="219">
        <v>212.9666666666667</v>
      </c>
      <c r="L106" s="219">
        <v>214.43333333333334</v>
      </c>
      <c r="M106" s="220">
        <v>211.5</v>
      </c>
      <c r="N106" s="220">
        <v>209</v>
      </c>
      <c r="O106" s="220">
        <v>24623900</v>
      </c>
      <c r="P106" s="221">
        <v>-1.3821138211382113E-2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45442</v>
      </c>
      <c r="E107" s="217">
        <v>2602.8000000000002</v>
      </c>
      <c r="F107" s="217">
        <v>2605.5000000000005</v>
      </c>
      <c r="G107" s="219">
        <v>2560.8500000000008</v>
      </c>
      <c r="H107" s="219">
        <v>2518.9000000000005</v>
      </c>
      <c r="I107" s="219">
        <v>2474.2500000000009</v>
      </c>
      <c r="J107" s="219">
        <v>2647.4500000000007</v>
      </c>
      <c r="K107" s="219">
        <v>2692.1000000000004</v>
      </c>
      <c r="L107" s="219">
        <v>2734.0500000000006</v>
      </c>
      <c r="M107" s="220">
        <v>2650.15</v>
      </c>
      <c r="N107" s="220">
        <v>2563.5500000000002</v>
      </c>
      <c r="O107" s="220">
        <v>1749900</v>
      </c>
      <c r="P107" s="221">
        <v>3.2024062278839346E-2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45442</v>
      </c>
      <c r="E108" s="217">
        <v>4407.55</v>
      </c>
      <c r="F108" s="217">
        <v>4392.5166666666664</v>
      </c>
      <c r="G108" s="219">
        <v>4335.0333333333328</v>
      </c>
      <c r="H108" s="219">
        <v>4262.5166666666664</v>
      </c>
      <c r="I108" s="219">
        <v>4205.0333333333328</v>
      </c>
      <c r="J108" s="219">
        <v>4465.0333333333328</v>
      </c>
      <c r="K108" s="219">
        <v>4522.5166666666664</v>
      </c>
      <c r="L108" s="219">
        <v>4595.0333333333328</v>
      </c>
      <c r="M108" s="220">
        <v>4450</v>
      </c>
      <c r="N108" s="220">
        <v>4320</v>
      </c>
      <c r="O108" s="220">
        <v>5892300</v>
      </c>
      <c r="P108" s="221">
        <v>7.4041668945152295E-2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45442</v>
      </c>
      <c r="E109" s="217">
        <v>1444.05</v>
      </c>
      <c r="F109" s="217">
        <v>1435.05</v>
      </c>
      <c r="G109" s="219">
        <v>1418.3</v>
      </c>
      <c r="H109" s="219">
        <v>1392.55</v>
      </c>
      <c r="I109" s="219">
        <v>1375.8</v>
      </c>
      <c r="J109" s="219">
        <v>1460.8</v>
      </c>
      <c r="K109" s="219">
        <v>1477.55</v>
      </c>
      <c r="L109" s="219">
        <v>1503.3</v>
      </c>
      <c r="M109" s="220">
        <v>1451.8</v>
      </c>
      <c r="N109" s="220">
        <v>1409.3</v>
      </c>
      <c r="O109" s="220">
        <v>29814500</v>
      </c>
      <c r="P109" s="221">
        <v>-2.7735203000163054E-2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45442</v>
      </c>
      <c r="E110" s="217">
        <v>343.65</v>
      </c>
      <c r="F110" s="217">
        <v>343.81666666666661</v>
      </c>
      <c r="G110" s="219">
        <v>339.98333333333323</v>
      </c>
      <c r="H110" s="219">
        <v>336.31666666666661</v>
      </c>
      <c r="I110" s="219">
        <v>332.48333333333323</v>
      </c>
      <c r="J110" s="219">
        <v>347.48333333333323</v>
      </c>
      <c r="K110" s="219">
        <v>351.31666666666661</v>
      </c>
      <c r="L110" s="219">
        <v>354.98333333333323</v>
      </c>
      <c r="M110" s="220">
        <v>347.65</v>
      </c>
      <c r="N110" s="220">
        <v>340.15</v>
      </c>
      <c r="O110" s="220">
        <v>72647800</v>
      </c>
      <c r="P110" s="221">
        <v>2.1104962011068381E-3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45442</v>
      </c>
      <c r="E111" s="217">
        <v>1473.05</v>
      </c>
      <c r="F111" s="217">
        <v>1467.2</v>
      </c>
      <c r="G111" s="219">
        <v>1456.2</v>
      </c>
      <c r="H111" s="219">
        <v>1439.35</v>
      </c>
      <c r="I111" s="219">
        <v>1428.35</v>
      </c>
      <c r="J111" s="219">
        <v>1484.0500000000002</v>
      </c>
      <c r="K111" s="219">
        <v>1495.0500000000002</v>
      </c>
      <c r="L111" s="219">
        <v>1511.9000000000003</v>
      </c>
      <c r="M111" s="220">
        <v>1478.2</v>
      </c>
      <c r="N111" s="220">
        <v>1450.35</v>
      </c>
      <c r="O111" s="220">
        <v>50513200</v>
      </c>
      <c r="P111" s="221">
        <v>-2.6900611832878698E-2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45442</v>
      </c>
      <c r="E112" s="217">
        <v>168.15</v>
      </c>
      <c r="F112" s="217">
        <v>168.26666666666668</v>
      </c>
      <c r="G112" s="219">
        <v>166.93333333333337</v>
      </c>
      <c r="H112" s="219">
        <v>165.7166666666667</v>
      </c>
      <c r="I112" s="219">
        <v>164.38333333333338</v>
      </c>
      <c r="J112" s="219">
        <v>169.48333333333335</v>
      </c>
      <c r="K112" s="219">
        <v>170.81666666666666</v>
      </c>
      <c r="L112" s="219">
        <v>172.03333333333333</v>
      </c>
      <c r="M112" s="220">
        <v>169.6</v>
      </c>
      <c r="N112" s="220">
        <v>167.05</v>
      </c>
      <c r="O112" s="220">
        <v>190456500</v>
      </c>
      <c r="P112" s="221">
        <v>-3.0367213616760659E-3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45442</v>
      </c>
      <c r="E113" s="217">
        <v>1312.8</v>
      </c>
      <c r="F113" s="217">
        <v>1312.6000000000001</v>
      </c>
      <c r="G113" s="219">
        <v>1301.2000000000003</v>
      </c>
      <c r="H113" s="219">
        <v>1289.6000000000001</v>
      </c>
      <c r="I113" s="219">
        <v>1278.2000000000003</v>
      </c>
      <c r="J113" s="219">
        <v>1324.2000000000003</v>
      </c>
      <c r="K113" s="219">
        <v>1335.6000000000004</v>
      </c>
      <c r="L113" s="219">
        <v>1347.2000000000003</v>
      </c>
      <c r="M113" s="220">
        <v>1324</v>
      </c>
      <c r="N113" s="220">
        <v>1301</v>
      </c>
      <c r="O113" s="220">
        <v>1859650</v>
      </c>
      <c r="P113" s="221">
        <v>1.9964349376114084E-2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45442</v>
      </c>
      <c r="E114" s="217">
        <v>1125.55</v>
      </c>
      <c r="F114" s="217">
        <v>1127.5666666666666</v>
      </c>
      <c r="G114" s="219">
        <v>1115.5333333333333</v>
      </c>
      <c r="H114" s="219">
        <v>1105.5166666666667</v>
      </c>
      <c r="I114" s="219">
        <v>1093.4833333333333</v>
      </c>
      <c r="J114" s="219">
        <v>1137.5833333333333</v>
      </c>
      <c r="K114" s="219">
        <v>1149.6166666666666</v>
      </c>
      <c r="L114" s="219">
        <v>1159.6333333333332</v>
      </c>
      <c r="M114" s="220">
        <v>1139.5999999999999</v>
      </c>
      <c r="N114" s="220">
        <v>1117.55</v>
      </c>
      <c r="O114" s="220">
        <v>18356625</v>
      </c>
      <c r="P114" s="221">
        <v>-7.0052539404553416E-3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45442</v>
      </c>
      <c r="E115" s="217">
        <v>441.65</v>
      </c>
      <c r="F115" s="217">
        <v>441.51666666666665</v>
      </c>
      <c r="G115" s="219">
        <v>437.0333333333333</v>
      </c>
      <c r="H115" s="219">
        <v>432.41666666666663</v>
      </c>
      <c r="I115" s="219">
        <v>427.93333333333328</v>
      </c>
      <c r="J115" s="219">
        <v>446.13333333333333</v>
      </c>
      <c r="K115" s="219">
        <v>450.61666666666667</v>
      </c>
      <c r="L115" s="219">
        <v>455.23333333333335</v>
      </c>
      <c r="M115" s="220">
        <v>446</v>
      </c>
      <c r="N115" s="220">
        <v>436.9</v>
      </c>
      <c r="O115" s="220">
        <v>121364800</v>
      </c>
      <c r="P115" s="221">
        <v>-0.11852135917817133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45442</v>
      </c>
      <c r="E116" s="217">
        <v>1075.8</v>
      </c>
      <c r="F116" s="217">
        <v>1068.2166666666665</v>
      </c>
      <c r="G116" s="219">
        <v>1058.7833333333328</v>
      </c>
      <c r="H116" s="219">
        <v>1041.7666666666664</v>
      </c>
      <c r="I116" s="219">
        <v>1032.3333333333328</v>
      </c>
      <c r="J116" s="219">
        <v>1085.2333333333329</v>
      </c>
      <c r="K116" s="219">
        <v>1094.6666666666667</v>
      </c>
      <c r="L116" s="219">
        <v>1111.6833333333329</v>
      </c>
      <c r="M116" s="220">
        <v>1077.6500000000001</v>
      </c>
      <c r="N116" s="220">
        <v>1051.2</v>
      </c>
      <c r="O116" s="220">
        <v>13023750</v>
      </c>
      <c r="P116" s="221">
        <v>-1.4394702749388226E-4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45442</v>
      </c>
      <c r="E117" s="217">
        <v>3974.4</v>
      </c>
      <c r="F117" s="217">
        <v>3940.9333333333329</v>
      </c>
      <c r="G117" s="219">
        <v>3894.1666666666661</v>
      </c>
      <c r="H117" s="219">
        <v>3813.9333333333329</v>
      </c>
      <c r="I117" s="219">
        <v>3767.1666666666661</v>
      </c>
      <c r="J117" s="219">
        <v>4021.1666666666661</v>
      </c>
      <c r="K117" s="219">
        <v>4067.9333333333334</v>
      </c>
      <c r="L117" s="219">
        <v>4148.1666666666661</v>
      </c>
      <c r="M117" s="220">
        <v>3987.7</v>
      </c>
      <c r="N117" s="220">
        <v>3860.7</v>
      </c>
      <c r="O117" s="220">
        <v>585125</v>
      </c>
      <c r="P117" s="221">
        <v>-2.9844559585492227E-2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45442</v>
      </c>
      <c r="E118" s="217">
        <v>918.05</v>
      </c>
      <c r="F118" s="217">
        <v>910.51666666666677</v>
      </c>
      <c r="G118" s="219">
        <v>900.18333333333351</v>
      </c>
      <c r="H118" s="219">
        <v>882.31666666666672</v>
      </c>
      <c r="I118" s="219">
        <v>871.98333333333346</v>
      </c>
      <c r="J118" s="219">
        <v>928.38333333333355</v>
      </c>
      <c r="K118" s="219">
        <v>938.71666666666681</v>
      </c>
      <c r="L118" s="219">
        <v>956.5833333333336</v>
      </c>
      <c r="M118" s="220">
        <v>920.85</v>
      </c>
      <c r="N118" s="220">
        <v>892.65</v>
      </c>
      <c r="O118" s="220">
        <v>16783200</v>
      </c>
      <c r="P118" s="221">
        <v>-1.419395765601459E-2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45442</v>
      </c>
      <c r="E119" s="217">
        <v>469.8</v>
      </c>
      <c r="F119" s="217">
        <v>476.89999999999992</v>
      </c>
      <c r="G119" s="219">
        <v>453.29999999999984</v>
      </c>
      <c r="H119" s="219">
        <v>436.7999999999999</v>
      </c>
      <c r="I119" s="219">
        <v>413.19999999999982</v>
      </c>
      <c r="J119" s="219">
        <v>493.39999999999986</v>
      </c>
      <c r="K119" s="219">
        <v>516.99999999999989</v>
      </c>
      <c r="L119" s="219">
        <v>533.49999999999989</v>
      </c>
      <c r="M119" s="220">
        <v>500.5</v>
      </c>
      <c r="N119" s="220">
        <v>460.4</v>
      </c>
      <c r="O119" s="220">
        <v>27453750</v>
      </c>
      <c r="P119" s="221">
        <v>8.2401064511359715E-2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45442</v>
      </c>
      <c r="E120" s="217">
        <v>1711.2</v>
      </c>
      <c r="F120" s="217">
        <v>1708.4166666666667</v>
      </c>
      <c r="G120" s="219">
        <v>1701.2833333333335</v>
      </c>
      <c r="H120" s="219">
        <v>1691.3666666666668</v>
      </c>
      <c r="I120" s="219">
        <v>1684.2333333333336</v>
      </c>
      <c r="J120" s="219">
        <v>1718.3333333333335</v>
      </c>
      <c r="K120" s="219">
        <v>1725.4666666666667</v>
      </c>
      <c r="L120" s="219">
        <v>1735.3833333333334</v>
      </c>
      <c r="M120" s="220">
        <v>1715.55</v>
      </c>
      <c r="N120" s="220">
        <v>1698.5</v>
      </c>
      <c r="O120" s="220">
        <v>43852400</v>
      </c>
      <c r="P120" s="221">
        <v>-3.7590090683240721E-2</v>
      </c>
    </row>
    <row r="121" spans="1:16" ht="12.75" customHeight="1">
      <c r="A121" s="213">
        <v>111</v>
      </c>
      <c r="B121" s="225" t="s">
        <v>66</v>
      </c>
      <c r="C121" s="217" t="s">
        <v>859</v>
      </c>
      <c r="D121" s="218">
        <v>45442</v>
      </c>
      <c r="E121" s="217">
        <v>159.4</v>
      </c>
      <c r="F121" s="217">
        <v>158.46666666666667</v>
      </c>
      <c r="G121" s="219">
        <v>156.78333333333333</v>
      </c>
      <c r="H121" s="219">
        <v>154.16666666666666</v>
      </c>
      <c r="I121" s="219">
        <v>152.48333333333332</v>
      </c>
      <c r="J121" s="219">
        <v>161.08333333333334</v>
      </c>
      <c r="K121" s="219">
        <v>162.76666666666668</v>
      </c>
      <c r="L121" s="219">
        <v>165.38333333333335</v>
      </c>
      <c r="M121" s="220">
        <v>160.15</v>
      </c>
      <c r="N121" s="220">
        <v>155.85</v>
      </c>
      <c r="O121" s="220">
        <v>51080976</v>
      </c>
      <c r="P121" s="221">
        <v>2.2416718763954631E-2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45442</v>
      </c>
      <c r="E122" s="217">
        <v>2581.4499999999998</v>
      </c>
      <c r="F122" s="217">
        <v>2573.3833333333332</v>
      </c>
      <c r="G122" s="219">
        <v>2540.9166666666665</v>
      </c>
      <c r="H122" s="219">
        <v>2500.3833333333332</v>
      </c>
      <c r="I122" s="219">
        <v>2467.9166666666665</v>
      </c>
      <c r="J122" s="219">
        <v>2613.9166666666665</v>
      </c>
      <c r="K122" s="219">
        <v>2646.3833333333337</v>
      </c>
      <c r="L122" s="219">
        <v>2686.9166666666665</v>
      </c>
      <c r="M122" s="220">
        <v>2605.85</v>
      </c>
      <c r="N122" s="220">
        <v>2532.85</v>
      </c>
      <c r="O122" s="220">
        <v>1545000</v>
      </c>
      <c r="P122" s="221">
        <v>-1.8299656881433472E-2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45442</v>
      </c>
      <c r="E123" s="217">
        <v>451.1</v>
      </c>
      <c r="F123" s="217">
        <v>451.5333333333333</v>
      </c>
      <c r="G123" s="219">
        <v>444.56666666666661</v>
      </c>
      <c r="H123" s="219">
        <v>438.0333333333333</v>
      </c>
      <c r="I123" s="219">
        <v>431.06666666666661</v>
      </c>
      <c r="J123" s="219">
        <v>458.06666666666661</v>
      </c>
      <c r="K123" s="219">
        <v>465.0333333333333</v>
      </c>
      <c r="L123" s="219">
        <v>471.56666666666661</v>
      </c>
      <c r="M123" s="220">
        <v>458.5</v>
      </c>
      <c r="N123" s="220">
        <v>445</v>
      </c>
      <c r="O123" s="220">
        <v>13962100</v>
      </c>
      <c r="P123" s="221">
        <v>5.755571883419055E-3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45442</v>
      </c>
      <c r="E124" s="217">
        <v>655.7</v>
      </c>
      <c r="F124" s="217">
        <v>656.7166666666667</v>
      </c>
      <c r="G124" s="219">
        <v>650.13333333333344</v>
      </c>
      <c r="H124" s="219">
        <v>644.56666666666672</v>
      </c>
      <c r="I124" s="219">
        <v>637.98333333333346</v>
      </c>
      <c r="J124" s="219">
        <v>662.28333333333342</v>
      </c>
      <c r="K124" s="219">
        <v>668.86666666666667</v>
      </c>
      <c r="L124" s="219">
        <v>674.43333333333339</v>
      </c>
      <c r="M124" s="220">
        <v>663.3</v>
      </c>
      <c r="N124" s="220">
        <v>651.15</v>
      </c>
      <c r="O124" s="220">
        <v>28267000</v>
      </c>
      <c r="P124" s="221">
        <v>-1.1505105609176109E-2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45442</v>
      </c>
      <c r="E125" s="217">
        <v>3588.45</v>
      </c>
      <c r="F125" s="217">
        <v>3537.2666666666664</v>
      </c>
      <c r="G125" s="219">
        <v>3473.1833333333329</v>
      </c>
      <c r="H125" s="219">
        <v>3357.9166666666665</v>
      </c>
      <c r="I125" s="219">
        <v>3293.833333333333</v>
      </c>
      <c r="J125" s="219">
        <v>3652.5333333333328</v>
      </c>
      <c r="K125" s="219">
        <v>3716.6166666666668</v>
      </c>
      <c r="L125" s="219">
        <v>3831.8833333333328</v>
      </c>
      <c r="M125" s="220">
        <v>3601.35</v>
      </c>
      <c r="N125" s="220">
        <v>3422</v>
      </c>
      <c r="O125" s="220">
        <v>15617400</v>
      </c>
      <c r="P125" s="221">
        <v>-5.9425081756915459E-2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45442</v>
      </c>
      <c r="E126" s="217">
        <v>4828.8500000000004</v>
      </c>
      <c r="F126" s="217">
        <v>4820.8833333333332</v>
      </c>
      <c r="G126" s="219">
        <v>4793.3666666666668</v>
      </c>
      <c r="H126" s="219">
        <v>4757.8833333333332</v>
      </c>
      <c r="I126" s="219">
        <v>4730.3666666666668</v>
      </c>
      <c r="J126" s="219">
        <v>4856.3666666666668</v>
      </c>
      <c r="K126" s="219">
        <v>4883.8833333333332</v>
      </c>
      <c r="L126" s="219">
        <v>4919.3666666666668</v>
      </c>
      <c r="M126" s="220">
        <v>4848.3999999999996</v>
      </c>
      <c r="N126" s="220">
        <v>4785.3999999999996</v>
      </c>
      <c r="O126" s="220">
        <v>4003050</v>
      </c>
      <c r="P126" s="221">
        <v>3.1939986852789919E-2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45442</v>
      </c>
      <c r="E127" s="217">
        <v>4599.95</v>
      </c>
      <c r="F127" s="217">
        <v>4584.6000000000004</v>
      </c>
      <c r="G127" s="219">
        <v>4547.2000000000007</v>
      </c>
      <c r="H127" s="219">
        <v>4494.4500000000007</v>
      </c>
      <c r="I127" s="219">
        <v>4457.0500000000011</v>
      </c>
      <c r="J127" s="219">
        <v>4637.3500000000004</v>
      </c>
      <c r="K127" s="219">
        <v>4674.75</v>
      </c>
      <c r="L127" s="219">
        <v>4727.5</v>
      </c>
      <c r="M127" s="220">
        <v>4622</v>
      </c>
      <c r="N127" s="220">
        <v>4531.8500000000004</v>
      </c>
      <c r="O127" s="220">
        <v>2050900</v>
      </c>
      <c r="P127" s="221">
        <v>1.2190306978580595E-2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45442</v>
      </c>
      <c r="E128" s="217">
        <v>1635.05</v>
      </c>
      <c r="F128" s="217">
        <v>1639.8</v>
      </c>
      <c r="G128" s="219">
        <v>1577.25</v>
      </c>
      <c r="H128" s="219">
        <v>1519.45</v>
      </c>
      <c r="I128" s="219">
        <v>1456.9</v>
      </c>
      <c r="J128" s="219">
        <v>1697.6</v>
      </c>
      <c r="K128" s="219">
        <v>1760.1499999999996</v>
      </c>
      <c r="L128" s="219">
        <v>1817.9499999999998</v>
      </c>
      <c r="M128" s="220">
        <v>1702.35</v>
      </c>
      <c r="N128" s="220">
        <v>1582</v>
      </c>
      <c r="O128" s="220">
        <v>10034675</v>
      </c>
      <c r="P128" s="221">
        <v>0.24675256098848874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45442</v>
      </c>
      <c r="E129" s="217">
        <v>2605.0500000000002</v>
      </c>
      <c r="F129" s="217">
        <v>2574.2666666666669</v>
      </c>
      <c r="G129" s="219">
        <v>2536.5833333333339</v>
      </c>
      <c r="H129" s="219">
        <v>2468.1166666666672</v>
      </c>
      <c r="I129" s="219">
        <v>2430.4333333333343</v>
      </c>
      <c r="J129" s="219">
        <v>2642.7333333333336</v>
      </c>
      <c r="K129" s="219">
        <v>2680.416666666667</v>
      </c>
      <c r="L129" s="219">
        <v>2748.8833333333332</v>
      </c>
      <c r="M129" s="220">
        <v>2611.9499999999998</v>
      </c>
      <c r="N129" s="220">
        <v>2505.8000000000002</v>
      </c>
      <c r="O129" s="220">
        <v>15205750</v>
      </c>
      <c r="P129" s="221">
        <v>1.6661596424309082E-2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45442</v>
      </c>
      <c r="E130" s="217">
        <v>268.55</v>
      </c>
      <c r="F130" s="217">
        <v>267.61666666666667</v>
      </c>
      <c r="G130" s="219">
        <v>265.93333333333334</v>
      </c>
      <c r="H130" s="219">
        <v>263.31666666666666</v>
      </c>
      <c r="I130" s="219">
        <v>261.63333333333333</v>
      </c>
      <c r="J130" s="219">
        <v>270.23333333333335</v>
      </c>
      <c r="K130" s="219">
        <v>271.91666666666674</v>
      </c>
      <c r="L130" s="219">
        <v>274.53333333333336</v>
      </c>
      <c r="M130" s="220">
        <v>269.3</v>
      </c>
      <c r="N130" s="220">
        <v>265</v>
      </c>
      <c r="O130" s="220">
        <v>43408000</v>
      </c>
      <c r="P130" s="221">
        <v>1.2596808808435197E-2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45442</v>
      </c>
      <c r="E131" s="217">
        <v>178.9</v>
      </c>
      <c r="F131" s="217">
        <v>177.13333333333333</v>
      </c>
      <c r="G131" s="219">
        <v>174.91666666666666</v>
      </c>
      <c r="H131" s="219">
        <v>170.93333333333334</v>
      </c>
      <c r="I131" s="219">
        <v>168.71666666666667</v>
      </c>
      <c r="J131" s="219">
        <v>181.11666666666665</v>
      </c>
      <c r="K131" s="219">
        <v>183.33333333333334</v>
      </c>
      <c r="L131" s="219">
        <v>187.31666666666663</v>
      </c>
      <c r="M131" s="220">
        <v>179.35</v>
      </c>
      <c r="N131" s="220">
        <v>173.15</v>
      </c>
      <c r="O131" s="220">
        <v>47382000</v>
      </c>
      <c r="P131" s="221">
        <v>-2.8360504460166101E-2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45442</v>
      </c>
      <c r="E132" s="217">
        <v>608.1</v>
      </c>
      <c r="F132" s="217">
        <v>607.35</v>
      </c>
      <c r="G132" s="219">
        <v>601.40000000000009</v>
      </c>
      <c r="H132" s="219">
        <v>594.70000000000005</v>
      </c>
      <c r="I132" s="219">
        <v>588.75000000000011</v>
      </c>
      <c r="J132" s="219">
        <v>614.05000000000007</v>
      </c>
      <c r="K132" s="219">
        <v>620.00000000000011</v>
      </c>
      <c r="L132" s="219">
        <v>626.70000000000005</v>
      </c>
      <c r="M132" s="220">
        <v>613.29999999999995</v>
      </c>
      <c r="N132" s="220">
        <v>600.65</v>
      </c>
      <c r="O132" s="220">
        <v>16486800</v>
      </c>
      <c r="P132" s="221">
        <v>-2.3872113676731792E-2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45442</v>
      </c>
      <c r="E133" s="217">
        <v>12922.8</v>
      </c>
      <c r="F133" s="217">
        <v>12791.216666666667</v>
      </c>
      <c r="G133" s="219">
        <v>12628.433333333334</v>
      </c>
      <c r="H133" s="219">
        <v>12334.066666666668</v>
      </c>
      <c r="I133" s="219">
        <v>12171.283333333335</v>
      </c>
      <c r="J133" s="219">
        <v>13085.583333333334</v>
      </c>
      <c r="K133" s="219">
        <v>13248.366666666667</v>
      </c>
      <c r="L133" s="219">
        <v>13542.733333333334</v>
      </c>
      <c r="M133" s="220">
        <v>12954</v>
      </c>
      <c r="N133" s="220">
        <v>12496.85</v>
      </c>
      <c r="O133" s="220">
        <v>2532500</v>
      </c>
      <c r="P133" s="221">
        <v>9.4857910754515633E-4</v>
      </c>
    </row>
    <row r="134" spans="1:16" ht="12.75" customHeight="1">
      <c r="A134" s="213">
        <v>124</v>
      </c>
      <c r="B134" s="225" t="s">
        <v>57</v>
      </c>
      <c r="C134" s="217" t="s">
        <v>172</v>
      </c>
      <c r="D134" s="218">
        <v>45442</v>
      </c>
      <c r="E134" s="217">
        <v>1177.9000000000001</v>
      </c>
      <c r="F134" s="217">
        <v>1179.4833333333333</v>
      </c>
      <c r="G134" s="219">
        <v>1166.9666666666667</v>
      </c>
      <c r="H134" s="219">
        <v>1156.0333333333333</v>
      </c>
      <c r="I134" s="219">
        <v>1143.5166666666667</v>
      </c>
      <c r="J134" s="219">
        <v>1190.4166666666667</v>
      </c>
      <c r="K134" s="219">
        <v>1202.9333333333336</v>
      </c>
      <c r="L134" s="219">
        <v>1213.8666666666668</v>
      </c>
      <c r="M134" s="220">
        <v>1192</v>
      </c>
      <c r="N134" s="220">
        <v>1168.55</v>
      </c>
      <c r="O134" s="220">
        <v>11979800</v>
      </c>
      <c r="P134" s="221">
        <v>-1.9648278627484677E-2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45442</v>
      </c>
      <c r="E135" s="217">
        <v>3771.85</v>
      </c>
      <c r="F135" s="217">
        <v>3746.6</v>
      </c>
      <c r="G135" s="219">
        <v>3702.2</v>
      </c>
      <c r="H135" s="219">
        <v>3632.5499999999997</v>
      </c>
      <c r="I135" s="219">
        <v>3588.1499999999996</v>
      </c>
      <c r="J135" s="219">
        <v>3816.25</v>
      </c>
      <c r="K135" s="219">
        <v>3860.6500000000005</v>
      </c>
      <c r="L135" s="219">
        <v>3930.3</v>
      </c>
      <c r="M135" s="220">
        <v>3791</v>
      </c>
      <c r="N135" s="220">
        <v>3676.95</v>
      </c>
      <c r="O135" s="220">
        <v>3090400</v>
      </c>
      <c r="P135" s="221">
        <v>5.8066283210079429E-2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45442</v>
      </c>
      <c r="E136" s="217">
        <v>1956.05</v>
      </c>
      <c r="F136" s="217">
        <v>1951.9833333333333</v>
      </c>
      <c r="G136" s="219">
        <v>1934.0666666666666</v>
      </c>
      <c r="H136" s="219">
        <v>1912.0833333333333</v>
      </c>
      <c r="I136" s="219">
        <v>1894.1666666666665</v>
      </c>
      <c r="J136" s="219">
        <v>1973.9666666666667</v>
      </c>
      <c r="K136" s="219">
        <v>1991.8833333333332</v>
      </c>
      <c r="L136" s="219">
        <v>2013.8666666666668</v>
      </c>
      <c r="M136" s="220">
        <v>1969.9</v>
      </c>
      <c r="N136" s="220">
        <v>1930</v>
      </c>
      <c r="O136" s="220">
        <v>2028000</v>
      </c>
      <c r="P136" s="221">
        <v>-0.11270563528176408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45442</v>
      </c>
      <c r="E137" s="217">
        <v>964.8</v>
      </c>
      <c r="F137" s="217">
        <v>967.86666666666667</v>
      </c>
      <c r="G137" s="219">
        <v>947.33333333333337</v>
      </c>
      <c r="H137" s="219">
        <v>929.86666666666667</v>
      </c>
      <c r="I137" s="219">
        <v>909.33333333333337</v>
      </c>
      <c r="J137" s="219">
        <v>985.33333333333337</v>
      </c>
      <c r="K137" s="219">
        <v>1005.8666666666667</v>
      </c>
      <c r="L137" s="219">
        <v>1023.3333333333334</v>
      </c>
      <c r="M137" s="220">
        <v>988.4</v>
      </c>
      <c r="N137" s="220">
        <v>950.4</v>
      </c>
      <c r="O137" s="220">
        <v>7328000</v>
      </c>
      <c r="P137" s="221">
        <v>8.2870315640146588E-2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45442</v>
      </c>
      <c r="E138" s="217">
        <v>1293.55</v>
      </c>
      <c r="F138" s="217">
        <v>1296.1666666666667</v>
      </c>
      <c r="G138" s="219">
        <v>1283.3833333333334</v>
      </c>
      <c r="H138" s="219">
        <v>1273.2166666666667</v>
      </c>
      <c r="I138" s="219">
        <v>1260.4333333333334</v>
      </c>
      <c r="J138" s="219">
        <v>1306.3333333333335</v>
      </c>
      <c r="K138" s="219">
        <v>1319.1166666666668</v>
      </c>
      <c r="L138" s="219">
        <v>1329.2833333333335</v>
      </c>
      <c r="M138" s="220">
        <v>1308.95</v>
      </c>
      <c r="N138" s="220">
        <v>1286</v>
      </c>
      <c r="O138" s="220">
        <v>2646800</v>
      </c>
      <c r="P138" s="221">
        <v>2.5096824167312161E-2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45442</v>
      </c>
      <c r="E139" s="217">
        <v>137.69999999999999</v>
      </c>
      <c r="F139" s="217">
        <v>135.79999999999998</v>
      </c>
      <c r="G139" s="219">
        <v>132.84999999999997</v>
      </c>
      <c r="H139" s="219">
        <v>127.99999999999997</v>
      </c>
      <c r="I139" s="219">
        <v>125.04999999999995</v>
      </c>
      <c r="J139" s="219">
        <v>140.64999999999998</v>
      </c>
      <c r="K139" s="219">
        <v>143.59999999999997</v>
      </c>
      <c r="L139" s="219">
        <v>148.44999999999999</v>
      </c>
      <c r="M139" s="220">
        <v>138.75</v>
      </c>
      <c r="N139" s="220">
        <v>130.94999999999999</v>
      </c>
      <c r="O139" s="220">
        <v>149440800</v>
      </c>
      <c r="P139" s="221">
        <v>3.1455533314269373E-3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45442</v>
      </c>
      <c r="E140" s="217">
        <v>2397.6999999999998</v>
      </c>
      <c r="F140" s="217">
        <v>2395.0166666666669</v>
      </c>
      <c r="G140" s="219">
        <v>2370.2333333333336</v>
      </c>
      <c r="H140" s="219">
        <v>2342.7666666666669</v>
      </c>
      <c r="I140" s="219">
        <v>2317.9833333333336</v>
      </c>
      <c r="J140" s="219">
        <v>2422.4833333333336</v>
      </c>
      <c r="K140" s="219">
        <v>2447.2666666666673</v>
      </c>
      <c r="L140" s="219">
        <v>2474.7333333333336</v>
      </c>
      <c r="M140" s="220">
        <v>2419.8000000000002</v>
      </c>
      <c r="N140" s="220">
        <v>2367.5500000000002</v>
      </c>
      <c r="O140" s="220">
        <v>3023625</v>
      </c>
      <c r="P140" s="221">
        <v>-3.0081157374735358E-2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45442</v>
      </c>
      <c r="E141" s="217">
        <v>130551.45</v>
      </c>
      <c r="F141" s="217">
        <v>130287.3</v>
      </c>
      <c r="G141" s="219">
        <v>129624.6</v>
      </c>
      <c r="H141" s="219">
        <v>128697.75</v>
      </c>
      <c r="I141" s="219">
        <v>128035.05</v>
      </c>
      <c r="J141" s="219">
        <v>131214.15000000002</v>
      </c>
      <c r="K141" s="219">
        <v>131876.84999999998</v>
      </c>
      <c r="L141" s="219">
        <v>132803.70000000001</v>
      </c>
      <c r="M141" s="220">
        <v>130950</v>
      </c>
      <c r="N141" s="220">
        <v>129360.45</v>
      </c>
      <c r="O141" s="220">
        <v>57720</v>
      </c>
      <c r="P141" s="221">
        <v>-4.1434858423980737E-2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45442</v>
      </c>
      <c r="E142" s="217">
        <v>1723.4</v>
      </c>
      <c r="F142" s="217">
        <v>1716.7666666666667</v>
      </c>
      <c r="G142" s="219">
        <v>1706.4333333333334</v>
      </c>
      <c r="H142" s="219">
        <v>1689.4666666666667</v>
      </c>
      <c r="I142" s="219">
        <v>1679.1333333333334</v>
      </c>
      <c r="J142" s="219">
        <v>1733.7333333333333</v>
      </c>
      <c r="K142" s="219">
        <v>1744.0666666666668</v>
      </c>
      <c r="L142" s="219">
        <v>1761.0333333333333</v>
      </c>
      <c r="M142" s="220">
        <v>1727.1</v>
      </c>
      <c r="N142" s="220">
        <v>1699.8</v>
      </c>
      <c r="O142" s="220">
        <v>6641250</v>
      </c>
      <c r="P142" s="221">
        <v>1.4024185421565335E-2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45442</v>
      </c>
      <c r="E143" s="217">
        <v>191.05</v>
      </c>
      <c r="F143" s="217">
        <v>192.06666666666669</v>
      </c>
      <c r="G143" s="219">
        <v>188.78333333333339</v>
      </c>
      <c r="H143" s="219">
        <v>186.51666666666671</v>
      </c>
      <c r="I143" s="219">
        <v>183.23333333333341</v>
      </c>
      <c r="J143" s="219">
        <v>194.33333333333337</v>
      </c>
      <c r="K143" s="219">
        <v>197.61666666666667</v>
      </c>
      <c r="L143" s="219">
        <v>199.88333333333335</v>
      </c>
      <c r="M143" s="220">
        <v>195.35</v>
      </c>
      <c r="N143" s="220">
        <v>189.8</v>
      </c>
      <c r="O143" s="220">
        <v>94428750</v>
      </c>
      <c r="P143" s="221">
        <v>-4.4291786852892062E-2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45442</v>
      </c>
      <c r="E144" s="217">
        <v>6443.05</v>
      </c>
      <c r="F144" s="217">
        <v>6455.8999999999987</v>
      </c>
      <c r="G144" s="219">
        <v>6368.7999999999975</v>
      </c>
      <c r="H144" s="219">
        <v>6294.5499999999984</v>
      </c>
      <c r="I144" s="219">
        <v>6207.4499999999971</v>
      </c>
      <c r="J144" s="219">
        <v>6530.1499999999978</v>
      </c>
      <c r="K144" s="219">
        <v>6617.2499999999982</v>
      </c>
      <c r="L144" s="219">
        <v>6691.4999999999982</v>
      </c>
      <c r="M144" s="220">
        <v>6543</v>
      </c>
      <c r="N144" s="220">
        <v>6381.65</v>
      </c>
      <c r="O144" s="220">
        <v>1564050</v>
      </c>
      <c r="P144" s="221">
        <v>1.7169056677397328E-2</v>
      </c>
    </row>
    <row r="145" spans="1:16" ht="12.75" customHeight="1">
      <c r="A145" s="213">
        <v>135</v>
      </c>
      <c r="B145" s="225" t="s">
        <v>849</v>
      </c>
      <c r="C145" s="217" t="s">
        <v>183</v>
      </c>
      <c r="D145" s="218">
        <v>45442</v>
      </c>
      <c r="E145" s="217">
        <v>3339.8</v>
      </c>
      <c r="F145" s="217">
        <v>3337.2666666666669</v>
      </c>
      <c r="G145" s="219">
        <v>3302.6333333333337</v>
      </c>
      <c r="H145" s="219">
        <v>3265.4666666666667</v>
      </c>
      <c r="I145" s="219">
        <v>3230.8333333333335</v>
      </c>
      <c r="J145" s="219">
        <v>3374.4333333333338</v>
      </c>
      <c r="K145" s="219">
        <v>3409.0666666666671</v>
      </c>
      <c r="L145" s="219">
        <v>3446.233333333334</v>
      </c>
      <c r="M145" s="220">
        <v>3371.9</v>
      </c>
      <c r="N145" s="220">
        <v>3300.1</v>
      </c>
      <c r="O145" s="220">
        <v>2153700</v>
      </c>
      <c r="P145" s="221">
        <v>1.9756389161803525E-2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45442</v>
      </c>
      <c r="E146" s="217">
        <v>2481.6999999999998</v>
      </c>
      <c r="F146" s="217">
        <v>2478.5666666666666</v>
      </c>
      <c r="G146" s="219">
        <v>2464.333333333333</v>
      </c>
      <c r="H146" s="219">
        <v>2446.9666666666662</v>
      </c>
      <c r="I146" s="219">
        <v>2432.7333333333327</v>
      </c>
      <c r="J146" s="219">
        <v>2495.9333333333334</v>
      </c>
      <c r="K146" s="219">
        <v>2510.166666666667</v>
      </c>
      <c r="L146" s="219">
        <v>2527.5333333333338</v>
      </c>
      <c r="M146" s="220">
        <v>2492.8000000000002</v>
      </c>
      <c r="N146" s="220">
        <v>2461.1999999999998</v>
      </c>
      <c r="O146" s="220">
        <v>6170800</v>
      </c>
      <c r="P146" s="221">
        <v>-1.8857124685979585E-2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45442</v>
      </c>
      <c r="E147" s="217">
        <v>266.55</v>
      </c>
      <c r="F147" s="217">
        <v>268.50000000000006</v>
      </c>
      <c r="G147" s="219">
        <v>261.65000000000009</v>
      </c>
      <c r="H147" s="219">
        <v>256.75000000000006</v>
      </c>
      <c r="I147" s="219">
        <v>249.90000000000009</v>
      </c>
      <c r="J147" s="219">
        <v>273.40000000000009</v>
      </c>
      <c r="K147" s="219">
        <v>280.25000000000011</v>
      </c>
      <c r="L147" s="219">
        <v>285.15000000000009</v>
      </c>
      <c r="M147" s="220">
        <v>275.35000000000002</v>
      </c>
      <c r="N147" s="220">
        <v>263.60000000000002</v>
      </c>
      <c r="O147" s="220">
        <v>89050500</v>
      </c>
      <c r="P147" s="221">
        <v>2.7679684254258412E-2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45442</v>
      </c>
      <c r="E148" s="217">
        <v>372.6</v>
      </c>
      <c r="F148" s="217">
        <v>372.60000000000008</v>
      </c>
      <c r="G148" s="219">
        <v>370.10000000000014</v>
      </c>
      <c r="H148" s="219">
        <v>367.60000000000008</v>
      </c>
      <c r="I148" s="219">
        <v>365.10000000000014</v>
      </c>
      <c r="J148" s="219">
        <v>375.10000000000014</v>
      </c>
      <c r="K148" s="219">
        <v>377.6</v>
      </c>
      <c r="L148" s="219">
        <v>380.10000000000014</v>
      </c>
      <c r="M148" s="220">
        <v>375.1</v>
      </c>
      <c r="N148" s="220">
        <v>370.1</v>
      </c>
      <c r="O148" s="220">
        <v>96561000</v>
      </c>
      <c r="P148" s="221">
        <v>-1.1017146403910312E-3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45442</v>
      </c>
      <c r="E149" s="217">
        <v>1790.2</v>
      </c>
      <c r="F149" s="217">
        <v>1778.7833333333335</v>
      </c>
      <c r="G149" s="219">
        <v>1742.5666666666671</v>
      </c>
      <c r="H149" s="219">
        <v>1694.9333333333336</v>
      </c>
      <c r="I149" s="219">
        <v>1658.7166666666672</v>
      </c>
      <c r="J149" s="219">
        <v>1826.416666666667</v>
      </c>
      <c r="K149" s="219">
        <v>1862.6333333333337</v>
      </c>
      <c r="L149" s="219">
        <v>1910.2666666666669</v>
      </c>
      <c r="M149" s="220">
        <v>1815</v>
      </c>
      <c r="N149" s="220">
        <v>1731.15</v>
      </c>
      <c r="O149" s="220">
        <v>5989200</v>
      </c>
      <c r="P149" s="221">
        <v>-3.4965034965034968E-2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45442</v>
      </c>
      <c r="E150" s="217">
        <v>7653.45</v>
      </c>
      <c r="F150" s="217">
        <v>7665.3166666666666</v>
      </c>
      <c r="G150" s="219">
        <v>7603.1333333333332</v>
      </c>
      <c r="H150" s="219">
        <v>7552.8166666666666</v>
      </c>
      <c r="I150" s="219">
        <v>7490.6333333333332</v>
      </c>
      <c r="J150" s="219">
        <v>7715.6333333333332</v>
      </c>
      <c r="K150" s="219">
        <v>7777.8166666666657</v>
      </c>
      <c r="L150" s="219">
        <v>7828.1333333333332</v>
      </c>
      <c r="M150" s="220">
        <v>7727.5</v>
      </c>
      <c r="N150" s="220">
        <v>7615</v>
      </c>
      <c r="O150" s="220">
        <v>918000</v>
      </c>
      <c r="P150" s="221">
        <v>9.567799406136588E-3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45442</v>
      </c>
      <c r="E151" s="217">
        <v>284.14999999999998</v>
      </c>
      <c r="F151" s="217">
        <v>282.98333333333329</v>
      </c>
      <c r="G151" s="219">
        <v>280.76666666666659</v>
      </c>
      <c r="H151" s="219">
        <v>277.38333333333333</v>
      </c>
      <c r="I151" s="219">
        <v>275.16666666666663</v>
      </c>
      <c r="J151" s="219">
        <v>286.36666666666656</v>
      </c>
      <c r="K151" s="219">
        <v>288.58333333333326</v>
      </c>
      <c r="L151" s="219">
        <v>291.96666666666653</v>
      </c>
      <c r="M151" s="220">
        <v>285.2</v>
      </c>
      <c r="N151" s="220">
        <v>279.60000000000002</v>
      </c>
      <c r="O151" s="220">
        <v>81502575</v>
      </c>
      <c r="P151" s="221">
        <v>-4.3337777074813025E-2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45442</v>
      </c>
      <c r="E152" s="217">
        <v>35266.699999999997</v>
      </c>
      <c r="F152" s="217">
        <v>35388.549999999996</v>
      </c>
      <c r="G152" s="219">
        <v>34878.249999999993</v>
      </c>
      <c r="H152" s="219">
        <v>34489.799999999996</v>
      </c>
      <c r="I152" s="219">
        <v>33979.499999999993</v>
      </c>
      <c r="J152" s="219">
        <v>35776.999999999993</v>
      </c>
      <c r="K152" s="219">
        <v>36287.299999999996</v>
      </c>
      <c r="L152" s="219">
        <v>36675.749999999993</v>
      </c>
      <c r="M152" s="220">
        <v>35898.85</v>
      </c>
      <c r="N152" s="220">
        <v>35000.1</v>
      </c>
      <c r="O152" s="220">
        <v>296430</v>
      </c>
      <c r="P152" s="221">
        <v>0.12105740866802814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45442</v>
      </c>
      <c r="E153" s="217">
        <v>819.3</v>
      </c>
      <c r="F153" s="217">
        <v>820.66666666666663</v>
      </c>
      <c r="G153" s="219">
        <v>815.63333333333321</v>
      </c>
      <c r="H153" s="219">
        <v>811.96666666666658</v>
      </c>
      <c r="I153" s="219">
        <v>806.93333333333317</v>
      </c>
      <c r="J153" s="219">
        <v>824.33333333333326</v>
      </c>
      <c r="K153" s="219">
        <v>829.36666666666679</v>
      </c>
      <c r="L153" s="219">
        <v>833.0333333333333</v>
      </c>
      <c r="M153" s="220">
        <v>825.7</v>
      </c>
      <c r="N153" s="220">
        <v>817</v>
      </c>
      <c r="O153" s="220">
        <v>12209250</v>
      </c>
      <c r="P153" s="221">
        <v>-8.5267068639990253E-3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45442</v>
      </c>
      <c r="E154" s="217">
        <v>3579.6</v>
      </c>
      <c r="F154" s="217">
        <v>3562.7999999999997</v>
      </c>
      <c r="G154" s="219">
        <v>3527.9499999999994</v>
      </c>
      <c r="H154" s="219">
        <v>3476.2999999999997</v>
      </c>
      <c r="I154" s="219">
        <v>3441.4499999999994</v>
      </c>
      <c r="J154" s="219">
        <v>3614.4499999999994</v>
      </c>
      <c r="K154" s="219">
        <v>3649.2999999999997</v>
      </c>
      <c r="L154" s="219">
        <v>3700.9499999999994</v>
      </c>
      <c r="M154" s="220">
        <v>3597.65</v>
      </c>
      <c r="N154" s="220">
        <v>3511.15</v>
      </c>
      <c r="O154" s="220">
        <v>3063200</v>
      </c>
      <c r="P154" s="221">
        <v>3.1102733270499529E-2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45442</v>
      </c>
      <c r="E155" s="217">
        <v>309.39999999999998</v>
      </c>
      <c r="F155" s="217">
        <v>308.15000000000003</v>
      </c>
      <c r="G155" s="219">
        <v>302.95000000000005</v>
      </c>
      <c r="H155" s="219">
        <v>296.5</v>
      </c>
      <c r="I155" s="219">
        <v>291.3</v>
      </c>
      <c r="J155" s="219">
        <v>314.60000000000008</v>
      </c>
      <c r="K155" s="219">
        <v>319.8</v>
      </c>
      <c r="L155" s="219">
        <v>326.25000000000011</v>
      </c>
      <c r="M155" s="220">
        <v>313.35000000000002</v>
      </c>
      <c r="N155" s="220">
        <v>301.7</v>
      </c>
      <c r="O155" s="220">
        <v>48876000</v>
      </c>
      <c r="P155" s="221">
        <v>-4.9419452710193129E-2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45442</v>
      </c>
      <c r="E156" s="217">
        <v>468.15</v>
      </c>
      <c r="F156" s="217">
        <v>468.38333333333338</v>
      </c>
      <c r="G156" s="219">
        <v>461.76666666666677</v>
      </c>
      <c r="H156" s="219">
        <v>455.38333333333338</v>
      </c>
      <c r="I156" s="219">
        <v>448.76666666666677</v>
      </c>
      <c r="J156" s="219">
        <v>474.76666666666677</v>
      </c>
      <c r="K156" s="219">
        <v>481.38333333333344</v>
      </c>
      <c r="L156" s="219">
        <v>487.76666666666677</v>
      </c>
      <c r="M156" s="220">
        <v>475</v>
      </c>
      <c r="N156" s="220">
        <v>462</v>
      </c>
      <c r="O156" s="220">
        <v>70392250</v>
      </c>
      <c r="P156" s="221">
        <v>3.7037037037037038E-3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45442</v>
      </c>
      <c r="E157" s="217">
        <v>2997.2</v>
      </c>
      <c r="F157" s="217">
        <v>3000.1833333333329</v>
      </c>
      <c r="G157" s="219">
        <v>2967.3666666666659</v>
      </c>
      <c r="H157" s="219">
        <v>2937.5333333333328</v>
      </c>
      <c r="I157" s="219">
        <v>2904.7166666666658</v>
      </c>
      <c r="J157" s="219">
        <v>3030.016666666666</v>
      </c>
      <c r="K157" s="219">
        <v>3062.8333333333326</v>
      </c>
      <c r="L157" s="219">
        <v>3092.6666666666661</v>
      </c>
      <c r="M157" s="220">
        <v>3033</v>
      </c>
      <c r="N157" s="220">
        <v>2970.35</v>
      </c>
      <c r="O157" s="220">
        <v>2006750</v>
      </c>
      <c r="P157" s="221">
        <v>-4.4648393898052835E-3</v>
      </c>
    </row>
    <row r="158" spans="1:16" ht="12.75" customHeight="1">
      <c r="A158" s="213">
        <v>148</v>
      </c>
      <c r="B158" s="225" t="s">
        <v>849</v>
      </c>
      <c r="C158" s="217" t="s">
        <v>197</v>
      </c>
      <c r="D158" s="218">
        <v>45442</v>
      </c>
      <c r="E158" s="217">
        <v>3660.6</v>
      </c>
      <c r="F158" s="217">
        <v>3670.8166666666671</v>
      </c>
      <c r="G158" s="219">
        <v>3629.7833333333342</v>
      </c>
      <c r="H158" s="219">
        <v>3598.9666666666672</v>
      </c>
      <c r="I158" s="219">
        <v>3557.9333333333343</v>
      </c>
      <c r="J158" s="219">
        <v>3701.6333333333341</v>
      </c>
      <c r="K158" s="219">
        <v>3742.666666666667</v>
      </c>
      <c r="L158" s="219">
        <v>3773.483333333334</v>
      </c>
      <c r="M158" s="220">
        <v>3711.85</v>
      </c>
      <c r="N158" s="220">
        <v>3640</v>
      </c>
      <c r="O158" s="220">
        <v>2008250</v>
      </c>
      <c r="P158" s="221">
        <v>-4.0148165850161309E-2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45442</v>
      </c>
      <c r="E159" s="217">
        <v>126.8</v>
      </c>
      <c r="F159" s="217">
        <v>126.95</v>
      </c>
      <c r="G159" s="219">
        <v>125.95</v>
      </c>
      <c r="H159" s="219">
        <v>125.1</v>
      </c>
      <c r="I159" s="219">
        <v>124.1</v>
      </c>
      <c r="J159" s="219">
        <v>127.80000000000001</v>
      </c>
      <c r="K159" s="219">
        <v>128.80000000000001</v>
      </c>
      <c r="L159" s="219">
        <v>129.65000000000003</v>
      </c>
      <c r="M159" s="220">
        <v>127.95</v>
      </c>
      <c r="N159" s="220">
        <v>126.1</v>
      </c>
      <c r="O159" s="220">
        <v>321744000</v>
      </c>
      <c r="P159" s="221">
        <v>-2.9301023363583704E-2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45442</v>
      </c>
      <c r="E160" s="217">
        <v>6665</v>
      </c>
      <c r="F160" s="217">
        <v>6663</v>
      </c>
      <c r="G160" s="219">
        <v>6586</v>
      </c>
      <c r="H160" s="219">
        <v>6507</v>
      </c>
      <c r="I160" s="219">
        <v>6430</v>
      </c>
      <c r="J160" s="219">
        <v>6742</v>
      </c>
      <c r="K160" s="219">
        <v>6819</v>
      </c>
      <c r="L160" s="219">
        <v>6898</v>
      </c>
      <c r="M160" s="220">
        <v>6740</v>
      </c>
      <c r="N160" s="220">
        <v>6584</v>
      </c>
      <c r="O160" s="220">
        <v>2036900</v>
      </c>
      <c r="P160" s="221">
        <v>-2.6559457102235392E-2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45442</v>
      </c>
      <c r="E161" s="217">
        <v>320.05</v>
      </c>
      <c r="F161" s="217">
        <v>316.64999999999998</v>
      </c>
      <c r="G161" s="219">
        <v>312.29999999999995</v>
      </c>
      <c r="H161" s="219">
        <v>304.54999999999995</v>
      </c>
      <c r="I161" s="219">
        <v>300.19999999999993</v>
      </c>
      <c r="J161" s="219">
        <v>324.39999999999998</v>
      </c>
      <c r="K161" s="219">
        <v>328.75</v>
      </c>
      <c r="L161" s="219">
        <v>336.5</v>
      </c>
      <c r="M161" s="220">
        <v>321</v>
      </c>
      <c r="N161" s="220">
        <v>308.89999999999998</v>
      </c>
      <c r="O161" s="220">
        <v>61430400</v>
      </c>
      <c r="P161" s="221">
        <v>-2.4077780955104374E-2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45442</v>
      </c>
      <c r="E162" s="217">
        <v>1352.85</v>
      </c>
      <c r="F162" s="217">
        <v>1346.5666666666666</v>
      </c>
      <c r="G162" s="219">
        <v>1336.6333333333332</v>
      </c>
      <c r="H162" s="219">
        <v>1320.4166666666665</v>
      </c>
      <c r="I162" s="219">
        <v>1310.4833333333331</v>
      </c>
      <c r="J162" s="219">
        <v>1362.7833333333333</v>
      </c>
      <c r="K162" s="219">
        <v>1372.7166666666667</v>
      </c>
      <c r="L162" s="219">
        <v>1388.9333333333334</v>
      </c>
      <c r="M162" s="220">
        <v>1356.5</v>
      </c>
      <c r="N162" s="220">
        <v>1330.35</v>
      </c>
      <c r="O162" s="220">
        <v>5750503</v>
      </c>
      <c r="P162" s="221">
        <v>-5.2101668661550379E-3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45442</v>
      </c>
      <c r="E163" s="217">
        <v>788.65</v>
      </c>
      <c r="F163" s="217">
        <v>786.98333333333323</v>
      </c>
      <c r="G163" s="219">
        <v>774.16666666666652</v>
      </c>
      <c r="H163" s="219">
        <v>759.68333333333328</v>
      </c>
      <c r="I163" s="219">
        <v>746.86666666666656</v>
      </c>
      <c r="J163" s="219">
        <v>801.46666666666647</v>
      </c>
      <c r="K163" s="219">
        <v>814.2833333333333</v>
      </c>
      <c r="L163" s="219">
        <v>828.76666666666642</v>
      </c>
      <c r="M163" s="220">
        <v>799.8</v>
      </c>
      <c r="N163" s="220">
        <v>772.5</v>
      </c>
      <c r="O163" s="220">
        <v>9837900</v>
      </c>
      <c r="P163" s="221">
        <v>3.9902845246356693E-3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45442</v>
      </c>
      <c r="E164" s="217">
        <v>255.05</v>
      </c>
      <c r="F164" s="217">
        <v>253.95000000000002</v>
      </c>
      <c r="G164" s="219">
        <v>251.3</v>
      </c>
      <c r="H164" s="219">
        <v>247.54999999999998</v>
      </c>
      <c r="I164" s="219">
        <v>244.89999999999998</v>
      </c>
      <c r="J164" s="219">
        <v>257.70000000000005</v>
      </c>
      <c r="K164" s="219">
        <v>260.35000000000008</v>
      </c>
      <c r="L164" s="219">
        <v>264.10000000000008</v>
      </c>
      <c r="M164" s="220">
        <v>256.60000000000002</v>
      </c>
      <c r="N164" s="220">
        <v>250.2</v>
      </c>
      <c r="O164" s="220">
        <v>56210000</v>
      </c>
      <c r="P164" s="221">
        <v>5.6805474795366103E-3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45442</v>
      </c>
      <c r="E165" s="217">
        <v>538.9</v>
      </c>
      <c r="F165" s="217">
        <v>540.63333333333333</v>
      </c>
      <c r="G165" s="219">
        <v>533.9666666666667</v>
      </c>
      <c r="H165" s="219">
        <v>529.03333333333342</v>
      </c>
      <c r="I165" s="219">
        <v>522.36666666666679</v>
      </c>
      <c r="J165" s="219">
        <v>545.56666666666661</v>
      </c>
      <c r="K165" s="219">
        <v>552.23333333333335</v>
      </c>
      <c r="L165" s="219">
        <v>557.16666666666652</v>
      </c>
      <c r="M165" s="220">
        <v>547.29999999999995</v>
      </c>
      <c r="N165" s="220">
        <v>535.70000000000005</v>
      </c>
      <c r="O165" s="220">
        <v>48270000</v>
      </c>
      <c r="P165" s="221">
        <v>8.9882943143812701E-3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45442</v>
      </c>
      <c r="E166" s="217">
        <v>2975.65</v>
      </c>
      <c r="F166" s="217">
        <v>2955.1666666666665</v>
      </c>
      <c r="G166" s="219">
        <v>2924.5333333333328</v>
      </c>
      <c r="H166" s="219">
        <v>2873.4166666666665</v>
      </c>
      <c r="I166" s="219">
        <v>2842.7833333333328</v>
      </c>
      <c r="J166" s="219">
        <v>3006.2833333333328</v>
      </c>
      <c r="K166" s="219">
        <v>3036.916666666667</v>
      </c>
      <c r="L166" s="219">
        <v>3088.0333333333328</v>
      </c>
      <c r="M166" s="220">
        <v>2985.8</v>
      </c>
      <c r="N166" s="220">
        <v>2904.05</v>
      </c>
      <c r="O166" s="220">
        <v>39926000</v>
      </c>
      <c r="P166" s="221">
        <v>-2.9231732446675946E-2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45442</v>
      </c>
      <c r="E167" s="217">
        <v>169.8</v>
      </c>
      <c r="F167" s="217">
        <v>168.96666666666667</v>
      </c>
      <c r="G167" s="219">
        <v>167.58333333333334</v>
      </c>
      <c r="H167" s="219">
        <v>165.36666666666667</v>
      </c>
      <c r="I167" s="219">
        <v>163.98333333333335</v>
      </c>
      <c r="J167" s="219">
        <v>171.18333333333334</v>
      </c>
      <c r="K167" s="219">
        <v>172.56666666666666</v>
      </c>
      <c r="L167" s="219">
        <v>174.78333333333333</v>
      </c>
      <c r="M167" s="220">
        <v>170.35</v>
      </c>
      <c r="N167" s="220">
        <v>166.75</v>
      </c>
      <c r="O167" s="220">
        <v>180528000</v>
      </c>
      <c r="P167" s="221">
        <v>1.1248039435357383E-2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45442</v>
      </c>
      <c r="E168" s="217">
        <v>711.65</v>
      </c>
      <c r="F168" s="217">
        <v>710.73333333333323</v>
      </c>
      <c r="G168" s="219">
        <v>707.56666666666649</v>
      </c>
      <c r="H168" s="219">
        <v>703.48333333333323</v>
      </c>
      <c r="I168" s="219">
        <v>700.31666666666649</v>
      </c>
      <c r="J168" s="219">
        <v>714.81666666666649</v>
      </c>
      <c r="K168" s="219">
        <v>717.98333333333323</v>
      </c>
      <c r="L168" s="219">
        <v>722.06666666666649</v>
      </c>
      <c r="M168" s="220">
        <v>713.9</v>
      </c>
      <c r="N168" s="220">
        <v>706.65</v>
      </c>
      <c r="O168" s="220">
        <v>22398400</v>
      </c>
      <c r="P168" s="221">
        <v>3.0854197349042711E-2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45442</v>
      </c>
      <c r="E169" s="217">
        <v>1447.8</v>
      </c>
      <c r="F169" s="217">
        <v>1442.5166666666667</v>
      </c>
      <c r="G169" s="219">
        <v>1430.3333333333333</v>
      </c>
      <c r="H169" s="219">
        <v>1412.8666666666666</v>
      </c>
      <c r="I169" s="219">
        <v>1400.6833333333332</v>
      </c>
      <c r="J169" s="219">
        <v>1459.9833333333333</v>
      </c>
      <c r="K169" s="219">
        <v>1472.1666666666667</v>
      </c>
      <c r="L169" s="219">
        <v>1489.6333333333334</v>
      </c>
      <c r="M169" s="220">
        <v>1454.7</v>
      </c>
      <c r="N169" s="220">
        <v>1425.05</v>
      </c>
      <c r="O169" s="220">
        <v>9553875</v>
      </c>
      <c r="P169" s="221">
        <v>1.1674542349998015E-2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45442</v>
      </c>
      <c r="E170" s="217">
        <v>832.9</v>
      </c>
      <c r="F170" s="217">
        <v>830.30000000000007</v>
      </c>
      <c r="G170" s="219">
        <v>825.00000000000011</v>
      </c>
      <c r="H170" s="219">
        <v>817.1</v>
      </c>
      <c r="I170" s="219">
        <v>811.80000000000007</v>
      </c>
      <c r="J170" s="219">
        <v>838.20000000000016</v>
      </c>
      <c r="K170" s="219">
        <v>843.50000000000011</v>
      </c>
      <c r="L170" s="219">
        <v>851.4000000000002</v>
      </c>
      <c r="M170" s="220">
        <v>835.6</v>
      </c>
      <c r="N170" s="220">
        <v>822.4</v>
      </c>
      <c r="O170" s="220">
        <v>94764750</v>
      </c>
      <c r="P170" s="221">
        <v>-7.6279178576911549E-2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45442</v>
      </c>
      <c r="E171" s="217">
        <v>25763.599999999999</v>
      </c>
      <c r="F171" s="217">
        <v>25679.100000000002</v>
      </c>
      <c r="G171" s="219">
        <v>25543.200000000004</v>
      </c>
      <c r="H171" s="219">
        <v>25322.800000000003</v>
      </c>
      <c r="I171" s="219">
        <v>25186.900000000005</v>
      </c>
      <c r="J171" s="219">
        <v>25899.500000000004</v>
      </c>
      <c r="K171" s="219">
        <v>26035.400000000005</v>
      </c>
      <c r="L171" s="219">
        <v>26255.800000000003</v>
      </c>
      <c r="M171" s="220">
        <v>25815</v>
      </c>
      <c r="N171" s="220">
        <v>25458.7</v>
      </c>
      <c r="O171" s="220">
        <v>359550</v>
      </c>
      <c r="P171" s="221">
        <v>2.4650897691650044E-2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45442</v>
      </c>
      <c r="E172" s="217">
        <v>7367.2</v>
      </c>
      <c r="F172" s="217">
        <v>7301.55</v>
      </c>
      <c r="G172" s="219">
        <v>7225.8</v>
      </c>
      <c r="H172" s="219">
        <v>7084.4</v>
      </c>
      <c r="I172" s="219">
        <v>7008.65</v>
      </c>
      <c r="J172" s="219">
        <v>7442.9500000000007</v>
      </c>
      <c r="K172" s="219">
        <v>7518.7000000000007</v>
      </c>
      <c r="L172" s="219">
        <v>7660.1000000000013</v>
      </c>
      <c r="M172" s="220">
        <v>7377.3</v>
      </c>
      <c r="N172" s="220">
        <v>7160.15</v>
      </c>
      <c r="O172" s="220">
        <v>1741200</v>
      </c>
      <c r="P172" s="221">
        <v>-1.3176910652044547E-2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45442</v>
      </c>
      <c r="E173" s="217">
        <v>2307.4499999999998</v>
      </c>
      <c r="F173" s="217">
        <v>2297.0666666666666</v>
      </c>
      <c r="G173" s="219">
        <v>2284.1333333333332</v>
      </c>
      <c r="H173" s="219">
        <v>2260.8166666666666</v>
      </c>
      <c r="I173" s="219">
        <v>2247.8833333333332</v>
      </c>
      <c r="J173" s="219">
        <v>2320.3833333333332</v>
      </c>
      <c r="K173" s="219">
        <v>2333.3166666666666</v>
      </c>
      <c r="L173" s="219">
        <v>2356.6333333333332</v>
      </c>
      <c r="M173" s="220">
        <v>2310</v>
      </c>
      <c r="N173" s="220">
        <v>2273.75</v>
      </c>
      <c r="O173" s="220">
        <v>5085750</v>
      </c>
      <c r="P173" s="221">
        <v>-9.711573566995254E-3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45442</v>
      </c>
      <c r="E174" s="217">
        <v>2401.15</v>
      </c>
      <c r="F174" s="217">
        <v>2381.5833333333335</v>
      </c>
      <c r="G174" s="219">
        <v>2353.5166666666669</v>
      </c>
      <c r="H174" s="219">
        <v>2305.8833333333332</v>
      </c>
      <c r="I174" s="219">
        <v>2277.8166666666666</v>
      </c>
      <c r="J174" s="219">
        <v>2429.2166666666672</v>
      </c>
      <c r="K174" s="219">
        <v>2457.2833333333338</v>
      </c>
      <c r="L174" s="219">
        <v>2504.9166666666674</v>
      </c>
      <c r="M174" s="220">
        <v>2409.65</v>
      </c>
      <c r="N174" s="220">
        <v>2333.9499999999998</v>
      </c>
      <c r="O174" s="220">
        <v>6845400</v>
      </c>
      <c r="P174" s="221">
        <v>-6.3876923076923081E-2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45442</v>
      </c>
      <c r="E175" s="217">
        <v>1495.05</v>
      </c>
      <c r="F175" s="217">
        <v>1496.4333333333334</v>
      </c>
      <c r="G175" s="219">
        <v>1466.9166666666667</v>
      </c>
      <c r="H175" s="219">
        <v>1438.7833333333333</v>
      </c>
      <c r="I175" s="219">
        <v>1409.2666666666667</v>
      </c>
      <c r="J175" s="219">
        <v>1524.5666666666668</v>
      </c>
      <c r="K175" s="219">
        <v>1554.0833333333333</v>
      </c>
      <c r="L175" s="219">
        <v>1582.2166666666669</v>
      </c>
      <c r="M175" s="220">
        <v>1525.95</v>
      </c>
      <c r="N175" s="220">
        <v>1468.3</v>
      </c>
      <c r="O175" s="220">
        <v>17893050</v>
      </c>
      <c r="P175" s="221">
        <v>0.11216742445667544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45442</v>
      </c>
      <c r="E176" s="217">
        <v>669.75</v>
      </c>
      <c r="F176" s="217">
        <v>669.31666666666672</v>
      </c>
      <c r="G176" s="219">
        <v>663.93333333333339</v>
      </c>
      <c r="H176" s="219">
        <v>658.11666666666667</v>
      </c>
      <c r="I176" s="219">
        <v>652.73333333333335</v>
      </c>
      <c r="J176" s="219">
        <v>675.13333333333344</v>
      </c>
      <c r="K176" s="219">
        <v>680.51666666666688</v>
      </c>
      <c r="L176" s="219">
        <v>686.33333333333348</v>
      </c>
      <c r="M176" s="220">
        <v>674.7</v>
      </c>
      <c r="N176" s="220">
        <v>663.5</v>
      </c>
      <c r="O176" s="220">
        <v>8161500</v>
      </c>
      <c r="P176" s="221">
        <v>1.530136219443926E-2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45442</v>
      </c>
      <c r="E177" s="217">
        <v>689.7</v>
      </c>
      <c r="F177" s="217">
        <v>694.98333333333346</v>
      </c>
      <c r="G177" s="219">
        <v>682.8666666666669</v>
      </c>
      <c r="H177" s="219">
        <v>676.03333333333342</v>
      </c>
      <c r="I177" s="219">
        <v>663.91666666666686</v>
      </c>
      <c r="J177" s="219">
        <v>701.81666666666695</v>
      </c>
      <c r="K177" s="219">
        <v>713.93333333333351</v>
      </c>
      <c r="L177" s="219">
        <v>720.76666666666699</v>
      </c>
      <c r="M177" s="220">
        <v>707.1</v>
      </c>
      <c r="N177" s="220">
        <v>688.15</v>
      </c>
      <c r="O177" s="220">
        <v>6045000</v>
      </c>
      <c r="P177" s="221">
        <v>2.2150828542441665E-2</v>
      </c>
    </row>
    <row r="178" spans="1:16" ht="12.75" customHeight="1">
      <c r="A178" s="213">
        <v>168</v>
      </c>
      <c r="B178" s="225" t="s">
        <v>849</v>
      </c>
      <c r="C178" s="224" t="s">
        <v>218</v>
      </c>
      <c r="D178" s="218">
        <v>45442</v>
      </c>
      <c r="E178" s="217">
        <v>1093.2</v>
      </c>
      <c r="F178" s="217">
        <v>1089.5833333333333</v>
      </c>
      <c r="G178" s="219">
        <v>1081.3666666666666</v>
      </c>
      <c r="H178" s="219">
        <v>1069.5333333333333</v>
      </c>
      <c r="I178" s="219">
        <v>1061.3166666666666</v>
      </c>
      <c r="J178" s="219">
        <v>1101.4166666666665</v>
      </c>
      <c r="K178" s="219">
        <v>1109.6333333333332</v>
      </c>
      <c r="L178" s="219">
        <v>1121.4666666666665</v>
      </c>
      <c r="M178" s="220">
        <v>1097.8</v>
      </c>
      <c r="N178" s="220">
        <v>1077.75</v>
      </c>
      <c r="O178" s="220">
        <v>13367200</v>
      </c>
      <c r="P178" s="221">
        <v>-1.7424701839498687E-2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45442</v>
      </c>
      <c r="E179" s="217">
        <v>1836.8</v>
      </c>
      <c r="F179" s="217">
        <v>1834.4166666666667</v>
      </c>
      <c r="G179" s="219">
        <v>1823.9333333333334</v>
      </c>
      <c r="H179" s="219">
        <v>1811.0666666666666</v>
      </c>
      <c r="I179" s="219">
        <v>1800.5833333333333</v>
      </c>
      <c r="J179" s="219">
        <v>1847.2833333333335</v>
      </c>
      <c r="K179" s="219">
        <v>1857.7666666666667</v>
      </c>
      <c r="L179" s="219">
        <v>1870.6333333333337</v>
      </c>
      <c r="M179" s="220">
        <v>1844.9</v>
      </c>
      <c r="N179" s="220">
        <v>1821.55</v>
      </c>
      <c r="O179" s="220">
        <v>7579500</v>
      </c>
      <c r="P179" s="221">
        <v>-1.5585427625170466E-2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45442</v>
      </c>
      <c r="E180" s="217">
        <v>1111.7</v>
      </c>
      <c r="F180" s="217">
        <v>1110.0166666666667</v>
      </c>
      <c r="G180" s="219">
        <v>1099.3333333333333</v>
      </c>
      <c r="H180" s="219">
        <v>1086.9666666666667</v>
      </c>
      <c r="I180" s="219">
        <v>1076.2833333333333</v>
      </c>
      <c r="J180" s="219">
        <v>1122.3833333333332</v>
      </c>
      <c r="K180" s="219">
        <v>1133.0666666666666</v>
      </c>
      <c r="L180" s="219">
        <v>1145.4333333333332</v>
      </c>
      <c r="M180" s="220">
        <v>1120.7</v>
      </c>
      <c r="N180" s="220">
        <v>1097.6500000000001</v>
      </c>
      <c r="O180" s="220">
        <v>11614500</v>
      </c>
      <c r="P180" s="221">
        <v>-1.045012965901614E-3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45442</v>
      </c>
      <c r="E181" s="217">
        <v>964.85</v>
      </c>
      <c r="F181" s="217">
        <v>959.56666666666661</v>
      </c>
      <c r="G181" s="219">
        <v>953.13333333333321</v>
      </c>
      <c r="H181" s="219">
        <v>941.41666666666663</v>
      </c>
      <c r="I181" s="219">
        <v>934.98333333333323</v>
      </c>
      <c r="J181" s="219">
        <v>971.28333333333319</v>
      </c>
      <c r="K181" s="219">
        <v>977.71666666666658</v>
      </c>
      <c r="L181" s="219">
        <v>989.43333333333317</v>
      </c>
      <c r="M181" s="220">
        <v>966</v>
      </c>
      <c r="N181" s="220">
        <v>947.85</v>
      </c>
      <c r="O181" s="220">
        <v>83656600</v>
      </c>
      <c r="P181" s="221">
        <v>-4.9437561979820466E-2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45442</v>
      </c>
      <c r="E182" s="217">
        <v>450</v>
      </c>
      <c r="F182" s="217">
        <v>449.3</v>
      </c>
      <c r="G182" s="219">
        <v>446.35</v>
      </c>
      <c r="H182" s="219">
        <v>442.7</v>
      </c>
      <c r="I182" s="219">
        <v>439.75</v>
      </c>
      <c r="J182" s="219">
        <v>452.95000000000005</v>
      </c>
      <c r="K182" s="219">
        <v>455.9</v>
      </c>
      <c r="L182" s="219">
        <v>459.55000000000007</v>
      </c>
      <c r="M182" s="220">
        <v>452.25</v>
      </c>
      <c r="N182" s="220">
        <v>445.65</v>
      </c>
      <c r="O182" s="220">
        <v>88650450</v>
      </c>
      <c r="P182" s="221">
        <v>-7.1965287331992806E-3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45442</v>
      </c>
      <c r="E183" s="217">
        <v>175.55</v>
      </c>
      <c r="F183" s="217">
        <v>173.98333333333335</v>
      </c>
      <c r="G183" s="219">
        <v>172.16666666666669</v>
      </c>
      <c r="H183" s="219">
        <v>168.78333333333333</v>
      </c>
      <c r="I183" s="219">
        <v>166.96666666666667</v>
      </c>
      <c r="J183" s="219">
        <v>177.3666666666667</v>
      </c>
      <c r="K183" s="219">
        <v>179.18333333333337</v>
      </c>
      <c r="L183" s="219">
        <v>182.56666666666672</v>
      </c>
      <c r="M183" s="220">
        <v>175.8</v>
      </c>
      <c r="N183" s="220">
        <v>170.6</v>
      </c>
      <c r="O183" s="220">
        <v>266387000</v>
      </c>
      <c r="P183" s="221">
        <v>4.6701099993516737E-2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45442</v>
      </c>
      <c r="E184" s="217">
        <v>3895.9</v>
      </c>
      <c r="F184" s="217">
        <v>3876.3833333333332</v>
      </c>
      <c r="G184" s="219">
        <v>3846.5166666666664</v>
      </c>
      <c r="H184" s="219">
        <v>3797.1333333333332</v>
      </c>
      <c r="I184" s="219">
        <v>3767.2666666666664</v>
      </c>
      <c r="J184" s="219">
        <v>3925.7666666666664</v>
      </c>
      <c r="K184" s="219">
        <v>3955.6333333333332</v>
      </c>
      <c r="L184" s="219">
        <v>4005.0166666666664</v>
      </c>
      <c r="M184" s="220">
        <v>3906.25</v>
      </c>
      <c r="N184" s="220">
        <v>3827</v>
      </c>
      <c r="O184" s="220">
        <v>14534975</v>
      </c>
      <c r="P184" s="221">
        <v>-4.9734565923756351E-2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45442</v>
      </c>
      <c r="E185" s="217">
        <v>1338.65</v>
      </c>
      <c r="F185" s="217">
        <v>1336.7166666666665</v>
      </c>
      <c r="G185" s="219">
        <v>1329.133333333333</v>
      </c>
      <c r="H185" s="219">
        <v>1319.6166666666666</v>
      </c>
      <c r="I185" s="219">
        <v>1312.0333333333331</v>
      </c>
      <c r="J185" s="219">
        <v>1346.2333333333329</v>
      </c>
      <c r="K185" s="219">
        <v>1353.8166666666664</v>
      </c>
      <c r="L185" s="219">
        <v>1363.3333333333328</v>
      </c>
      <c r="M185" s="220">
        <v>1344.3</v>
      </c>
      <c r="N185" s="220">
        <v>1327.2</v>
      </c>
      <c r="O185" s="220">
        <v>15542400</v>
      </c>
      <c r="P185" s="221">
        <v>-2.3706327968944334E-2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45442</v>
      </c>
      <c r="E186" s="217">
        <v>3454.6</v>
      </c>
      <c r="F186" s="217">
        <v>3431.0166666666664</v>
      </c>
      <c r="G186" s="219">
        <v>3400.583333333333</v>
      </c>
      <c r="H186" s="219">
        <v>3346.5666666666666</v>
      </c>
      <c r="I186" s="219">
        <v>3316.1333333333332</v>
      </c>
      <c r="J186" s="219">
        <v>3485.0333333333328</v>
      </c>
      <c r="K186" s="219">
        <v>3515.4666666666662</v>
      </c>
      <c r="L186" s="219">
        <v>3569.4833333333327</v>
      </c>
      <c r="M186" s="220">
        <v>3461.45</v>
      </c>
      <c r="N186" s="220">
        <v>3377</v>
      </c>
      <c r="O186" s="220">
        <v>7494375</v>
      </c>
      <c r="P186" s="221">
        <v>-2.3887128758006061E-2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45442</v>
      </c>
      <c r="E187" s="217">
        <v>2698.1</v>
      </c>
      <c r="F187" s="217">
        <v>2689</v>
      </c>
      <c r="G187" s="219">
        <v>2674.1</v>
      </c>
      <c r="H187" s="219">
        <v>2650.1</v>
      </c>
      <c r="I187" s="219">
        <v>2635.2</v>
      </c>
      <c r="J187" s="219">
        <v>2713</v>
      </c>
      <c r="K187" s="219">
        <v>2727.8999999999996</v>
      </c>
      <c r="L187" s="219">
        <v>2751.9</v>
      </c>
      <c r="M187" s="220">
        <v>2703.9</v>
      </c>
      <c r="N187" s="220">
        <v>2665</v>
      </c>
      <c r="O187" s="220">
        <v>1361500</v>
      </c>
      <c r="P187" s="221">
        <v>8.518518518518519E-3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45442</v>
      </c>
      <c r="E188" s="217">
        <v>4698.8</v>
      </c>
      <c r="F188" s="217">
        <v>4673.5333333333338</v>
      </c>
      <c r="G188" s="219">
        <v>4629.8666666666677</v>
      </c>
      <c r="H188" s="219">
        <v>4560.9333333333343</v>
      </c>
      <c r="I188" s="219">
        <v>4517.2666666666682</v>
      </c>
      <c r="J188" s="219">
        <v>4742.4666666666672</v>
      </c>
      <c r="K188" s="219">
        <v>4786.1333333333332</v>
      </c>
      <c r="L188" s="219">
        <v>4855.0666666666666</v>
      </c>
      <c r="M188" s="220">
        <v>4717.2</v>
      </c>
      <c r="N188" s="220">
        <v>4604.6000000000004</v>
      </c>
      <c r="O188" s="220">
        <v>3377000</v>
      </c>
      <c r="P188" s="221">
        <v>-1.7056700430783559E-2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45442</v>
      </c>
      <c r="E189" s="217">
        <v>2181.25</v>
      </c>
      <c r="F189" s="217">
        <v>2168</v>
      </c>
      <c r="G189" s="219">
        <v>2148.4</v>
      </c>
      <c r="H189" s="219">
        <v>2115.5500000000002</v>
      </c>
      <c r="I189" s="219">
        <v>2095.9500000000003</v>
      </c>
      <c r="J189" s="219">
        <v>2200.85</v>
      </c>
      <c r="K189" s="219">
        <v>2220.4500000000003</v>
      </c>
      <c r="L189" s="219">
        <v>2253.2999999999997</v>
      </c>
      <c r="M189" s="220">
        <v>2187.6</v>
      </c>
      <c r="N189" s="220">
        <v>2135.15</v>
      </c>
      <c r="O189" s="220">
        <v>6432300</v>
      </c>
      <c r="P189" s="221">
        <v>1.1985181956853345E-3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45442</v>
      </c>
      <c r="E190" s="217">
        <v>1881.55</v>
      </c>
      <c r="F190" s="217">
        <v>1879.6999999999998</v>
      </c>
      <c r="G190" s="219">
        <v>1870.7999999999997</v>
      </c>
      <c r="H190" s="219">
        <v>1860.05</v>
      </c>
      <c r="I190" s="219">
        <v>1851.1499999999999</v>
      </c>
      <c r="J190" s="219">
        <v>1890.4499999999996</v>
      </c>
      <c r="K190" s="219">
        <v>1899.3499999999997</v>
      </c>
      <c r="L190" s="219">
        <v>1910.0999999999995</v>
      </c>
      <c r="M190" s="220">
        <v>1888.6</v>
      </c>
      <c r="N190" s="220">
        <v>1868.95</v>
      </c>
      <c r="O190" s="220">
        <v>2758000</v>
      </c>
      <c r="P190" s="221">
        <v>0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45442</v>
      </c>
      <c r="E191" s="217">
        <v>10179.75</v>
      </c>
      <c r="F191" s="217">
        <v>10040.266666666666</v>
      </c>
      <c r="G191" s="219">
        <v>9875.5333333333328</v>
      </c>
      <c r="H191" s="219">
        <v>9571.3166666666657</v>
      </c>
      <c r="I191" s="219">
        <v>9406.5833333333321</v>
      </c>
      <c r="J191" s="219">
        <v>10344.483333333334</v>
      </c>
      <c r="K191" s="219">
        <v>10509.216666666667</v>
      </c>
      <c r="L191" s="219">
        <v>10813.433333333334</v>
      </c>
      <c r="M191" s="220">
        <v>10205</v>
      </c>
      <c r="N191" s="220">
        <v>9736.0499999999993</v>
      </c>
      <c r="O191" s="220">
        <v>1982200</v>
      </c>
      <c r="P191" s="221">
        <v>-7.2122608434338374E-3</v>
      </c>
    </row>
    <row r="192" spans="1:16" ht="12.75" customHeight="1">
      <c r="A192" s="213">
        <v>182</v>
      </c>
      <c r="B192" s="225" t="s">
        <v>849</v>
      </c>
      <c r="C192" s="217" t="s">
        <v>232</v>
      </c>
      <c r="D192" s="218">
        <v>45442</v>
      </c>
      <c r="E192" s="217">
        <v>512.6</v>
      </c>
      <c r="F192" s="217">
        <v>513.51666666666677</v>
      </c>
      <c r="G192" s="219">
        <v>507.98333333333358</v>
      </c>
      <c r="H192" s="219">
        <v>503.36666666666679</v>
      </c>
      <c r="I192" s="219">
        <v>497.8333333333336</v>
      </c>
      <c r="J192" s="219">
        <v>518.13333333333355</v>
      </c>
      <c r="K192" s="219">
        <v>523.66666666666663</v>
      </c>
      <c r="L192" s="219">
        <v>528.28333333333353</v>
      </c>
      <c r="M192" s="220">
        <v>519.04999999999995</v>
      </c>
      <c r="N192" s="220">
        <v>508.9</v>
      </c>
      <c r="O192" s="220">
        <v>40673100</v>
      </c>
      <c r="P192" s="221">
        <v>6.064817953759577E-2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45442</v>
      </c>
      <c r="E193" s="217">
        <v>473.6</v>
      </c>
      <c r="F193" s="217">
        <v>471.93333333333334</v>
      </c>
      <c r="G193" s="219">
        <v>463.86666666666667</v>
      </c>
      <c r="H193" s="219">
        <v>454.13333333333333</v>
      </c>
      <c r="I193" s="219">
        <v>446.06666666666666</v>
      </c>
      <c r="J193" s="219">
        <v>481.66666666666669</v>
      </c>
      <c r="K193" s="219">
        <v>489.73333333333341</v>
      </c>
      <c r="L193" s="219">
        <v>499.4666666666667</v>
      </c>
      <c r="M193" s="220">
        <v>480</v>
      </c>
      <c r="N193" s="220">
        <v>462.2</v>
      </c>
      <c r="O193" s="220">
        <v>104157800</v>
      </c>
      <c r="P193" s="221">
        <v>9.1137999420638632E-3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45442</v>
      </c>
      <c r="E194" s="217">
        <v>1348.1</v>
      </c>
      <c r="F194" s="217">
        <v>1331.45</v>
      </c>
      <c r="G194" s="219">
        <v>1311.45</v>
      </c>
      <c r="H194" s="219">
        <v>1274.8</v>
      </c>
      <c r="I194" s="219">
        <v>1254.8</v>
      </c>
      <c r="J194" s="219">
        <v>1368.1000000000001</v>
      </c>
      <c r="K194" s="219">
        <v>1388.1000000000001</v>
      </c>
      <c r="L194" s="219">
        <v>1424.7500000000002</v>
      </c>
      <c r="M194" s="220">
        <v>1351.45</v>
      </c>
      <c r="N194" s="220">
        <v>1294.8</v>
      </c>
      <c r="O194" s="220">
        <v>7224600</v>
      </c>
      <c r="P194" s="221">
        <v>-7.9645341282580454E-2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45442</v>
      </c>
      <c r="E195" s="217">
        <v>465.75</v>
      </c>
      <c r="F195" s="217">
        <v>465.5</v>
      </c>
      <c r="G195" s="219">
        <v>462.65</v>
      </c>
      <c r="H195" s="219">
        <v>459.54999999999995</v>
      </c>
      <c r="I195" s="219">
        <v>456.69999999999993</v>
      </c>
      <c r="J195" s="219">
        <v>468.6</v>
      </c>
      <c r="K195" s="219">
        <v>471.45000000000005</v>
      </c>
      <c r="L195" s="219">
        <v>474.55000000000007</v>
      </c>
      <c r="M195" s="220">
        <v>468.35</v>
      </c>
      <c r="N195" s="220">
        <v>462.4</v>
      </c>
      <c r="O195" s="220">
        <v>68607000</v>
      </c>
      <c r="P195" s="221">
        <v>1.9253910950661854E-2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45442</v>
      </c>
      <c r="E196" s="217">
        <v>148.69999999999999</v>
      </c>
      <c r="F196" s="217">
        <v>149.63333333333333</v>
      </c>
      <c r="G196" s="219">
        <v>147.26666666666665</v>
      </c>
      <c r="H196" s="219">
        <v>145.83333333333331</v>
      </c>
      <c r="I196" s="219">
        <v>143.46666666666664</v>
      </c>
      <c r="J196" s="219">
        <v>151.06666666666666</v>
      </c>
      <c r="K196" s="219">
        <v>153.43333333333334</v>
      </c>
      <c r="L196" s="219">
        <v>154.86666666666667</v>
      </c>
      <c r="M196" s="220">
        <v>152</v>
      </c>
      <c r="N196" s="220">
        <v>148.19999999999999</v>
      </c>
      <c r="O196" s="220">
        <v>118335000</v>
      </c>
      <c r="P196" s="221">
        <v>-1.2319403059819215E-2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45442</v>
      </c>
      <c r="E197" s="217">
        <v>1089.4000000000001</v>
      </c>
      <c r="F197" s="217">
        <v>1090.95</v>
      </c>
      <c r="G197" s="219">
        <v>1076.8000000000002</v>
      </c>
      <c r="H197" s="219">
        <v>1064.2</v>
      </c>
      <c r="I197" s="219">
        <v>1050.0500000000002</v>
      </c>
      <c r="J197" s="219">
        <v>1103.5500000000002</v>
      </c>
      <c r="K197" s="219">
        <v>1117.7000000000003</v>
      </c>
      <c r="L197" s="219">
        <v>1130.3000000000002</v>
      </c>
      <c r="M197" s="220">
        <v>1105.0999999999999</v>
      </c>
      <c r="N197" s="220">
        <v>1078.3499999999999</v>
      </c>
      <c r="O197" s="220">
        <v>11088900</v>
      </c>
      <c r="P197" s="221">
        <v>2.8487709588149112E-3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0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0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0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0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238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239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243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244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245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246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247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248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249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250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251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252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45436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401" t="s">
        <v>16</v>
      </c>
      <c r="B8" s="403"/>
      <c r="C8" s="406" t="s">
        <v>20</v>
      </c>
      <c r="D8" s="406" t="s">
        <v>21</v>
      </c>
      <c r="E8" s="398" t="s">
        <v>22</v>
      </c>
      <c r="F8" s="399"/>
      <c r="G8" s="400"/>
      <c r="H8" s="398" t="s">
        <v>23</v>
      </c>
      <c r="I8" s="399"/>
      <c r="J8" s="400"/>
      <c r="K8" s="26"/>
      <c r="L8" s="48"/>
      <c r="M8" s="48"/>
      <c r="N8" s="1"/>
      <c r="O8" s="1"/>
    </row>
    <row r="9" spans="1:15" ht="36" customHeight="1">
      <c r="A9" s="402"/>
      <c r="B9" s="405"/>
      <c r="C9" s="405"/>
      <c r="D9" s="40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22967.65</v>
      </c>
      <c r="D10" s="34">
        <v>22846.233333333334</v>
      </c>
      <c r="E10" s="34">
        <v>22698.866666666669</v>
      </c>
      <c r="F10" s="34">
        <v>22430.083333333336</v>
      </c>
      <c r="G10" s="34">
        <v>22282.716666666671</v>
      </c>
      <c r="H10" s="34">
        <v>23115.016666666666</v>
      </c>
      <c r="I10" s="34">
        <v>23262.383333333328</v>
      </c>
      <c r="J10" s="34">
        <v>23531.166666666664</v>
      </c>
      <c r="K10" s="34">
        <v>22993.599999999999</v>
      </c>
      <c r="L10" s="34">
        <v>22577.45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48768.6</v>
      </c>
      <c r="D11" s="34">
        <v>48490.48333333333</v>
      </c>
      <c r="E11" s="34">
        <v>48151.266666666663</v>
      </c>
      <c r="F11" s="34">
        <v>47533.933333333334</v>
      </c>
      <c r="G11" s="34">
        <v>47194.716666666667</v>
      </c>
      <c r="H11" s="34">
        <v>49107.816666666658</v>
      </c>
      <c r="I11" s="34">
        <v>49447.033333333318</v>
      </c>
      <c r="J11" s="34">
        <v>50064.366666666654</v>
      </c>
      <c r="K11" s="34">
        <v>48829.7</v>
      </c>
      <c r="L11" s="34">
        <v>47873.15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6741.7</v>
      </c>
      <c r="D12" s="36">
        <v>6721.6833333333343</v>
      </c>
      <c r="E12" s="36">
        <v>6693.3666666666686</v>
      </c>
      <c r="F12" s="36">
        <v>6645.0333333333347</v>
      </c>
      <c r="G12" s="36">
        <v>6616.716666666669</v>
      </c>
      <c r="H12" s="36">
        <v>6770.0166666666682</v>
      </c>
      <c r="I12" s="36">
        <v>6798.3333333333339</v>
      </c>
      <c r="J12" s="36">
        <v>6846.6666666666679</v>
      </c>
      <c r="K12" s="36">
        <v>6750</v>
      </c>
      <c r="L12" s="36">
        <v>6673.35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8848.5</v>
      </c>
      <c r="D13" s="36">
        <v>8806.5333333333328</v>
      </c>
      <c r="E13" s="36">
        <v>8751.4666666666653</v>
      </c>
      <c r="F13" s="36">
        <v>8654.4333333333325</v>
      </c>
      <c r="G13" s="36">
        <v>8599.366666666665</v>
      </c>
      <c r="H13" s="36">
        <v>8903.5666666666657</v>
      </c>
      <c r="I13" s="36">
        <v>8958.6333333333314</v>
      </c>
      <c r="J13" s="36">
        <v>9055.6666666666661</v>
      </c>
      <c r="K13" s="36">
        <v>8861.6</v>
      </c>
      <c r="L13" s="36">
        <v>8709.5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34042.85</v>
      </c>
      <c r="D14" s="36">
        <v>33918.75</v>
      </c>
      <c r="E14" s="36">
        <v>33739.449999999997</v>
      </c>
      <c r="F14" s="36">
        <v>33436.049999999996</v>
      </c>
      <c r="G14" s="36">
        <v>33256.749999999993</v>
      </c>
      <c r="H14" s="36">
        <v>34222.15</v>
      </c>
      <c r="I14" s="36">
        <v>34401.450000000004</v>
      </c>
      <c r="J14" s="36">
        <v>34704.850000000006</v>
      </c>
      <c r="K14" s="36">
        <v>34098.050000000003</v>
      </c>
      <c r="L14" s="36">
        <v>33615.35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10696.45</v>
      </c>
      <c r="D15" s="36">
        <v>10682.45</v>
      </c>
      <c r="E15" s="36">
        <v>10639.2</v>
      </c>
      <c r="F15" s="36">
        <v>10581.95</v>
      </c>
      <c r="G15" s="36">
        <v>10538.7</v>
      </c>
      <c r="H15" s="36">
        <v>10739.7</v>
      </c>
      <c r="I15" s="36">
        <v>10782.95</v>
      </c>
      <c r="J15" s="36">
        <v>10840.2</v>
      </c>
      <c r="K15" s="36">
        <v>10725.7</v>
      </c>
      <c r="L15" s="36">
        <v>10625.2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14677.45</v>
      </c>
      <c r="D16" s="36">
        <v>14632.366666666667</v>
      </c>
      <c r="E16" s="36">
        <v>14578.333333333334</v>
      </c>
      <c r="F16" s="36">
        <v>14479.216666666667</v>
      </c>
      <c r="G16" s="36">
        <v>14425.183333333334</v>
      </c>
      <c r="H16" s="36">
        <v>14731.483333333334</v>
      </c>
      <c r="I16" s="36">
        <v>14785.516666666666</v>
      </c>
      <c r="J16" s="36">
        <v>14884.633333333333</v>
      </c>
      <c r="K16" s="36">
        <v>14686.4</v>
      </c>
      <c r="L16" s="36">
        <v>14533.25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8423.5499999999993</v>
      </c>
      <c r="D17" s="36">
        <v>8423.3666666666668</v>
      </c>
      <c r="E17" s="36">
        <v>8356.7333333333336</v>
      </c>
      <c r="F17" s="36">
        <v>8289.9166666666661</v>
      </c>
      <c r="G17" s="36">
        <v>8223.2833333333328</v>
      </c>
      <c r="H17" s="36">
        <v>8490.1833333333343</v>
      </c>
      <c r="I17" s="36">
        <v>8556.8166666666693</v>
      </c>
      <c r="J17" s="36">
        <v>8623.633333333335</v>
      </c>
      <c r="K17" s="31">
        <v>8490</v>
      </c>
      <c r="L17" s="31">
        <v>8356.5499999999993</v>
      </c>
      <c r="M17" s="31">
        <v>2.0324200000000001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2616.4</v>
      </c>
      <c r="D18" s="36">
        <v>2587.4833333333336</v>
      </c>
      <c r="E18" s="36">
        <v>2547.0166666666673</v>
      </c>
      <c r="F18" s="36">
        <v>2477.6333333333337</v>
      </c>
      <c r="G18" s="36">
        <v>2437.1666666666674</v>
      </c>
      <c r="H18" s="36">
        <v>2656.8666666666672</v>
      </c>
      <c r="I18" s="36">
        <v>2697.3333333333335</v>
      </c>
      <c r="J18" s="36">
        <v>2766.7166666666672</v>
      </c>
      <c r="K18" s="31">
        <v>2627.95</v>
      </c>
      <c r="L18" s="31">
        <v>2518.1</v>
      </c>
      <c r="M18" s="31">
        <v>7.8900699999999997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1697.1</v>
      </c>
      <c r="D19" s="36">
        <v>1700.8833333333332</v>
      </c>
      <c r="E19" s="36">
        <v>1679.2166666666665</v>
      </c>
      <c r="F19" s="36">
        <v>1661.3333333333333</v>
      </c>
      <c r="G19" s="36">
        <v>1639.6666666666665</v>
      </c>
      <c r="H19" s="36">
        <v>1718.7666666666664</v>
      </c>
      <c r="I19" s="36">
        <v>1740.4333333333334</v>
      </c>
      <c r="J19" s="36">
        <v>1758.3166666666664</v>
      </c>
      <c r="K19" s="31">
        <v>1722.55</v>
      </c>
      <c r="L19" s="31">
        <v>1683</v>
      </c>
      <c r="M19" s="31">
        <v>3.68987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619.45000000000005</v>
      </c>
      <c r="D20" s="36">
        <v>615.33333333333337</v>
      </c>
      <c r="E20" s="36">
        <v>609.41666666666674</v>
      </c>
      <c r="F20" s="36">
        <v>599.38333333333333</v>
      </c>
      <c r="G20" s="36">
        <v>593.4666666666667</v>
      </c>
      <c r="H20" s="36">
        <v>625.36666666666679</v>
      </c>
      <c r="I20" s="36">
        <v>631.28333333333353</v>
      </c>
      <c r="J20" s="36">
        <v>641.31666666666683</v>
      </c>
      <c r="K20" s="31">
        <v>621.25</v>
      </c>
      <c r="L20" s="31">
        <v>605.29999999999995</v>
      </c>
      <c r="M20" s="31">
        <v>22.637170000000001</v>
      </c>
      <c r="N20" s="1"/>
      <c r="O20" s="1"/>
    </row>
    <row r="21" spans="1:15" ht="12.75" customHeight="1">
      <c r="A21" s="51">
        <v>12</v>
      </c>
      <c r="B21" s="53" t="s">
        <v>828</v>
      </c>
      <c r="C21" s="31">
        <v>1099.5999999999999</v>
      </c>
      <c r="D21" s="36">
        <v>1097.8999999999999</v>
      </c>
      <c r="E21" s="36">
        <v>1076.7999999999997</v>
      </c>
      <c r="F21" s="36">
        <v>1053.9999999999998</v>
      </c>
      <c r="G21" s="36">
        <v>1032.8999999999996</v>
      </c>
      <c r="H21" s="36">
        <v>1120.6999999999998</v>
      </c>
      <c r="I21" s="36">
        <v>1141.7999999999997</v>
      </c>
      <c r="J21" s="36">
        <v>1164.5999999999999</v>
      </c>
      <c r="K21" s="31">
        <v>1119</v>
      </c>
      <c r="L21" s="31">
        <v>1075.0999999999999</v>
      </c>
      <c r="M21" s="31">
        <v>18.914370000000002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3387.3</v>
      </c>
      <c r="D22" s="36">
        <v>3309.6166666666668</v>
      </c>
      <c r="E22" s="36">
        <v>3213.2333333333336</v>
      </c>
      <c r="F22" s="36">
        <v>3039.166666666667</v>
      </c>
      <c r="G22" s="36">
        <v>2942.7833333333338</v>
      </c>
      <c r="H22" s="36">
        <v>3483.6833333333334</v>
      </c>
      <c r="I22" s="36">
        <v>3580.0666666666666</v>
      </c>
      <c r="J22" s="36">
        <v>3754.1333333333332</v>
      </c>
      <c r="K22" s="31">
        <v>3406</v>
      </c>
      <c r="L22" s="31">
        <v>3135.55</v>
      </c>
      <c r="M22" s="31">
        <v>69.790819999999997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1888.8</v>
      </c>
      <c r="D23" s="36">
        <v>1881.1166666666668</v>
      </c>
      <c r="E23" s="36">
        <v>1853.2333333333336</v>
      </c>
      <c r="F23" s="36">
        <v>1817.6666666666667</v>
      </c>
      <c r="G23" s="36">
        <v>1789.7833333333335</v>
      </c>
      <c r="H23" s="36">
        <v>1916.6833333333336</v>
      </c>
      <c r="I23" s="36">
        <v>1944.5666666666668</v>
      </c>
      <c r="J23" s="36">
        <v>1980.1333333333337</v>
      </c>
      <c r="K23" s="31">
        <v>1909</v>
      </c>
      <c r="L23" s="31">
        <v>1845.55</v>
      </c>
      <c r="M23" s="31">
        <v>38.93291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1443.35</v>
      </c>
      <c r="D24" s="36">
        <v>1420.6833333333332</v>
      </c>
      <c r="E24" s="36">
        <v>1392.5666666666664</v>
      </c>
      <c r="F24" s="36">
        <v>1341.7833333333333</v>
      </c>
      <c r="G24" s="36">
        <v>1313.6666666666665</v>
      </c>
      <c r="H24" s="36">
        <v>1471.4666666666662</v>
      </c>
      <c r="I24" s="36">
        <v>1499.583333333333</v>
      </c>
      <c r="J24" s="36">
        <v>1550.3666666666661</v>
      </c>
      <c r="K24" s="31">
        <v>1448.8</v>
      </c>
      <c r="L24" s="31">
        <v>1369.9</v>
      </c>
      <c r="M24" s="31">
        <v>78.210340000000002</v>
      </c>
      <c r="N24" s="1"/>
      <c r="O24" s="1"/>
    </row>
    <row r="25" spans="1:15" ht="12.75" customHeight="1">
      <c r="A25" s="51">
        <v>16</v>
      </c>
      <c r="B25" s="53" t="s">
        <v>791</v>
      </c>
      <c r="C25" s="31">
        <v>711.35</v>
      </c>
      <c r="D25" s="36">
        <v>706</v>
      </c>
      <c r="E25" s="36">
        <v>691.5</v>
      </c>
      <c r="F25" s="36">
        <v>671.65</v>
      </c>
      <c r="G25" s="36">
        <v>657.15</v>
      </c>
      <c r="H25" s="36">
        <v>725.85</v>
      </c>
      <c r="I25" s="36">
        <v>740.35</v>
      </c>
      <c r="J25" s="36">
        <v>760.2</v>
      </c>
      <c r="K25" s="31">
        <v>720.5</v>
      </c>
      <c r="L25" s="31">
        <v>686.15</v>
      </c>
      <c r="M25" s="31">
        <v>97.575040000000001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956.7</v>
      </c>
      <c r="D26" s="36">
        <v>952.9666666666667</v>
      </c>
      <c r="E26" s="36">
        <v>929.93333333333339</v>
      </c>
      <c r="F26" s="36">
        <v>903.16666666666674</v>
      </c>
      <c r="G26" s="36">
        <v>880.13333333333344</v>
      </c>
      <c r="H26" s="36">
        <v>979.73333333333335</v>
      </c>
      <c r="I26" s="36">
        <v>1002.7666666666667</v>
      </c>
      <c r="J26" s="36">
        <v>1029.5333333333333</v>
      </c>
      <c r="K26" s="31">
        <v>976</v>
      </c>
      <c r="L26" s="31">
        <v>926.2</v>
      </c>
      <c r="M26" s="31">
        <v>29.582699999999999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346.55</v>
      </c>
      <c r="D27" s="36">
        <v>346.2833333333333</v>
      </c>
      <c r="E27" s="36">
        <v>338.66666666666663</v>
      </c>
      <c r="F27" s="36">
        <v>330.7833333333333</v>
      </c>
      <c r="G27" s="36">
        <v>323.16666666666663</v>
      </c>
      <c r="H27" s="36">
        <v>354.16666666666663</v>
      </c>
      <c r="I27" s="36">
        <v>361.7833333333333</v>
      </c>
      <c r="J27" s="36">
        <v>369.66666666666663</v>
      </c>
      <c r="K27" s="31">
        <v>353.9</v>
      </c>
      <c r="L27" s="31">
        <v>338.4</v>
      </c>
      <c r="M27" s="31">
        <v>32.704160000000002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226.05</v>
      </c>
      <c r="D28" s="36">
        <v>225.63333333333335</v>
      </c>
      <c r="E28" s="36">
        <v>223.4666666666667</v>
      </c>
      <c r="F28" s="36">
        <v>220.88333333333335</v>
      </c>
      <c r="G28" s="36">
        <v>218.7166666666667</v>
      </c>
      <c r="H28" s="36">
        <v>228.2166666666667</v>
      </c>
      <c r="I28" s="36">
        <v>230.38333333333338</v>
      </c>
      <c r="J28" s="36">
        <v>232.9666666666667</v>
      </c>
      <c r="K28" s="31">
        <v>227.8</v>
      </c>
      <c r="L28" s="31">
        <v>223.05</v>
      </c>
      <c r="M28" s="31">
        <v>51.117730000000002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280.14999999999998</v>
      </c>
      <c r="D29" s="36">
        <v>279.09999999999997</v>
      </c>
      <c r="E29" s="36">
        <v>275.19999999999993</v>
      </c>
      <c r="F29" s="36">
        <v>270.24999999999994</v>
      </c>
      <c r="G29" s="36">
        <v>266.34999999999991</v>
      </c>
      <c r="H29" s="36">
        <v>284.04999999999995</v>
      </c>
      <c r="I29" s="36">
        <v>287.94999999999993</v>
      </c>
      <c r="J29" s="36">
        <v>292.89999999999998</v>
      </c>
      <c r="K29" s="31">
        <v>283</v>
      </c>
      <c r="L29" s="31">
        <v>274.14999999999998</v>
      </c>
      <c r="M29" s="31">
        <v>41.431469999999997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5456.25</v>
      </c>
      <c r="D30" s="36">
        <v>5405.083333333333</v>
      </c>
      <c r="E30" s="36">
        <v>5322.1666666666661</v>
      </c>
      <c r="F30" s="36">
        <v>5188.083333333333</v>
      </c>
      <c r="G30" s="36">
        <v>5105.1666666666661</v>
      </c>
      <c r="H30" s="36">
        <v>5539.1666666666661</v>
      </c>
      <c r="I30" s="36">
        <v>5622.0833333333321</v>
      </c>
      <c r="J30" s="36">
        <v>5756.1666666666661</v>
      </c>
      <c r="K30" s="31">
        <v>5488</v>
      </c>
      <c r="L30" s="31">
        <v>5271</v>
      </c>
      <c r="M30" s="31">
        <v>1.7592300000000001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646.5</v>
      </c>
      <c r="D31" s="36">
        <v>640.4666666666667</v>
      </c>
      <c r="E31" s="36">
        <v>632.63333333333344</v>
      </c>
      <c r="F31" s="36">
        <v>618.76666666666677</v>
      </c>
      <c r="G31" s="36">
        <v>610.93333333333351</v>
      </c>
      <c r="H31" s="36">
        <v>654.33333333333337</v>
      </c>
      <c r="I31" s="36">
        <v>662.16666666666663</v>
      </c>
      <c r="J31" s="36">
        <v>676.0333333333333</v>
      </c>
      <c r="K31" s="31">
        <v>648.29999999999995</v>
      </c>
      <c r="L31" s="31">
        <v>626.6</v>
      </c>
      <c r="M31" s="31">
        <v>47.189239999999998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5970.05</v>
      </c>
      <c r="D32" s="36">
        <v>5940.7</v>
      </c>
      <c r="E32" s="36">
        <v>5889.95</v>
      </c>
      <c r="F32" s="36">
        <v>5809.85</v>
      </c>
      <c r="G32" s="36">
        <v>5759.1</v>
      </c>
      <c r="H32" s="36">
        <v>6020.7999999999993</v>
      </c>
      <c r="I32" s="36">
        <v>6071.5499999999993</v>
      </c>
      <c r="J32" s="36">
        <v>6151.6499999999987</v>
      </c>
      <c r="K32" s="31">
        <v>5991.45</v>
      </c>
      <c r="L32" s="31">
        <v>5860.6</v>
      </c>
      <c r="M32" s="31">
        <v>3.0819999999999999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483.45</v>
      </c>
      <c r="D33" s="36">
        <v>486.11666666666662</v>
      </c>
      <c r="E33" s="36">
        <v>478.53333333333325</v>
      </c>
      <c r="F33" s="36">
        <v>473.61666666666662</v>
      </c>
      <c r="G33" s="36">
        <v>466.03333333333325</v>
      </c>
      <c r="H33" s="36">
        <v>491.03333333333325</v>
      </c>
      <c r="I33" s="36">
        <v>498.61666666666662</v>
      </c>
      <c r="J33" s="36">
        <v>503.53333333333325</v>
      </c>
      <c r="K33" s="31">
        <v>493.7</v>
      </c>
      <c r="L33" s="31">
        <v>481.2</v>
      </c>
      <c r="M33" s="31">
        <v>29.045580000000001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212.35</v>
      </c>
      <c r="D34" s="36">
        <v>210.73333333333332</v>
      </c>
      <c r="E34" s="36">
        <v>207.76666666666665</v>
      </c>
      <c r="F34" s="36">
        <v>203.18333333333334</v>
      </c>
      <c r="G34" s="36">
        <v>200.21666666666667</v>
      </c>
      <c r="H34" s="36">
        <v>215.31666666666663</v>
      </c>
      <c r="I34" s="36">
        <v>218.28333333333327</v>
      </c>
      <c r="J34" s="36">
        <v>222.86666666666662</v>
      </c>
      <c r="K34" s="31">
        <v>213.7</v>
      </c>
      <c r="L34" s="31">
        <v>206.15</v>
      </c>
      <c r="M34" s="31">
        <v>181.92042000000001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2903.75</v>
      </c>
      <c r="D35" s="36">
        <v>2900.7666666666664</v>
      </c>
      <c r="E35" s="36">
        <v>2880.2833333333328</v>
      </c>
      <c r="F35" s="36">
        <v>2856.8166666666666</v>
      </c>
      <c r="G35" s="36">
        <v>2836.333333333333</v>
      </c>
      <c r="H35" s="36">
        <v>2924.2333333333327</v>
      </c>
      <c r="I35" s="36">
        <v>2944.7166666666662</v>
      </c>
      <c r="J35" s="36">
        <v>2968.1833333333325</v>
      </c>
      <c r="K35" s="31">
        <v>2921.25</v>
      </c>
      <c r="L35" s="31">
        <v>2877.3</v>
      </c>
      <c r="M35" s="31">
        <v>11.81894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2105.1999999999998</v>
      </c>
      <c r="D36" s="36">
        <v>2110.0499999999997</v>
      </c>
      <c r="E36" s="36">
        <v>2086.6499999999996</v>
      </c>
      <c r="F36" s="36">
        <v>2068.1</v>
      </c>
      <c r="G36" s="36">
        <v>2044.6999999999998</v>
      </c>
      <c r="H36" s="36">
        <v>2128.5999999999995</v>
      </c>
      <c r="I36" s="36">
        <v>2152</v>
      </c>
      <c r="J36" s="36">
        <v>2170.5499999999993</v>
      </c>
      <c r="K36" s="31">
        <v>2133.4499999999998</v>
      </c>
      <c r="L36" s="31">
        <v>2091.5</v>
      </c>
      <c r="M36" s="31">
        <v>5.6175699999999997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1229.8499999999999</v>
      </c>
      <c r="D37" s="36">
        <v>1226.25</v>
      </c>
      <c r="E37" s="36">
        <v>1216.55</v>
      </c>
      <c r="F37" s="36">
        <v>1203.25</v>
      </c>
      <c r="G37" s="36">
        <v>1193.55</v>
      </c>
      <c r="H37" s="36">
        <v>1239.55</v>
      </c>
      <c r="I37" s="36">
        <v>1249.2499999999998</v>
      </c>
      <c r="J37" s="36">
        <v>1262.55</v>
      </c>
      <c r="K37" s="31">
        <v>1235.95</v>
      </c>
      <c r="L37" s="31">
        <v>1212.95</v>
      </c>
      <c r="M37" s="31">
        <v>7.0699199999999998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4793.55</v>
      </c>
      <c r="D38" s="36">
        <v>4787.1166666666659</v>
      </c>
      <c r="E38" s="36">
        <v>4762.2333333333318</v>
      </c>
      <c r="F38" s="36">
        <v>4730.9166666666661</v>
      </c>
      <c r="G38" s="36">
        <v>4706.0333333333319</v>
      </c>
      <c r="H38" s="36">
        <v>4818.4333333333316</v>
      </c>
      <c r="I38" s="36">
        <v>4843.3166666666648</v>
      </c>
      <c r="J38" s="36">
        <v>4874.6333333333314</v>
      </c>
      <c r="K38" s="31">
        <v>4812</v>
      </c>
      <c r="L38" s="31">
        <v>4755.8</v>
      </c>
      <c r="M38" s="31">
        <v>1.5102500000000001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1165.25</v>
      </c>
      <c r="D39" s="36">
        <v>1153.55</v>
      </c>
      <c r="E39" s="36">
        <v>1137.4499999999998</v>
      </c>
      <c r="F39" s="36">
        <v>1109.6499999999999</v>
      </c>
      <c r="G39" s="36">
        <v>1093.5499999999997</v>
      </c>
      <c r="H39" s="36">
        <v>1181.3499999999999</v>
      </c>
      <c r="I39" s="36">
        <v>1197.4499999999998</v>
      </c>
      <c r="J39" s="36">
        <v>1225.25</v>
      </c>
      <c r="K39" s="31">
        <v>1169.6500000000001</v>
      </c>
      <c r="L39" s="31">
        <v>1125.75</v>
      </c>
      <c r="M39" s="31">
        <v>128.18081000000001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8963.4500000000007</v>
      </c>
      <c r="D40" s="36">
        <v>8899.8833333333332</v>
      </c>
      <c r="E40" s="36">
        <v>8814.7666666666664</v>
      </c>
      <c r="F40" s="36">
        <v>8666.0833333333339</v>
      </c>
      <c r="G40" s="36">
        <v>8580.9666666666672</v>
      </c>
      <c r="H40" s="36">
        <v>9048.5666666666657</v>
      </c>
      <c r="I40" s="36">
        <v>9133.6833333333307</v>
      </c>
      <c r="J40" s="36">
        <v>9282.366666666665</v>
      </c>
      <c r="K40" s="31">
        <v>8985</v>
      </c>
      <c r="L40" s="31">
        <v>8751.2000000000007</v>
      </c>
      <c r="M40" s="31">
        <v>7.3151400000000004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6826.65</v>
      </c>
      <c r="D41" s="36">
        <v>6803.4000000000005</v>
      </c>
      <c r="E41" s="36">
        <v>6753.3000000000011</v>
      </c>
      <c r="F41" s="36">
        <v>6679.9500000000007</v>
      </c>
      <c r="G41" s="36">
        <v>6629.8500000000013</v>
      </c>
      <c r="H41" s="36">
        <v>6876.7500000000009</v>
      </c>
      <c r="I41" s="36">
        <v>6926.8500000000013</v>
      </c>
      <c r="J41" s="36">
        <v>7000.2000000000007</v>
      </c>
      <c r="K41" s="31">
        <v>6853.5</v>
      </c>
      <c r="L41" s="31">
        <v>6730.05</v>
      </c>
      <c r="M41" s="31">
        <v>7.0931699999999998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1608.45</v>
      </c>
      <c r="D42" s="36">
        <v>1600.9833333333333</v>
      </c>
      <c r="E42" s="36">
        <v>1588.7166666666667</v>
      </c>
      <c r="F42" s="36">
        <v>1568.9833333333333</v>
      </c>
      <c r="G42" s="36">
        <v>1556.7166666666667</v>
      </c>
      <c r="H42" s="36">
        <v>1620.7166666666667</v>
      </c>
      <c r="I42" s="36">
        <v>1632.9833333333336</v>
      </c>
      <c r="J42" s="36">
        <v>1652.7166666666667</v>
      </c>
      <c r="K42" s="31">
        <v>1613.25</v>
      </c>
      <c r="L42" s="31">
        <v>1581.25</v>
      </c>
      <c r="M42" s="31">
        <v>15.474830000000001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8165.2</v>
      </c>
      <c r="D43" s="36">
        <v>8147.0666666666666</v>
      </c>
      <c r="E43" s="36">
        <v>8113.1333333333332</v>
      </c>
      <c r="F43" s="36">
        <v>8061.0666666666666</v>
      </c>
      <c r="G43" s="36">
        <v>8027.1333333333332</v>
      </c>
      <c r="H43" s="36">
        <v>8199.1333333333332</v>
      </c>
      <c r="I43" s="36">
        <v>8233.0666666666657</v>
      </c>
      <c r="J43" s="36">
        <v>8285.1333333333332</v>
      </c>
      <c r="K43" s="31">
        <v>8181</v>
      </c>
      <c r="L43" s="31">
        <v>8095</v>
      </c>
      <c r="M43" s="31">
        <v>0.12988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3052.85</v>
      </c>
      <c r="D44" s="36">
        <v>3075.1333333333332</v>
      </c>
      <c r="E44" s="36">
        <v>3021.3166666666666</v>
      </c>
      <c r="F44" s="36">
        <v>2989.7833333333333</v>
      </c>
      <c r="G44" s="36">
        <v>2935.9666666666667</v>
      </c>
      <c r="H44" s="36">
        <v>3106.6666666666665</v>
      </c>
      <c r="I44" s="36">
        <v>3160.4833333333331</v>
      </c>
      <c r="J44" s="36">
        <v>3192.0166666666664</v>
      </c>
      <c r="K44" s="31">
        <v>3128.95</v>
      </c>
      <c r="L44" s="31">
        <v>3043.6</v>
      </c>
      <c r="M44" s="31">
        <v>4.3839300000000003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188.5</v>
      </c>
      <c r="D45" s="36">
        <v>187.11666666666665</v>
      </c>
      <c r="E45" s="36">
        <v>185.08333333333329</v>
      </c>
      <c r="F45" s="36">
        <v>181.66666666666663</v>
      </c>
      <c r="G45" s="36">
        <v>179.63333333333327</v>
      </c>
      <c r="H45" s="36">
        <v>190.5333333333333</v>
      </c>
      <c r="I45" s="36">
        <v>192.56666666666666</v>
      </c>
      <c r="J45" s="36">
        <v>195.98333333333332</v>
      </c>
      <c r="K45" s="31">
        <v>189.15</v>
      </c>
      <c r="L45" s="31">
        <v>183.7</v>
      </c>
      <c r="M45" s="31">
        <v>139.48604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269.25</v>
      </c>
      <c r="D46" s="36">
        <v>268.61666666666667</v>
      </c>
      <c r="E46" s="36">
        <v>265.23333333333335</v>
      </c>
      <c r="F46" s="36">
        <v>261.2166666666667</v>
      </c>
      <c r="G46" s="36">
        <v>257.83333333333337</v>
      </c>
      <c r="H46" s="36">
        <v>272.63333333333333</v>
      </c>
      <c r="I46" s="36">
        <v>276.01666666666665</v>
      </c>
      <c r="J46" s="36">
        <v>280.0333333333333</v>
      </c>
      <c r="K46" s="31">
        <v>272</v>
      </c>
      <c r="L46" s="31">
        <v>264.60000000000002</v>
      </c>
      <c r="M46" s="31">
        <v>247.38523000000001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129.15</v>
      </c>
      <c r="D47" s="36">
        <v>129.18333333333337</v>
      </c>
      <c r="E47" s="36">
        <v>127.56666666666672</v>
      </c>
      <c r="F47" s="36">
        <v>125.98333333333335</v>
      </c>
      <c r="G47" s="36">
        <v>124.3666666666667</v>
      </c>
      <c r="H47" s="36">
        <v>130.76666666666674</v>
      </c>
      <c r="I47" s="36">
        <v>132.38333333333335</v>
      </c>
      <c r="J47" s="36">
        <v>133.96666666666675</v>
      </c>
      <c r="K47" s="31">
        <v>130.80000000000001</v>
      </c>
      <c r="L47" s="31">
        <v>127.6</v>
      </c>
      <c r="M47" s="31">
        <v>137.82937999999999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1355.95</v>
      </c>
      <c r="D48" s="36">
        <v>1357.9333333333332</v>
      </c>
      <c r="E48" s="36">
        <v>1346.1166666666663</v>
      </c>
      <c r="F48" s="36">
        <v>1336.2833333333331</v>
      </c>
      <c r="G48" s="36">
        <v>1324.4666666666662</v>
      </c>
      <c r="H48" s="36">
        <v>1367.7666666666664</v>
      </c>
      <c r="I48" s="36">
        <v>1379.5833333333335</v>
      </c>
      <c r="J48" s="36">
        <v>1389.4166666666665</v>
      </c>
      <c r="K48" s="31">
        <v>1369.75</v>
      </c>
      <c r="L48" s="31">
        <v>1348.1</v>
      </c>
      <c r="M48" s="31">
        <v>2.0347900000000001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488.3</v>
      </c>
      <c r="D49" s="36">
        <v>489.13333333333338</v>
      </c>
      <c r="E49" s="36">
        <v>486.61666666666679</v>
      </c>
      <c r="F49" s="36">
        <v>484.93333333333339</v>
      </c>
      <c r="G49" s="36">
        <v>482.4166666666668</v>
      </c>
      <c r="H49" s="36">
        <v>490.81666666666678</v>
      </c>
      <c r="I49" s="36">
        <v>493.33333333333331</v>
      </c>
      <c r="J49" s="36">
        <v>495.01666666666677</v>
      </c>
      <c r="K49" s="31">
        <v>491.65</v>
      </c>
      <c r="L49" s="31">
        <v>487.45</v>
      </c>
      <c r="M49" s="31">
        <v>9.5053999999999998</v>
      </c>
      <c r="N49" s="1"/>
      <c r="O49" s="1"/>
    </row>
    <row r="50" spans="1:15" ht="12.75" customHeight="1">
      <c r="A50" s="51">
        <v>41</v>
      </c>
      <c r="B50" s="53" t="s">
        <v>330</v>
      </c>
      <c r="C50" s="31">
        <v>2810.55</v>
      </c>
      <c r="D50" s="36">
        <v>2803.4666666666667</v>
      </c>
      <c r="E50" s="36">
        <v>2648.9333333333334</v>
      </c>
      <c r="F50" s="36">
        <v>2487.3166666666666</v>
      </c>
      <c r="G50" s="36">
        <v>2332.7833333333333</v>
      </c>
      <c r="H50" s="36">
        <v>2965.0833333333335</v>
      </c>
      <c r="I50" s="36">
        <v>3119.6166666666672</v>
      </c>
      <c r="J50" s="36">
        <v>3281.2333333333336</v>
      </c>
      <c r="K50" s="31">
        <v>2958</v>
      </c>
      <c r="L50" s="31">
        <v>2641.85</v>
      </c>
      <c r="M50" s="31">
        <v>56.719479999999997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288.5</v>
      </c>
      <c r="D51" s="36">
        <v>288.33333333333331</v>
      </c>
      <c r="E51" s="36">
        <v>283.36666666666662</v>
      </c>
      <c r="F51" s="36">
        <v>278.23333333333329</v>
      </c>
      <c r="G51" s="36">
        <v>273.26666666666659</v>
      </c>
      <c r="H51" s="36">
        <v>293.46666666666664</v>
      </c>
      <c r="I51" s="36">
        <v>298.43333333333334</v>
      </c>
      <c r="J51" s="36">
        <v>303.56666666666666</v>
      </c>
      <c r="K51" s="31">
        <v>293.3</v>
      </c>
      <c r="L51" s="31">
        <v>283.2</v>
      </c>
      <c r="M51" s="31">
        <v>706.31008999999995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1493.25</v>
      </c>
      <c r="D52" s="36">
        <v>1485.6666666666667</v>
      </c>
      <c r="E52" s="36">
        <v>1471.4333333333334</v>
      </c>
      <c r="F52" s="36">
        <v>1449.6166666666666</v>
      </c>
      <c r="G52" s="36">
        <v>1435.3833333333332</v>
      </c>
      <c r="H52" s="36">
        <v>1507.4833333333336</v>
      </c>
      <c r="I52" s="36">
        <v>1521.7166666666667</v>
      </c>
      <c r="J52" s="36">
        <v>1543.5333333333338</v>
      </c>
      <c r="K52" s="31">
        <v>1499.9</v>
      </c>
      <c r="L52" s="31">
        <v>1463.85</v>
      </c>
      <c r="M52" s="31">
        <v>3.9930599999999998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304.8</v>
      </c>
      <c r="D53" s="36">
        <v>304.66666666666669</v>
      </c>
      <c r="E53" s="36">
        <v>300.63333333333338</v>
      </c>
      <c r="F53" s="36">
        <v>296.4666666666667</v>
      </c>
      <c r="G53" s="36">
        <v>292.43333333333339</v>
      </c>
      <c r="H53" s="36">
        <v>308.83333333333337</v>
      </c>
      <c r="I53" s="36">
        <v>312.86666666666667</v>
      </c>
      <c r="J53" s="36">
        <v>317.03333333333336</v>
      </c>
      <c r="K53" s="31">
        <v>308.7</v>
      </c>
      <c r="L53" s="31">
        <v>300.5</v>
      </c>
      <c r="M53" s="31">
        <v>265.63225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647.45000000000005</v>
      </c>
      <c r="D54" s="36">
        <v>647.38333333333333</v>
      </c>
      <c r="E54" s="36">
        <v>640.66666666666663</v>
      </c>
      <c r="F54" s="36">
        <v>633.88333333333333</v>
      </c>
      <c r="G54" s="36">
        <v>627.16666666666663</v>
      </c>
      <c r="H54" s="36">
        <v>654.16666666666663</v>
      </c>
      <c r="I54" s="36">
        <v>660.88333333333333</v>
      </c>
      <c r="J54" s="36">
        <v>667.66666666666663</v>
      </c>
      <c r="K54" s="31">
        <v>654.1</v>
      </c>
      <c r="L54" s="31">
        <v>640.6</v>
      </c>
      <c r="M54" s="31">
        <v>74.912750000000003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1374.05</v>
      </c>
      <c r="D55" s="36">
        <v>1365.2166666666665</v>
      </c>
      <c r="E55" s="36">
        <v>1353.133333333333</v>
      </c>
      <c r="F55" s="36">
        <v>1332.2166666666665</v>
      </c>
      <c r="G55" s="36">
        <v>1320.133333333333</v>
      </c>
      <c r="H55" s="36">
        <v>1386.133333333333</v>
      </c>
      <c r="I55" s="36">
        <v>1398.2166666666665</v>
      </c>
      <c r="J55" s="36">
        <v>1419.133333333333</v>
      </c>
      <c r="K55" s="31">
        <v>1377.3</v>
      </c>
      <c r="L55" s="31">
        <v>1344.3</v>
      </c>
      <c r="M55" s="31">
        <v>71.473410000000001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315.5</v>
      </c>
      <c r="D56" s="36">
        <v>313.09999999999997</v>
      </c>
      <c r="E56" s="36">
        <v>308.89999999999992</v>
      </c>
      <c r="F56" s="36">
        <v>302.29999999999995</v>
      </c>
      <c r="G56" s="36">
        <v>298.09999999999991</v>
      </c>
      <c r="H56" s="36">
        <v>319.69999999999993</v>
      </c>
      <c r="I56" s="36">
        <v>323.89999999999998</v>
      </c>
      <c r="J56" s="36">
        <v>330.49999999999994</v>
      </c>
      <c r="K56" s="31">
        <v>317.3</v>
      </c>
      <c r="L56" s="31">
        <v>306.5</v>
      </c>
      <c r="M56" s="31">
        <v>103.67039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30861.3</v>
      </c>
      <c r="D57" s="36">
        <v>30836.383333333331</v>
      </c>
      <c r="E57" s="36">
        <v>30672.816666666662</v>
      </c>
      <c r="F57" s="36">
        <v>30484.333333333332</v>
      </c>
      <c r="G57" s="36">
        <v>30320.766666666663</v>
      </c>
      <c r="H57" s="36">
        <v>31024.866666666661</v>
      </c>
      <c r="I57" s="36">
        <v>31188.433333333327</v>
      </c>
      <c r="J57" s="36">
        <v>31376.916666666661</v>
      </c>
      <c r="K57" s="31">
        <v>30999.95</v>
      </c>
      <c r="L57" s="31">
        <v>30647.9</v>
      </c>
      <c r="M57" s="31">
        <v>0.51534999999999997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5281.15</v>
      </c>
      <c r="D58" s="36">
        <v>5254.2666666666664</v>
      </c>
      <c r="E58" s="36">
        <v>5214.7833333333328</v>
      </c>
      <c r="F58" s="36">
        <v>5148.4166666666661</v>
      </c>
      <c r="G58" s="36">
        <v>5108.9333333333325</v>
      </c>
      <c r="H58" s="36">
        <v>5320.6333333333332</v>
      </c>
      <c r="I58" s="36">
        <v>5360.1166666666668</v>
      </c>
      <c r="J58" s="36">
        <v>5426.4833333333336</v>
      </c>
      <c r="K58" s="31">
        <v>5293.75</v>
      </c>
      <c r="L58" s="31">
        <v>5187.8999999999996</v>
      </c>
      <c r="M58" s="31">
        <v>4.2325600000000003</v>
      </c>
      <c r="N58" s="1"/>
      <c r="O58" s="1"/>
    </row>
    <row r="59" spans="1:15" ht="12.75" customHeight="1">
      <c r="A59" s="51">
        <v>50</v>
      </c>
      <c r="B59" s="53" t="s">
        <v>340</v>
      </c>
      <c r="C59" s="31">
        <v>636.1</v>
      </c>
      <c r="D59" s="36">
        <v>634.71666666666658</v>
      </c>
      <c r="E59" s="36">
        <v>623.43333333333317</v>
      </c>
      <c r="F59" s="36">
        <v>610.76666666666654</v>
      </c>
      <c r="G59" s="36">
        <v>599.48333333333312</v>
      </c>
      <c r="H59" s="36">
        <v>647.38333333333321</v>
      </c>
      <c r="I59" s="36">
        <v>658.66666666666674</v>
      </c>
      <c r="J59" s="36">
        <v>671.33333333333326</v>
      </c>
      <c r="K59" s="31">
        <v>646</v>
      </c>
      <c r="L59" s="31">
        <v>622.04999999999995</v>
      </c>
      <c r="M59" s="31">
        <v>23.361899999999999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117.7</v>
      </c>
      <c r="D60" s="36">
        <v>117.61666666666667</v>
      </c>
      <c r="E60" s="36">
        <v>116.58333333333334</v>
      </c>
      <c r="F60" s="36">
        <v>115.46666666666667</v>
      </c>
      <c r="G60" s="36">
        <v>114.43333333333334</v>
      </c>
      <c r="H60" s="36">
        <v>118.73333333333335</v>
      </c>
      <c r="I60" s="36">
        <v>119.76666666666668</v>
      </c>
      <c r="J60" s="36">
        <v>120.88333333333335</v>
      </c>
      <c r="K60" s="31">
        <v>118.65</v>
      </c>
      <c r="L60" s="31">
        <v>116.5</v>
      </c>
      <c r="M60" s="31">
        <v>354.78278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1279.25</v>
      </c>
      <c r="D61" s="36">
        <v>1274.55</v>
      </c>
      <c r="E61" s="36">
        <v>1267</v>
      </c>
      <c r="F61" s="36">
        <v>1254.75</v>
      </c>
      <c r="G61" s="36">
        <v>1247.2</v>
      </c>
      <c r="H61" s="36">
        <v>1286.8</v>
      </c>
      <c r="I61" s="36">
        <v>1294.3499999999997</v>
      </c>
      <c r="J61" s="36">
        <v>1306.5999999999999</v>
      </c>
      <c r="K61" s="31">
        <v>1282.0999999999999</v>
      </c>
      <c r="L61" s="31">
        <v>1262.3</v>
      </c>
      <c r="M61" s="31">
        <v>4.6288099999999996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1489.15</v>
      </c>
      <c r="D62" s="36">
        <v>1485.4666666666665</v>
      </c>
      <c r="E62" s="36">
        <v>1466.383333333333</v>
      </c>
      <c r="F62" s="36">
        <v>1443.6166666666666</v>
      </c>
      <c r="G62" s="36">
        <v>1424.5333333333331</v>
      </c>
      <c r="H62" s="36">
        <v>1508.2333333333329</v>
      </c>
      <c r="I62" s="36">
        <v>1527.3166666666664</v>
      </c>
      <c r="J62" s="36">
        <v>1550.0833333333328</v>
      </c>
      <c r="K62" s="31">
        <v>1504.55</v>
      </c>
      <c r="L62" s="31">
        <v>1462.7</v>
      </c>
      <c r="M62" s="31">
        <v>43.8947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497.3</v>
      </c>
      <c r="D63" s="36">
        <v>497.73333333333335</v>
      </c>
      <c r="E63" s="36">
        <v>491.66666666666669</v>
      </c>
      <c r="F63" s="36">
        <v>486.03333333333336</v>
      </c>
      <c r="G63" s="36">
        <v>479.9666666666667</v>
      </c>
      <c r="H63" s="36">
        <v>503.36666666666667</v>
      </c>
      <c r="I63" s="36">
        <v>509.43333333333328</v>
      </c>
      <c r="J63" s="36">
        <v>515.06666666666661</v>
      </c>
      <c r="K63" s="31">
        <v>503.8</v>
      </c>
      <c r="L63" s="31">
        <v>492.1</v>
      </c>
      <c r="M63" s="31">
        <v>143.7884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5067.05</v>
      </c>
      <c r="D64" s="36">
        <v>5053.5333333333338</v>
      </c>
      <c r="E64" s="36">
        <v>4944.3666666666677</v>
      </c>
      <c r="F64" s="36">
        <v>4821.6833333333343</v>
      </c>
      <c r="G64" s="36">
        <v>4712.5166666666682</v>
      </c>
      <c r="H64" s="36">
        <v>5176.2166666666672</v>
      </c>
      <c r="I64" s="36">
        <v>5285.3833333333332</v>
      </c>
      <c r="J64" s="36">
        <v>5408.0666666666666</v>
      </c>
      <c r="K64" s="31">
        <v>5162.7</v>
      </c>
      <c r="L64" s="31">
        <v>4930.8500000000004</v>
      </c>
      <c r="M64" s="31">
        <v>20.18695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2717.75</v>
      </c>
      <c r="D65" s="36">
        <v>2712.5333333333333</v>
      </c>
      <c r="E65" s="36">
        <v>2698.0666666666666</v>
      </c>
      <c r="F65" s="36">
        <v>2678.3833333333332</v>
      </c>
      <c r="G65" s="36">
        <v>2663.9166666666665</v>
      </c>
      <c r="H65" s="36">
        <v>2732.2166666666667</v>
      </c>
      <c r="I65" s="36">
        <v>2746.6833333333329</v>
      </c>
      <c r="J65" s="36">
        <v>2766.3666666666668</v>
      </c>
      <c r="K65" s="31">
        <v>2727</v>
      </c>
      <c r="L65" s="31">
        <v>2692.85</v>
      </c>
      <c r="M65" s="31">
        <v>2.25881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1105.8499999999999</v>
      </c>
      <c r="D66" s="36">
        <v>1098.55</v>
      </c>
      <c r="E66" s="36">
        <v>1083.8499999999999</v>
      </c>
      <c r="F66" s="36">
        <v>1061.8499999999999</v>
      </c>
      <c r="G66" s="36">
        <v>1047.1499999999999</v>
      </c>
      <c r="H66" s="36">
        <v>1120.55</v>
      </c>
      <c r="I66" s="36">
        <v>1135.2500000000002</v>
      </c>
      <c r="J66" s="36">
        <v>1157.25</v>
      </c>
      <c r="K66" s="31">
        <v>1113.25</v>
      </c>
      <c r="L66" s="31">
        <v>1076.55</v>
      </c>
      <c r="M66" s="31">
        <v>37.652540000000002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1232.0999999999999</v>
      </c>
      <c r="D67" s="36">
        <v>1235.0666666666666</v>
      </c>
      <c r="E67" s="36">
        <v>1221.1333333333332</v>
      </c>
      <c r="F67" s="36">
        <v>1210.1666666666665</v>
      </c>
      <c r="G67" s="36">
        <v>1196.2333333333331</v>
      </c>
      <c r="H67" s="36">
        <v>1246.0333333333333</v>
      </c>
      <c r="I67" s="36">
        <v>1259.9666666666667</v>
      </c>
      <c r="J67" s="36">
        <v>1270.9333333333334</v>
      </c>
      <c r="K67" s="31">
        <v>1249</v>
      </c>
      <c r="L67" s="31">
        <v>1224.0999999999999</v>
      </c>
      <c r="M67" s="31">
        <v>1.2161999999999999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393.75</v>
      </c>
      <c r="D68" s="36">
        <v>391.45</v>
      </c>
      <c r="E68" s="36">
        <v>388.15</v>
      </c>
      <c r="F68" s="36">
        <v>382.55</v>
      </c>
      <c r="G68" s="36">
        <v>379.25</v>
      </c>
      <c r="H68" s="36">
        <v>397.04999999999995</v>
      </c>
      <c r="I68" s="36">
        <v>400.35</v>
      </c>
      <c r="J68" s="36">
        <v>405.94999999999993</v>
      </c>
      <c r="K68" s="31">
        <v>394.75</v>
      </c>
      <c r="L68" s="31">
        <v>385.85</v>
      </c>
      <c r="M68" s="31">
        <v>33.629100000000001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3759</v>
      </c>
      <c r="D69" s="36">
        <v>3751.1166666666668</v>
      </c>
      <c r="E69" s="36">
        <v>3722.2333333333336</v>
      </c>
      <c r="F69" s="36">
        <v>3685.4666666666667</v>
      </c>
      <c r="G69" s="36">
        <v>3656.5833333333335</v>
      </c>
      <c r="H69" s="36">
        <v>3787.8833333333337</v>
      </c>
      <c r="I69" s="36">
        <v>3816.7666666666669</v>
      </c>
      <c r="J69" s="36">
        <v>3853.5333333333338</v>
      </c>
      <c r="K69" s="31">
        <v>3780</v>
      </c>
      <c r="L69" s="31">
        <v>3714.35</v>
      </c>
      <c r="M69" s="31">
        <v>2.6613099999999998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847.05</v>
      </c>
      <c r="D70" s="36">
        <v>844.08333333333337</v>
      </c>
      <c r="E70" s="36">
        <v>837.16666666666674</v>
      </c>
      <c r="F70" s="36">
        <v>827.28333333333342</v>
      </c>
      <c r="G70" s="36">
        <v>820.36666666666679</v>
      </c>
      <c r="H70" s="36">
        <v>853.9666666666667</v>
      </c>
      <c r="I70" s="36">
        <v>860.88333333333344</v>
      </c>
      <c r="J70" s="36">
        <v>870.76666666666665</v>
      </c>
      <c r="K70" s="31">
        <v>851</v>
      </c>
      <c r="L70" s="31">
        <v>834.2</v>
      </c>
      <c r="M70" s="31">
        <v>28.28079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559.95000000000005</v>
      </c>
      <c r="D71" s="36">
        <v>557.86666666666667</v>
      </c>
      <c r="E71" s="36">
        <v>553.73333333333335</v>
      </c>
      <c r="F71" s="36">
        <v>547.51666666666665</v>
      </c>
      <c r="G71" s="36">
        <v>543.38333333333333</v>
      </c>
      <c r="H71" s="36">
        <v>564.08333333333337</v>
      </c>
      <c r="I71" s="36">
        <v>568.21666666666681</v>
      </c>
      <c r="J71" s="36">
        <v>574.43333333333339</v>
      </c>
      <c r="K71" s="31">
        <v>562</v>
      </c>
      <c r="L71" s="31">
        <v>551.65</v>
      </c>
      <c r="M71" s="31">
        <v>29.249099999999999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1812.3</v>
      </c>
      <c r="D72" s="36">
        <v>1819.9333333333334</v>
      </c>
      <c r="E72" s="36">
        <v>1793.8666666666668</v>
      </c>
      <c r="F72" s="36">
        <v>1775.4333333333334</v>
      </c>
      <c r="G72" s="36">
        <v>1749.3666666666668</v>
      </c>
      <c r="H72" s="36">
        <v>1838.3666666666668</v>
      </c>
      <c r="I72" s="36">
        <v>1864.4333333333334</v>
      </c>
      <c r="J72" s="36">
        <v>1882.8666666666668</v>
      </c>
      <c r="K72" s="31">
        <v>1846</v>
      </c>
      <c r="L72" s="31">
        <v>1801.5</v>
      </c>
      <c r="M72" s="31">
        <v>2.2153800000000001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2334.9</v>
      </c>
      <c r="D73" s="36">
        <v>2373.7833333333333</v>
      </c>
      <c r="E73" s="36">
        <v>2288.5166666666664</v>
      </c>
      <c r="F73" s="36">
        <v>2242.1333333333332</v>
      </c>
      <c r="G73" s="36">
        <v>2156.8666666666663</v>
      </c>
      <c r="H73" s="36">
        <v>2420.1666666666665</v>
      </c>
      <c r="I73" s="36">
        <v>2505.4333333333338</v>
      </c>
      <c r="J73" s="36">
        <v>2551.8166666666666</v>
      </c>
      <c r="K73" s="31">
        <v>2459.0500000000002</v>
      </c>
      <c r="L73" s="31">
        <v>2327.4</v>
      </c>
      <c r="M73" s="31">
        <v>8.4585899999999992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404.05</v>
      </c>
      <c r="D74" s="36">
        <v>402.2833333333333</v>
      </c>
      <c r="E74" s="36">
        <v>396.56666666666661</v>
      </c>
      <c r="F74" s="36">
        <v>389.08333333333331</v>
      </c>
      <c r="G74" s="36">
        <v>383.36666666666662</v>
      </c>
      <c r="H74" s="36">
        <v>409.76666666666659</v>
      </c>
      <c r="I74" s="36">
        <v>415.48333333333329</v>
      </c>
      <c r="J74" s="36">
        <v>422.96666666666658</v>
      </c>
      <c r="K74" s="31">
        <v>408</v>
      </c>
      <c r="L74" s="31">
        <v>394.8</v>
      </c>
      <c r="M74" s="31">
        <v>32.537500000000001</v>
      </c>
      <c r="N74" s="1"/>
      <c r="O74" s="1"/>
    </row>
    <row r="75" spans="1:15" ht="12.75" customHeight="1">
      <c r="A75" s="51">
        <v>66</v>
      </c>
      <c r="B75" s="53" t="s">
        <v>362</v>
      </c>
      <c r="C75" s="31">
        <v>152.55000000000001</v>
      </c>
      <c r="D75" s="36">
        <v>152.66666666666669</v>
      </c>
      <c r="E75" s="36">
        <v>151.43333333333337</v>
      </c>
      <c r="F75" s="36">
        <v>150.31666666666669</v>
      </c>
      <c r="G75" s="36">
        <v>149.08333333333337</v>
      </c>
      <c r="H75" s="36">
        <v>153.78333333333336</v>
      </c>
      <c r="I75" s="36">
        <v>155.01666666666671</v>
      </c>
      <c r="J75" s="36">
        <v>156.13333333333335</v>
      </c>
      <c r="K75" s="31">
        <v>153.9</v>
      </c>
      <c r="L75" s="31">
        <v>151.55000000000001</v>
      </c>
      <c r="M75" s="31">
        <v>9.6519700000000004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4113</v>
      </c>
      <c r="D76" s="36">
        <v>4089.3166666666662</v>
      </c>
      <c r="E76" s="36">
        <v>4051.0833333333321</v>
      </c>
      <c r="F76" s="36">
        <v>3989.1666666666661</v>
      </c>
      <c r="G76" s="36">
        <v>3950.933333333332</v>
      </c>
      <c r="H76" s="36">
        <v>4151.2333333333318</v>
      </c>
      <c r="I76" s="36">
        <v>4189.4666666666672</v>
      </c>
      <c r="J76" s="36">
        <v>4251.3833333333323</v>
      </c>
      <c r="K76" s="31">
        <v>4127.55</v>
      </c>
      <c r="L76" s="31">
        <v>4027.4</v>
      </c>
      <c r="M76" s="31">
        <v>6.9348200000000002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9226.6</v>
      </c>
      <c r="D77" s="36">
        <v>9269.9166666666661</v>
      </c>
      <c r="E77" s="36">
        <v>9148.6833333333325</v>
      </c>
      <c r="F77" s="36">
        <v>9070.7666666666664</v>
      </c>
      <c r="G77" s="36">
        <v>8949.5333333333328</v>
      </c>
      <c r="H77" s="36">
        <v>9347.8333333333321</v>
      </c>
      <c r="I77" s="36">
        <v>9469.0666666666657</v>
      </c>
      <c r="J77" s="36">
        <v>9546.9833333333318</v>
      </c>
      <c r="K77" s="31">
        <v>9391.15</v>
      </c>
      <c r="L77" s="31">
        <v>9192</v>
      </c>
      <c r="M77" s="31">
        <v>2.99336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2581.1999999999998</v>
      </c>
      <c r="D78" s="36">
        <v>2566.7833333333333</v>
      </c>
      <c r="E78" s="36">
        <v>2547.5666666666666</v>
      </c>
      <c r="F78" s="36">
        <v>2513.9333333333334</v>
      </c>
      <c r="G78" s="36">
        <v>2494.7166666666667</v>
      </c>
      <c r="H78" s="36">
        <v>2600.4166666666665</v>
      </c>
      <c r="I78" s="36">
        <v>2619.6333333333328</v>
      </c>
      <c r="J78" s="36">
        <v>2653.2666666666664</v>
      </c>
      <c r="K78" s="31">
        <v>2586</v>
      </c>
      <c r="L78" s="31">
        <v>2533.15</v>
      </c>
      <c r="M78" s="31">
        <v>1.3929100000000001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5897.7</v>
      </c>
      <c r="D79" s="36">
        <v>5888.5666666666666</v>
      </c>
      <c r="E79" s="36">
        <v>5844.1333333333332</v>
      </c>
      <c r="F79" s="36">
        <v>5790.5666666666666</v>
      </c>
      <c r="G79" s="36">
        <v>5746.1333333333332</v>
      </c>
      <c r="H79" s="36">
        <v>5942.1333333333332</v>
      </c>
      <c r="I79" s="36">
        <v>5986.5666666666657</v>
      </c>
      <c r="J79" s="36">
        <v>6040.1333333333332</v>
      </c>
      <c r="K79" s="31">
        <v>5933</v>
      </c>
      <c r="L79" s="31">
        <v>5835</v>
      </c>
      <c r="M79" s="31">
        <v>5.6558299999999999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4852.8500000000004</v>
      </c>
      <c r="D80" s="36">
        <v>4801.083333333333</v>
      </c>
      <c r="E80" s="36">
        <v>4734.3166666666657</v>
      </c>
      <c r="F80" s="36">
        <v>4615.7833333333328</v>
      </c>
      <c r="G80" s="36">
        <v>4549.0166666666655</v>
      </c>
      <c r="H80" s="36">
        <v>4919.6166666666659</v>
      </c>
      <c r="I80" s="36">
        <v>4986.3833333333341</v>
      </c>
      <c r="J80" s="36">
        <v>5104.9166666666661</v>
      </c>
      <c r="K80" s="31">
        <v>4867.8500000000004</v>
      </c>
      <c r="L80" s="31">
        <v>4682.55</v>
      </c>
      <c r="M80" s="31">
        <v>9.22926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3811.05</v>
      </c>
      <c r="D81" s="36">
        <v>3811.2833333333333</v>
      </c>
      <c r="E81" s="36">
        <v>3774.6166666666668</v>
      </c>
      <c r="F81" s="36">
        <v>3738.1833333333334</v>
      </c>
      <c r="G81" s="36">
        <v>3701.5166666666669</v>
      </c>
      <c r="H81" s="36">
        <v>3847.7166666666667</v>
      </c>
      <c r="I81" s="36">
        <v>3884.3833333333337</v>
      </c>
      <c r="J81" s="36">
        <v>3920.8166666666666</v>
      </c>
      <c r="K81" s="31">
        <v>3847.95</v>
      </c>
      <c r="L81" s="31">
        <v>3774.85</v>
      </c>
      <c r="M81" s="31">
        <v>1.6557999999999999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174.1</v>
      </c>
      <c r="D82" s="36">
        <v>177.9</v>
      </c>
      <c r="E82" s="36">
        <v>168.45000000000002</v>
      </c>
      <c r="F82" s="36">
        <v>162.80000000000001</v>
      </c>
      <c r="G82" s="36">
        <v>153.35000000000002</v>
      </c>
      <c r="H82" s="36">
        <v>183.55</v>
      </c>
      <c r="I82" s="36">
        <v>193</v>
      </c>
      <c r="J82" s="36">
        <v>198.65</v>
      </c>
      <c r="K82" s="31">
        <v>187.35</v>
      </c>
      <c r="L82" s="31">
        <v>172.25</v>
      </c>
      <c r="M82" s="31">
        <v>146.49605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162.80000000000001</v>
      </c>
      <c r="D83" s="36">
        <v>163.00000000000003</v>
      </c>
      <c r="E83" s="36">
        <v>161.85000000000005</v>
      </c>
      <c r="F83" s="36">
        <v>160.90000000000003</v>
      </c>
      <c r="G83" s="36">
        <v>159.75000000000006</v>
      </c>
      <c r="H83" s="36">
        <v>163.95000000000005</v>
      </c>
      <c r="I83" s="36">
        <v>165.10000000000002</v>
      </c>
      <c r="J83" s="36">
        <v>166.05000000000004</v>
      </c>
      <c r="K83" s="31">
        <v>164.15</v>
      </c>
      <c r="L83" s="31">
        <v>162.05000000000001</v>
      </c>
      <c r="M83" s="31">
        <v>66.265659999999997</v>
      </c>
      <c r="N83" s="1"/>
      <c r="O83" s="1"/>
    </row>
    <row r="84" spans="1:15" ht="12.75" customHeight="1">
      <c r="A84" s="51">
        <v>75</v>
      </c>
      <c r="B84" s="53" t="s">
        <v>372</v>
      </c>
      <c r="C84" s="31">
        <v>692.7</v>
      </c>
      <c r="D84" s="36">
        <v>696.4</v>
      </c>
      <c r="E84" s="36">
        <v>686.3</v>
      </c>
      <c r="F84" s="36">
        <v>679.9</v>
      </c>
      <c r="G84" s="36">
        <v>669.8</v>
      </c>
      <c r="H84" s="36">
        <v>702.8</v>
      </c>
      <c r="I84" s="36">
        <v>712.90000000000009</v>
      </c>
      <c r="J84" s="36">
        <v>719.3</v>
      </c>
      <c r="K84" s="31">
        <v>706.5</v>
      </c>
      <c r="L84" s="31">
        <v>690</v>
      </c>
      <c r="M84" s="31">
        <v>1.15002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468.95</v>
      </c>
      <c r="D85" s="36">
        <v>468.68333333333339</v>
      </c>
      <c r="E85" s="36">
        <v>461.36666666666679</v>
      </c>
      <c r="F85" s="36">
        <v>453.78333333333342</v>
      </c>
      <c r="G85" s="36">
        <v>446.46666666666681</v>
      </c>
      <c r="H85" s="36">
        <v>476.26666666666677</v>
      </c>
      <c r="I85" s="36">
        <v>483.58333333333337</v>
      </c>
      <c r="J85" s="36">
        <v>491.16666666666674</v>
      </c>
      <c r="K85" s="31">
        <v>476</v>
      </c>
      <c r="L85" s="31">
        <v>461.1</v>
      </c>
      <c r="M85" s="31">
        <v>11.17028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200.45</v>
      </c>
      <c r="D86" s="36">
        <v>201.08333333333334</v>
      </c>
      <c r="E86" s="36">
        <v>198.91666666666669</v>
      </c>
      <c r="F86" s="36">
        <v>197.38333333333335</v>
      </c>
      <c r="G86" s="36">
        <v>195.2166666666667</v>
      </c>
      <c r="H86" s="36">
        <v>202.61666666666667</v>
      </c>
      <c r="I86" s="36">
        <v>204.78333333333336</v>
      </c>
      <c r="J86" s="36">
        <v>206.31666666666666</v>
      </c>
      <c r="K86" s="31">
        <v>203.25</v>
      </c>
      <c r="L86" s="31">
        <v>199.55</v>
      </c>
      <c r="M86" s="31">
        <v>306.67689000000001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1881.85</v>
      </c>
      <c r="D87" s="36">
        <v>1910.9833333333333</v>
      </c>
      <c r="E87" s="36">
        <v>1832.0666666666666</v>
      </c>
      <c r="F87" s="36">
        <v>1782.2833333333333</v>
      </c>
      <c r="G87" s="36">
        <v>1703.3666666666666</v>
      </c>
      <c r="H87" s="36">
        <v>1960.7666666666667</v>
      </c>
      <c r="I87" s="36">
        <v>2039.6833333333332</v>
      </c>
      <c r="J87" s="36">
        <v>2089.4666666666667</v>
      </c>
      <c r="K87" s="31">
        <v>1989.9</v>
      </c>
      <c r="L87" s="31">
        <v>1861.2</v>
      </c>
      <c r="M87" s="31">
        <v>21.16376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1320.05</v>
      </c>
      <c r="D88" s="36">
        <v>1314.05</v>
      </c>
      <c r="E88" s="36">
        <v>1299.0999999999999</v>
      </c>
      <c r="F88" s="36">
        <v>1278.1499999999999</v>
      </c>
      <c r="G88" s="36">
        <v>1263.1999999999998</v>
      </c>
      <c r="H88" s="36">
        <v>1335</v>
      </c>
      <c r="I88" s="36">
        <v>1349.9500000000003</v>
      </c>
      <c r="J88" s="36">
        <v>1370.9</v>
      </c>
      <c r="K88" s="31">
        <v>1329</v>
      </c>
      <c r="L88" s="31">
        <v>1293.0999999999999</v>
      </c>
      <c r="M88" s="31">
        <v>11.211980000000001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2814.75</v>
      </c>
      <c r="D89" s="36">
        <v>2800.1</v>
      </c>
      <c r="E89" s="36">
        <v>2738.6499999999996</v>
      </c>
      <c r="F89" s="36">
        <v>2662.5499999999997</v>
      </c>
      <c r="G89" s="36">
        <v>2601.0999999999995</v>
      </c>
      <c r="H89" s="36">
        <v>2876.2</v>
      </c>
      <c r="I89" s="36">
        <v>2937.6499999999996</v>
      </c>
      <c r="J89" s="36">
        <v>3013.75</v>
      </c>
      <c r="K89" s="31">
        <v>2861.55</v>
      </c>
      <c r="L89" s="31">
        <v>2724</v>
      </c>
      <c r="M89" s="31">
        <v>8.6078200000000002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2453.8000000000002</v>
      </c>
      <c r="D90" s="36">
        <v>2437.1166666666668</v>
      </c>
      <c r="E90" s="36">
        <v>2412.3333333333335</v>
      </c>
      <c r="F90" s="36">
        <v>2370.8666666666668</v>
      </c>
      <c r="G90" s="36">
        <v>2346.0833333333335</v>
      </c>
      <c r="H90" s="36">
        <v>2478.5833333333335</v>
      </c>
      <c r="I90" s="36">
        <v>2503.3666666666663</v>
      </c>
      <c r="J90" s="36">
        <v>2544.8333333333335</v>
      </c>
      <c r="K90" s="31">
        <v>2461.9</v>
      </c>
      <c r="L90" s="31">
        <v>2395.65</v>
      </c>
      <c r="M90" s="31">
        <v>10.914479999999999</v>
      </c>
      <c r="N90" s="1"/>
      <c r="O90" s="1"/>
    </row>
    <row r="91" spans="1:15" ht="12.75" customHeight="1">
      <c r="A91" s="51">
        <v>82</v>
      </c>
      <c r="B91" s="53" t="s">
        <v>386</v>
      </c>
      <c r="C91" s="31">
        <v>3155.8</v>
      </c>
      <c r="D91" s="36">
        <v>3161.8833333333332</v>
      </c>
      <c r="E91" s="36">
        <v>3133.9166666666665</v>
      </c>
      <c r="F91" s="36">
        <v>3112.0333333333333</v>
      </c>
      <c r="G91" s="36">
        <v>3084.0666666666666</v>
      </c>
      <c r="H91" s="36">
        <v>3183.7666666666664</v>
      </c>
      <c r="I91" s="36">
        <v>3211.7333333333336</v>
      </c>
      <c r="J91" s="36">
        <v>3233.6166666666663</v>
      </c>
      <c r="K91" s="31">
        <v>3189.85</v>
      </c>
      <c r="L91" s="31">
        <v>3140</v>
      </c>
      <c r="M91" s="31">
        <v>0.33187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560.75</v>
      </c>
      <c r="D92" s="36">
        <v>558.13333333333333</v>
      </c>
      <c r="E92" s="36">
        <v>552.7166666666667</v>
      </c>
      <c r="F92" s="36">
        <v>544.68333333333339</v>
      </c>
      <c r="G92" s="36">
        <v>539.26666666666677</v>
      </c>
      <c r="H92" s="36">
        <v>566.16666666666663</v>
      </c>
      <c r="I92" s="36">
        <v>571.58333333333337</v>
      </c>
      <c r="J92" s="36">
        <v>579.61666666666656</v>
      </c>
      <c r="K92" s="31">
        <v>563.54999999999995</v>
      </c>
      <c r="L92" s="31">
        <v>550.1</v>
      </c>
      <c r="M92" s="31">
        <v>7.2915200000000002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1353.55</v>
      </c>
      <c r="D93" s="36">
        <v>1350</v>
      </c>
      <c r="E93" s="36">
        <v>1341.55</v>
      </c>
      <c r="F93" s="36">
        <v>1329.55</v>
      </c>
      <c r="G93" s="36">
        <v>1321.1</v>
      </c>
      <c r="H93" s="36">
        <v>1362</v>
      </c>
      <c r="I93" s="36">
        <v>1370.4499999999998</v>
      </c>
      <c r="J93" s="36">
        <v>1382.45</v>
      </c>
      <c r="K93" s="31">
        <v>1358.45</v>
      </c>
      <c r="L93" s="31">
        <v>1338</v>
      </c>
      <c r="M93" s="31">
        <v>33.261490000000002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3827.05</v>
      </c>
      <c r="D94" s="36">
        <v>3807.8666666666668</v>
      </c>
      <c r="E94" s="36">
        <v>3780.7333333333336</v>
      </c>
      <c r="F94" s="36">
        <v>3734.416666666667</v>
      </c>
      <c r="G94" s="36">
        <v>3707.2833333333338</v>
      </c>
      <c r="H94" s="36">
        <v>3854.1833333333334</v>
      </c>
      <c r="I94" s="36">
        <v>3881.3166666666666</v>
      </c>
      <c r="J94" s="36">
        <v>3927.6333333333332</v>
      </c>
      <c r="K94" s="31">
        <v>3835</v>
      </c>
      <c r="L94" s="31">
        <v>3761.55</v>
      </c>
      <c r="M94" s="31">
        <v>1.7263599999999999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1492.6</v>
      </c>
      <c r="D95" s="36">
        <v>1481.7666666666667</v>
      </c>
      <c r="E95" s="36">
        <v>1467.8833333333332</v>
      </c>
      <c r="F95" s="36">
        <v>1443.1666666666665</v>
      </c>
      <c r="G95" s="36">
        <v>1429.2833333333331</v>
      </c>
      <c r="H95" s="36">
        <v>1506.4833333333333</v>
      </c>
      <c r="I95" s="36">
        <v>1520.366666666667</v>
      </c>
      <c r="J95" s="36">
        <v>1545.0833333333335</v>
      </c>
      <c r="K95" s="31">
        <v>1495.65</v>
      </c>
      <c r="L95" s="31">
        <v>1457.05</v>
      </c>
      <c r="M95" s="31">
        <v>204.30959999999999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565.65</v>
      </c>
      <c r="D96" s="36">
        <v>564.29999999999995</v>
      </c>
      <c r="E96" s="36">
        <v>559.39999999999986</v>
      </c>
      <c r="F96" s="36">
        <v>553.14999999999986</v>
      </c>
      <c r="G96" s="36">
        <v>548.24999999999977</v>
      </c>
      <c r="H96" s="36">
        <v>570.54999999999995</v>
      </c>
      <c r="I96" s="36">
        <v>575.45000000000005</v>
      </c>
      <c r="J96" s="36">
        <v>581.70000000000005</v>
      </c>
      <c r="K96" s="31">
        <v>569.20000000000005</v>
      </c>
      <c r="L96" s="31">
        <v>558.04999999999995</v>
      </c>
      <c r="M96" s="31">
        <v>71.068200000000004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1854.15</v>
      </c>
      <c r="D97" s="36">
        <v>1845.2</v>
      </c>
      <c r="E97" s="36">
        <v>1832.95</v>
      </c>
      <c r="F97" s="36">
        <v>1811.75</v>
      </c>
      <c r="G97" s="36">
        <v>1799.5</v>
      </c>
      <c r="H97" s="36">
        <v>1866.4</v>
      </c>
      <c r="I97" s="36">
        <v>1878.65</v>
      </c>
      <c r="J97" s="36">
        <v>1899.8500000000001</v>
      </c>
      <c r="K97" s="31">
        <v>1857.45</v>
      </c>
      <c r="L97" s="31">
        <v>1824</v>
      </c>
      <c r="M97" s="31">
        <v>11.57389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5145.2</v>
      </c>
      <c r="D98" s="36">
        <v>5087.9000000000005</v>
      </c>
      <c r="E98" s="36">
        <v>5020.3500000000013</v>
      </c>
      <c r="F98" s="36">
        <v>4895.5000000000009</v>
      </c>
      <c r="G98" s="36">
        <v>4827.9500000000016</v>
      </c>
      <c r="H98" s="36">
        <v>5212.7500000000009</v>
      </c>
      <c r="I98" s="36">
        <v>5280.3</v>
      </c>
      <c r="J98" s="36">
        <v>5405.1500000000005</v>
      </c>
      <c r="K98" s="31">
        <v>5155.45</v>
      </c>
      <c r="L98" s="31">
        <v>4963.05</v>
      </c>
      <c r="M98" s="31">
        <v>6.4491100000000001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676.8</v>
      </c>
      <c r="D99" s="36">
        <v>673.76666666666665</v>
      </c>
      <c r="E99" s="36">
        <v>668.98333333333335</v>
      </c>
      <c r="F99" s="36">
        <v>661.16666666666674</v>
      </c>
      <c r="G99" s="36">
        <v>656.38333333333344</v>
      </c>
      <c r="H99" s="36">
        <v>681.58333333333326</v>
      </c>
      <c r="I99" s="36">
        <v>686.36666666666656</v>
      </c>
      <c r="J99" s="36">
        <v>694.18333333333317</v>
      </c>
      <c r="K99" s="31">
        <v>678.55</v>
      </c>
      <c r="L99" s="31">
        <v>665.95</v>
      </c>
      <c r="M99" s="31">
        <v>97.491010000000003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4949.8999999999996</v>
      </c>
      <c r="D100" s="36">
        <v>4950.3</v>
      </c>
      <c r="E100" s="36">
        <v>4907.6000000000004</v>
      </c>
      <c r="F100" s="36">
        <v>4865.3</v>
      </c>
      <c r="G100" s="36">
        <v>4822.6000000000004</v>
      </c>
      <c r="H100" s="36">
        <v>4992.6000000000004</v>
      </c>
      <c r="I100" s="36">
        <v>5035.2999999999993</v>
      </c>
      <c r="J100" s="36">
        <v>5077.6000000000004</v>
      </c>
      <c r="K100" s="31">
        <v>4993</v>
      </c>
      <c r="L100" s="31">
        <v>4908</v>
      </c>
      <c r="M100" s="31">
        <v>33.351430000000001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535.45000000000005</v>
      </c>
      <c r="D101" s="36">
        <v>536.61666666666667</v>
      </c>
      <c r="E101" s="36">
        <v>528.5333333333333</v>
      </c>
      <c r="F101" s="36">
        <v>521.61666666666667</v>
      </c>
      <c r="G101" s="36">
        <v>513.5333333333333</v>
      </c>
      <c r="H101" s="36">
        <v>543.5333333333333</v>
      </c>
      <c r="I101" s="36">
        <v>551.61666666666656</v>
      </c>
      <c r="J101" s="36">
        <v>558.5333333333333</v>
      </c>
      <c r="K101" s="31">
        <v>544.70000000000005</v>
      </c>
      <c r="L101" s="31">
        <v>529.70000000000005</v>
      </c>
      <c r="M101" s="31">
        <v>63.185690000000001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2382.5</v>
      </c>
      <c r="D102" s="36">
        <v>2374.7666666666669</v>
      </c>
      <c r="E102" s="36">
        <v>2362.7333333333336</v>
      </c>
      <c r="F102" s="36">
        <v>2342.9666666666667</v>
      </c>
      <c r="G102" s="36">
        <v>2330.9333333333334</v>
      </c>
      <c r="H102" s="36">
        <v>2394.5333333333338</v>
      </c>
      <c r="I102" s="36">
        <v>2406.5666666666675</v>
      </c>
      <c r="J102" s="36">
        <v>2426.3333333333339</v>
      </c>
      <c r="K102" s="31">
        <v>2386.8000000000002</v>
      </c>
      <c r="L102" s="31">
        <v>2355</v>
      </c>
      <c r="M102" s="31">
        <v>16.147179999999999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1134.5</v>
      </c>
      <c r="D103" s="36">
        <v>1127.6333333333334</v>
      </c>
      <c r="E103" s="36">
        <v>1118.2666666666669</v>
      </c>
      <c r="F103" s="36">
        <v>1102.0333333333335</v>
      </c>
      <c r="G103" s="36">
        <v>1092.666666666667</v>
      </c>
      <c r="H103" s="36">
        <v>1143.8666666666668</v>
      </c>
      <c r="I103" s="36">
        <v>1153.2333333333331</v>
      </c>
      <c r="J103" s="36">
        <v>1169.4666666666667</v>
      </c>
      <c r="K103" s="31">
        <v>1137</v>
      </c>
      <c r="L103" s="31">
        <v>1111.4000000000001</v>
      </c>
      <c r="M103" s="31">
        <v>137.87687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1661.4</v>
      </c>
      <c r="D104" s="36">
        <v>1654.4666666666669</v>
      </c>
      <c r="E104" s="36">
        <v>1643.9833333333338</v>
      </c>
      <c r="F104" s="36">
        <v>1626.5666666666668</v>
      </c>
      <c r="G104" s="36">
        <v>1616.0833333333337</v>
      </c>
      <c r="H104" s="36">
        <v>1671.8833333333339</v>
      </c>
      <c r="I104" s="36">
        <v>1682.366666666667</v>
      </c>
      <c r="J104" s="36">
        <v>1699.783333333334</v>
      </c>
      <c r="K104" s="31">
        <v>1664.95</v>
      </c>
      <c r="L104" s="31">
        <v>1637.05</v>
      </c>
      <c r="M104" s="31">
        <v>2.3539099999999999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585.04999999999995</v>
      </c>
      <c r="D105" s="36">
        <v>582.98333333333323</v>
      </c>
      <c r="E105" s="36">
        <v>580.06666666666649</v>
      </c>
      <c r="F105" s="36">
        <v>575.08333333333326</v>
      </c>
      <c r="G105" s="36">
        <v>572.16666666666652</v>
      </c>
      <c r="H105" s="36">
        <v>587.96666666666647</v>
      </c>
      <c r="I105" s="36">
        <v>590.88333333333321</v>
      </c>
      <c r="J105" s="36">
        <v>595.86666666666645</v>
      </c>
      <c r="K105" s="31">
        <v>585.9</v>
      </c>
      <c r="L105" s="31">
        <v>578</v>
      </c>
      <c r="M105" s="31">
        <v>7.1428399999999996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78.05</v>
      </c>
      <c r="D106" s="36">
        <v>77.8</v>
      </c>
      <c r="E106" s="36">
        <v>77.25</v>
      </c>
      <c r="F106" s="36">
        <v>76.45</v>
      </c>
      <c r="G106" s="36">
        <v>75.900000000000006</v>
      </c>
      <c r="H106" s="36">
        <v>78.599999999999994</v>
      </c>
      <c r="I106" s="36">
        <v>79.149999999999977</v>
      </c>
      <c r="J106" s="36">
        <v>79.949999999999989</v>
      </c>
      <c r="K106" s="31">
        <v>78.349999999999994</v>
      </c>
      <c r="L106" s="31">
        <v>77</v>
      </c>
      <c r="M106" s="31">
        <v>357.35807999999997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441.35</v>
      </c>
      <c r="D107" s="36">
        <v>440.93333333333334</v>
      </c>
      <c r="E107" s="36">
        <v>436.9666666666667</v>
      </c>
      <c r="F107" s="36">
        <v>432.58333333333337</v>
      </c>
      <c r="G107" s="36">
        <v>428.61666666666673</v>
      </c>
      <c r="H107" s="36">
        <v>445.31666666666666</v>
      </c>
      <c r="I107" s="36">
        <v>449.28333333333325</v>
      </c>
      <c r="J107" s="36">
        <v>453.66666666666663</v>
      </c>
      <c r="K107" s="31">
        <v>444.9</v>
      </c>
      <c r="L107" s="31">
        <v>436.55</v>
      </c>
      <c r="M107" s="31">
        <v>262.34368999999998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575.95000000000005</v>
      </c>
      <c r="D108" s="36">
        <v>580.5333333333333</v>
      </c>
      <c r="E108" s="36">
        <v>565.06666666666661</v>
      </c>
      <c r="F108" s="36">
        <v>554.18333333333328</v>
      </c>
      <c r="G108" s="36">
        <v>538.71666666666658</v>
      </c>
      <c r="H108" s="36">
        <v>591.41666666666663</v>
      </c>
      <c r="I108" s="36">
        <v>606.88333333333333</v>
      </c>
      <c r="J108" s="36">
        <v>617.76666666666665</v>
      </c>
      <c r="K108" s="31">
        <v>596</v>
      </c>
      <c r="L108" s="31">
        <v>569.65</v>
      </c>
      <c r="M108" s="31">
        <v>35.390389999999996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567.54999999999995</v>
      </c>
      <c r="D109" s="36">
        <v>568.85</v>
      </c>
      <c r="E109" s="36">
        <v>561</v>
      </c>
      <c r="F109" s="36">
        <v>554.44999999999993</v>
      </c>
      <c r="G109" s="36">
        <v>546.59999999999991</v>
      </c>
      <c r="H109" s="36">
        <v>575.40000000000009</v>
      </c>
      <c r="I109" s="36">
        <v>583.25000000000023</v>
      </c>
      <c r="J109" s="36">
        <v>589.80000000000018</v>
      </c>
      <c r="K109" s="31">
        <v>576.70000000000005</v>
      </c>
      <c r="L109" s="31">
        <v>562.29999999999995</v>
      </c>
      <c r="M109" s="31">
        <v>26.831790000000002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167.95</v>
      </c>
      <c r="D110" s="36">
        <v>167.99999999999997</v>
      </c>
      <c r="E110" s="36">
        <v>166.64999999999995</v>
      </c>
      <c r="F110" s="36">
        <v>165.34999999999997</v>
      </c>
      <c r="G110" s="36">
        <v>163.99999999999994</v>
      </c>
      <c r="H110" s="36">
        <v>169.29999999999995</v>
      </c>
      <c r="I110" s="36">
        <v>170.64999999999998</v>
      </c>
      <c r="J110" s="36">
        <v>171.94999999999996</v>
      </c>
      <c r="K110" s="31">
        <v>169.35</v>
      </c>
      <c r="L110" s="31">
        <v>166.7</v>
      </c>
      <c r="M110" s="31">
        <v>174.23295999999999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1122.0999999999999</v>
      </c>
      <c r="D111" s="36">
        <v>1125.8666666666666</v>
      </c>
      <c r="E111" s="36">
        <v>1112.833333333333</v>
      </c>
      <c r="F111" s="36">
        <v>1103.5666666666664</v>
      </c>
      <c r="G111" s="36">
        <v>1090.5333333333328</v>
      </c>
      <c r="H111" s="36">
        <v>1135.1333333333332</v>
      </c>
      <c r="I111" s="36">
        <v>1148.1666666666665</v>
      </c>
      <c r="J111" s="36">
        <v>1157.4333333333334</v>
      </c>
      <c r="K111" s="31">
        <v>1138.9000000000001</v>
      </c>
      <c r="L111" s="31">
        <v>1116.5999999999999</v>
      </c>
      <c r="M111" s="31">
        <v>24.400659999999998</v>
      </c>
      <c r="N111" s="1"/>
      <c r="O111" s="1"/>
    </row>
    <row r="112" spans="1:15" ht="12.75" customHeight="1">
      <c r="A112" s="51">
        <v>103</v>
      </c>
      <c r="B112" s="53" t="s">
        <v>402</v>
      </c>
      <c r="C112" s="31">
        <v>186.5</v>
      </c>
      <c r="D112" s="36">
        <v>184.68333333333331</v>
      </c>
      <c r="E112" s="36">
        <v>177.71666666666661</v>
      </c>
      <c r="F112" s="36">
        <v>168.93333333333331</v>
      </c>
      <c r="G112" s="36">
        <v>161.96666666666661</v>
      </c>
      <c r="H112" s="36">
        <v>193.46666666666661</v>
      </c>
      <c r="I112" s="36">
        <v>200.43333333333331</v>
      </c>
      <c r="J112" s="36">
        <v>209.21666666666661</v>
      </c>
      <c r="K112" s="31">
        <v>191.65</v>
      </c>
      <c r="L112" s="31">
        <v>175.9</v>
      </c>
      <c r="M112" s="31">
        <v>2156.9892500000001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454.35</v>
      </c>
      <c r="D113" s="36">
        <v>450.18333333333334</v>
      </c>
      <c r="E113" s="36">
        <v>445.11666666666667</v>
      </c>
      <c r="F113" s="36">
        <v>435.88333333333333</v>
      </c>
      <c r="G113" s="36">
        <v>430.81666666666666</v>
      </c>
      <c r="H113" s="36">
        <v>459.41666666666669</v>
      </c>
      <c r="I113" s="36">
        <v>464.48333333333341</v>
      </c>
      <c r="J113" s="36">
        <v>473.7166666666667</v>
      </c>
      <c r="K113" s="31">
        <v>455.25</v>
      </c>
      <c r="L113" s="31">
        <v>440.95</v>
      </c>
      <c r="M113" s="31">
        <v>22.759049999999998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343.8</v>
      </c>
      <c r="D114" s="36">
        <v>343.86666666666662</v>
      </c>
      <c r="E114" s="36">
        <v>340.08333333333326</v>
      </c>
      <c r="F114" s="36">
        <v>336.36666666666662</v>
      </c>
      <c r="G114" s="36">
        <v>332.58333333333326</v>
      </c>
      <c r="H114" s="36">
        <v>347.58333333333326</v>
      </c>
      <c r="I114" s="36">
        <v>351.36666666666667</v>
      </c>
      <c r="J114" s="36">
        <v>355.08333333333326</v>
      </c>
      <c r="K114" s="31">
        <v>347.65</v>
      </c>
      <c r="L114" s="31">
        <v>340.15</v>
      </c>
      <c r="M114" s="31">
        <v>66.932760000000002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1440.85</v>
      </c>
      <c r="D115" s="36">
        <v>1432.8166666666666</v>
      </c>
      <c r="E115" s="36">
        <v>1414.6333333333332</v>
      </c>
      <c r="F115" s="36">
        <v>1388.4166666666665</v>
      </c>
      <c r="G115" s="36">
        <v>1370.2333333333331</v>
      </c>
      <c r="H115" s="36">
        <v>1459.0333333333333</v>
      </c>
      <c r="I115" s="36">
        <v>1477.2166666666667</v>
      </c>
      <c r="J115" s="36">
        <v>1503.4333333333334</v>
      </c>
      <c r="K115" s="31">
        <v>1451</v>
      </c>
      <c r="L115" s="31">
        <v>1406.6</v>
      </c>
      <c r="M115" s="31">
        <v>64.441460000000006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6444.45</v>
      </c>
      <c r="D116" s="36">
        <v>6434.9833333333336</v>
      </c>
      <c r="E116" s="36">
        <v>6324.9666666666672</v>
      </c>
      <c r="F116" s="36">
        <v>6205.4833333333336</v>
      </c>
      <c r="G116" s="36">
        <v>6095.4666666666672</v>
      </c>
      <c r="H116" s="36">
        <v>6554.4666666666672</v>
      </c>
      <c r="I116" s="36">
        <v>6664.4833333333336</v>
      </c>
      <c r="J116" s="36">
        <v>6783.9666666666672</v>
      </c>
      <c r="K116" s="31">
        <v>6545</v>
      </c>
      <c r="L116" s="31">
        <v>6315.5</v>
      </c>
      <c r="M116" s="31">
        <v>3.9656099999999999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1472.4</v>
      </c>
      <c r="D117" s="36">
        <v>1466.8500000000001</v>
      </c>
      <c r="E117" s="36">
        <v>1455.5500000000002</v>
      </c>
      <c r="F117" s="36">
        <v>1438.7</v>
      </c>
      <c r="G117" s="36">
        <v>1427.4</v>
      </c>
      <c r="H117" s="36">
        <v>1483.7000000000003</v>
      </c>
      <c r="I117" s="36">
        <v>1495</v>
      </c>
      <c r="J117" s="36">
        <v>1511.8500000000004</v>
      </c>
      <c r="K117" s="31">
        <v>1478.15</v>
      </c>
      <c r="L117" s="31">
        <v>1450</v>
      </c>
      <c r="M117" s="31">
        <v>86.414280000000005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4400.5</v>
      </c>
      <c r="D118" s="36">
        <v>4386.4666666666662</v>
      </c>
      <c r="E118" s="36">
        <v>4334.0333333333328</v>
      </c>
      <c r="F118" s="36">
        <v>4267.5666666666666</v>
      </c>
      <c r="G118" s="36">
        <v>4215.1333333333332</v>
      </c>
      <c r="H118" s="36">
        <v>4452.9333333333325</v>
      </c>
      <c r="I118" s="36">
        <v>4505.366666666665</v>
      </c>
      <c r="J118" s="36">
        <v>4571.8333333333321</v>
      </c>
      <c r="K118" s="31">
        <v>4438.8999999999996</v>
      </c>
      <c r="L118" s="31">
        <v>4320</v>
      </c>
      <c r="M118" s="31">
        <v>12.901540000000001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1308.8</v>
      </c>
      <c r="D119" s="36">
        <v>1312.5666666666666</v>
      </c>
      <c r="E119" s="36">
        <v>1297.2333333333331</v>
      </c>
      <c r="F119" s="36">
        <v>1285.6666666666665</v>
      </c>
      <c r="G119" s="36">
        <v>1270.333333333333</v>
      </c>
      <c r="H119" s="36">
        <v>1324.1333333333332</v>
      </c>
      <c r="I119" s="36">
        <v>1339.4666666666667</v>
      </c>
      <c r="J119" s="36">
        <v>1351.0333333333333</v>
      </c>
      <c r="K119" s="31">
        <v>1327.9</v>
      </c>
      <c r="L119" s="31">
        <v>1301</v>
      </c>
      <c r="M119" s="31">
        <v>1.70445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617.45000000000005</v>
      </c>
      <c r="D120" s="36">
        <v>618.11666666666667</v>
      </c>
      <c r="E120" s="36">
        <v>610.23333333333335</v>
      </c>
      <c r="F120" s="36">
        <v>603.01666666666665</v>
      </c>
      <c r="G120" s="36">
        <v>595.13333333333333</v>
      </c>
      <c r="H120" s="36">
        <v>625.33333333333337</v>
      </c>
      <c r="I120" s="36">
        <v>633.21666666666681</v>
      </c>
      <c r="J120" s="36">
        <v>640.43333333333339</v>
      </c>
      <c r="K120" s="31">
        <v>626</v>
      </c>
      <c r="L120" s="31">
        <v>610.9</v>
      </c>
      <c r="M120" s="31">
        <v>42.787219999999998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917</v>
      </c>
      <c r="D121" s="36">
        <v>909.51666666666677</v>
      </c>
      <c r="E121" s="36">
        <v>898.18333333333351</v>
      </c>
      <c r="F121" s="36">
        <v>879.36666666666679</v>
      </c>
      <c r="G121" s="36">
        <v>868.03333333333353</v>
      </c>
      <c r="H121" s="36">
        <v>928.33333333333348</v>
      </c>
      <c r="I121" s="36">
        <v>939.66666666666674</v>
      </c>
      <c r="J121" s="36">
        <v>958.48333333333346</v>
      </c>
      <c r="K121" s="31">
        <v>920.85</v>
      </c>
      <c r="L121" s="31">
        <v>890.7</v>
      </c>
      <c r="M121" s="31">
        <v>38.003880000000002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1074.05</v>
      </c>
      <c r="D122" s="36">
        <v>1066.9666666666667</v>
      </c>
      <c r="E122" s="36">
        <v>1057.1833333333334</v>
      </c>
      <c r="F122" s="36">
        <v>1040.3166666666666</v>
      </c>
      <c r="G122" s="36">
        <v>1030.5333333333333</v>
      </c>
      <c r="H122" s="36">
        <v>1083.8333333333335</v>
      </c>
      <c r="I122" s="36">
        <v>1093.6166666666668</v>
      </c>
      <c r="J122" s="36">
        <v>1110.4833333333336</v>
      </c>
      <c r="K122" s="31">
        <v>1076.75</v>
      </c>
      <c r="L122" s="31">
        <v>1050.0999999999999</v>
      </c>
      <c r="M122" s="31">
        <v>12.9947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475</v>
      </c>
      <c r="D123" s="36">
        <v>481.34999999999997</v>
      </c>
      <c r="E123" s="36">
        <v>460.29999999999995</v>
      </c>
      <c r="F123" s="36">
        <v>445.59999999999997</v>
      </c>
      <c r="G123" s="36">
        <v>424.54999999999995</v>
      </c>
      <c r="H123" s="36">
        <v>496.04999999999995</v>
      </c>
      <c r="I123" s="36">
        <v>517.1</v>
      </c>
      <c r="J123" s="36">
        <v>531.79999999999995</v>
      </c>
      <c r="K123" s="31">
        <v>502.4</v>
      </c>
      <c r="L123" s="31">
        <v>466.65</v>
      </c>
      <c r="M123" s="31">
        <v>120.2512</v>
      </c>
      <c r="N123" s="1"/>
      <c r="O123" s="1"/>
    </row>
    <row r="124" spans="1:15" ht="12.75" customHeight="1">
      <c r="A124" s="51">
        <v>115</v>
      </c>
      <c r="B124" s="53" t="s">
        <v>417</v>
      </c>
      <c r="C124" s="31">
        <v>1504.65</v>
      </c>
      <c r="D124" s="36">
        <v>1497.9166666666667</v>
      </c>
      <c r="E124" s="36">
        <v>1488.7333333333336</v>
      </c>
      <c r="F124" s="36">
        <v>1472.8166666666668</v>
      </c>
      <c r="G124" s="36">
        <v>1463.6333333333337</v>
      </c>
      <c r="H124" s="36">
        <v>1513.8333333333335</v>
      </c>
      <c r="I124" s="36">
        <v>1523.0166666666664</v>
      </c>
      <c r="J124" s="36">
        <v>1538.9333333333334</v>
      </c>
      <c r="K124" s="31">
        <v>1507.1</v>
      </c>
      <c r="L124" s="31">
        <v>1482</v>
      </c>
      <c r="M124" s="31">
        <v>6.1935900000000004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1709.05</v>
      </c>
      <c r="D125" s="36">
        <v>1706.5666666666666</v>
      </c>
      <c r="E125" s="36">
        <v>1699.5333333333333</v>
      </c>
      <c r="F125" s="36">
        <v>1690.0166666666667</v>
      </c>
      <c r="G125" s="36">
        <v>1682.9833333333333</v>
      </c>
      <c r="H125" s="36">
        <v>1716.0833333333333</v>
      </c>
      <c r="I125" s="36">
        <v>1723.1166666666666</v>
      </c>
      <c r="J125" s="36">
        <v>1732.6333333333332</v>
      </c>
      <c r="K125" s="31">
        <v>1713.6</v>
      </c>
      <c r="L125" s="31">
        <v>1697.05</v>
      </c>
      <c r="M125" s="31">
        <v>56.812950000000001</v>
      </c>
      <c r="N125" s="1"/>
      <c r="O125" s="1"/>
    </row>
    <row r="126" spans="1:15" ht="12.75" customHeight="1">
      <c r="A126" s="51">
        <v>117</v>
      </c>
      <c r="B126" s="53" t="s">
        <v>859</v>
      </c>
      <c r="C126" s="31">
        <v>159.15</v>
      </c>
      <c r="D126" s="36">
        <v>158.28333333333333</v>
      </c>
      <c r="E126" s="36">
        <v>156.56666666666666</v>
      </c>
      <c r="F126" s="36">
        <v>153.98333333333332</v>
      </c>
      <c r="G126" s="36">
        <v>152.26666666666665</v>
      </c>
      <c r="H126" s="36">
        <v>160.86666666666667</v>
      </c>
      <c r="I126" s="36">
        <v>162.58333333333331</v>
      </c>
      <c r="J126" s="36">
        <v>165.16666666666669</v>
      </c>
      <c r="K126" s="31">
        <v>160</v>
      </c>
      <c r="L126" s="31">
        <v>155.69999999999999</v>
      </c>
      <c r="M126" s="31">
        <v>76.323009999999996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4617.6499999999996</v>
      </c>
      <c r="D127" s="36">
        <v>4605.8833333333332</v>
      </c>
      <c r="E127" s="36">
        <v>4571.7666666666664</v>
      </c>
      <c r="F127" s="36">
        <v>4525.8833333333332</v>
      </c>
      <c r="G127" s="36">
        <v>4491.7666666666664</v>
      </c>
      <c r="H127" s="36">
        <v>4651.7666666666664</v>
      </c>
      <c r="I127" s="36">
        <v>4685.8833333333332</v>
      </c>
      <c r="J127" s="36">
        <v>4731.7666666666664</v>
      </c>
      <c r="K127" s="31">
        <v>4640</v>
      </c>
      <c r="L127" s="31">
        <v>4560</v>
      </c>
      <c r="M127" s="31">
        <v>2.0113599999999998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654.1</v>
      </c>
      <c r="D128" s="36">
        <v>655.5</v>
      </c>
      <c r="E128" s="36">
        <v>648</v>
      </c>
      <c r="F128" s="36">
        <v>641.9</v>
      </c>
      <c r="G128" s="36">
        <v>634.4</v>
      </c>
      <c r="H128" s="36">
        <v>661.6</v>
      </c>
      <c r="I128" s="36">
        <v>669.1</v>
      </c>
      <c r="J128" s="36">
        <v>675.2</v>
      </c>
      <c r="K128" s="31">
        <v>663</v>
      </c>
      <c r="L128" s="31">
        <v>649.4</v>
      </c>
      <c r="M128" s="31">
        <v>14.798109999999999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4831.3</v>
      </c>
      <c r="D129" s="36">
        <v>4820.083333333333</v>
      </c>
      <c r="E129" s="36">
        <v>4791.2166666666662</v>
      </c>
      <c r="F129" s="36">
        <v>4751.1333333333332</v>
      </c>
      <c r="G129" s="36">
        <v>4722.2666666666664</v>
      </c>
      <c r="H129" s="36">
        <v>4860.1666666666661</v>
      </c>
      <c r="I129" s="36">
        <v>4889.0333333333328</v>
      </c>
      <c r="J129" s="36">
        <v>4929.1166666666659</v>
      </c>
      <c r="K129" s="31">
        <v>4848.95</v>
      </c>
      <c r="L129" s="31">
        <v>4780</v>
      </c>
      <c r="M129" s="31">
        <v>4.9186899999999998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3585.4</v>
      </c>
      <c r="D130" s="36">
        <v>3547.35</v>
      </c>
      <c r="E130" s="36">
        <v>3493.0499999999997</v>
      </c>
      <c r="F130" s="36">
        <v>3400.7</v>
      </c>
      <c r="G130" s="36">
        <v>3346.3999999999996</v>
      </c>
      <c r="H130" s="36">
        <v>3639.7</v>
      </c>
      <c r="I130" s="36">
        <v>3694</v>
      </c>
      <c r="J130" s="36">
        <v>3786.35</v>
      </c>
      <c r="K130" s="31">
        <v>3601.65</v>
      </c>
      <c r="L130" s="31">
        <v>3455</v>
      </c>
      <c r="M130" s="31">
        <v>45.256369999999997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449.9</v>
      </c>
      <c r="D131" s="36">
        <v>450.7833333333333</v>
      </c>
      <c r="E131" s="36">
        <v>443.61666666666662</v>
      </c>
      <c r="F131" s="36">
        <v>437.33333333333331</v>
      </c>
      <c r="G131" s="36">
        <v>430.16666666666663</v>
      </c>
      <c r="H131" s="36">
        <v>457.06666666666661</v>
      </c>
      <c r="I131" s="36">
        <v>464.23333333333335</v>
      </c>
      <c r="J131" s="36">
        <v>470.51666666666659</v>
      </c>
      <c r="K131" s="31">
        <v>457.95</v>
      </c>
      <c r="L131" s="31">
        <v>444.5</v>
      </c>
      <c r="M131" s="31">
        <v>11.81706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1031.2</v>
      </c>
      <c r="D132" s="36">
        <v>1039.5666666666666</v>
      </c>
      <c r="E132" s="36">
        <v>1020.1333333333332</v>
      </c>
      <c r="F132" s="36">
        <v>1009.0666666666666</v>
      </c>
      <c r="G132" s="36">
        <v>989.63333333333321</v>
      </c>
      <c r="H132" s="36">
        <v>1050.6333333333332</v>
      </c>
      <c r="I132" s="36">
        <v>1070.0666666666666</v>
      </c>
      <c r="J132" s="36">
        <v>1081.1333333333332</v>
      </c>
      <c r="K132" s="31">
        <v>1059</v>
      </c>
      <c r="L132" s="31">
        <v>1028.5</v>
      </c>
      <c r="M132" s="31">
        <v>23.89235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1632.65</v>
      </c>
      <c r="D133" s="36">
        <v>1641.2666666666667</v>
      </c>
      <c r="E133" s="36">
        <v>1582.5333333333333</v>
      </c>
      <c r="F133" s="36">
        <v>1532.4166666666667</v>
      </c>
      <c r="G133" s="36">
        <v>1473.6833333333334</v>
      </c>
      <c r="H133" s="36">
        <v>1691.3833333333332</v>
      </c>
      <c r="I133" s="36">
        <v>1750.1166666666663</v>
      </c>
      <c r="J133" s="36">
        <v>1800.2333333333331</v>
      </c>
      <c r="K133" s="31">
        <v>1700</v>
      </c>
      <c r="L133" s="31">
        <v>1591.15</v>
      </c>
      <c r="M133" s="31">
        <v>34.078789999999998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130160.75</v>
      </c>
      <c r="D134" s="36">
        <v>129932.26666666666</v>
      </c>
      <c r="E134" s="36">
        <v>129279.53333333333</v>
      </c>
      <c r="F134" s="36">
        <v>128398.31666666667</v>
      </c>
      <c r="G134" s="36">
        <v>127745.58333333333</v>
      </c>
      <c r="H134" s="36">
        <v>130813.48333333332</v>
      </c>
      <c r="I134" s="36">
        <v>131466.21666666667</v>
      </c>
      <c r="J134" s="36">
        <v>132347.43333333332</v>
      </c>
      <c r="K134" s="31">
        <v>130585</v>
      </c>
      <c r="L134" s="31">
        <v>129051.05</v>
      </c>
      <c r="M134" s="31">
        <v>0.11228</v>
      </c>
      <c r="N134" s="1"/>
      <c r="O134" s="1"/>
    </row>
    <row r="135" spans="1:15" ht="12.75" customHeight="1">
      <c r="A135" s="51">
        <v>126</v>
      </c>
      <c r="B135" s="53" t="s">
        <v>430</v>
      </c>
      <c r="C135" s="31">
        <v>1332.7</v>
      </c>
      <c r="D135" s="36">
        <v>1342.0666666666668</v>
      </c>
      <c r="E135" s="36">
        <v>1304.2833333333338</v>
      </c>
      <c r="F135" s="36">
        <v>1275.866666666667</v>
      </c>
      <c r="G135" s="36">
        <v>1238.0833333333339</v>
      </c>
      <c r="H135" s="36">
        <v>1370.4833333333336</v>
      </c>
      <c r="I135" s="36">
        <v>1408.2666666666669</v>
      </c>
      <c r="J135" s="36">
        <v>1436.6833333333334</v>
      </c>
      <c r="K135" s="31">
        <v>1379.85</v>
      </c>
      <c r="L135" s="31">
        <v>1313.65</v>
      </c>
      <c r="M135" s="31">
        <v>24.789059999999999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269.05</v>
      </c>
      <c r="D136" s="36">
        <v>268.25</v>
      </c>
      <c r="E136" s="36">
        <v>266.5</v>
      </c>
      <c r="F136" s="36">
        <v>263.95</v>
      </c>
      <c r="G136" s="36">
        <v>262.2</v>
      </c>
      <c r="H136" s="36">
        <v>270.8</v>
      </c>
      <c r="I136" s="36">
        <v>272.55</v>
      </c>
      <c r="J136" s="36">
        <v>275.10000000000002</v>
      </c>
      <c r="K136" s="31">
        <v>270</v>
      </c>
      <c r="L136" s="31">
        <v>265.7</v>
      </c>
      <c r="M136" s="31">
        <v>20.708120000000001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2609.1999999999998</v>
      </c>
      <c r="D137" s="36">
        <v>2575.6166666666668</v>
      </c>
      <c r="E137" s="36">
        <v>2533.8333333333335</v>
      </c>
      <c r="F137" s="36">
        <v>2458.4666666666667</v>
      </c>
      <c r="G137" s="36">
        <v>2416.6833333333334</v>
      </c>
      <c r="H137" s="36">
        <v>2650.9833333333336</v>
      </c>
      <c r="I137" s="36">
        <v>2692.7666666666664</v>
      </c>
      <c r="J137" s="36">
        <v>2768.1333333333337</v>
      </c>
      <c r="K137" s="31">
        <v>2617.4</v>
      </c>
      <c r="L137" s="31">
        <v>2500.25</v>
      </c>
      <c r="M137" s="31">
        <v>47.152630000000002</v>
      </c>
      <c r="N137" s="1"/>
      <c r="O137" s="1"/>
    </row>
    <row r="138" spans="1:15" ht="12.75" customHeight="1">
      <c r="A138" s="51">
        <v>129</v>
      </c>
      <c r="B138" s="53" t="s">
        <v>806</v>
      </c>
      <c r="C138" s="31">
        <v>2100</v>
      </c>
      <c r="D138" s="36">
        <v>2102.1333333333332</v>
      </c>
      <c r="E138" s="36">
        <v>2085.2666666666664</v>
      </c>
      <c r="F138" s="36">
        <v>2070.5333333333333</v>
      </c>
      <c r="G138" s="36">
        <v>2053.6666666666665</v>
      </c>
      <c r="H138" s="36">
        <v>2116.8666666666663</v>
      </c>
      <c r="I138" s="36">
        <v>2133.7333333333331</v>
      </c>
      <c r="J138" s="36">
        <v>2148.4666666666662</v>
      </c>
      <c r="K138" s="31">
        <v>2119</v>
      </c>
      <c r="L138" s="31">
        <v>2087.4</v>
      </c>
      <c r="M138" s="31">
        <v>7.6252599999999999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608.15</v>
      </c>
      <c r="D139" s="36">
        <v>607.91666666666663</v>
      </c>
      <c r="E139" s="36">
        <v>602.13333333333321</v>
      </c>
      <c r="F139" s="36">
        <v>596.11666666666656</v>
      </c>
      <c r="G139" s="36">
        <v>590.33333333333314</v>
      </c>
      <c r="H139" s="36">
        <v>613.93333333333328</v>
      </c>
      <c r="I139" s="36">
        <v>619.71666666666681</v>
      </c>
      <c r="J139" s="36">
        <v>625.73333333333335</v>
      </c>
      <c r="K139" s="31">
        <v>613.70000000000005</v>
      </c>
      <c r="L139" s="31">
        <v>601.9</v>
      </c>
      <c r="M139" s="31">
        <v>33.456040000000002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12934.9</v>
      </c>
      <c r="D140" s="36">
        <v>12794.35</v>
      </c>
      <c r="E140" s="36">
        <v>12613.6</v>
      </c>
      <c r="F140" s="36">
        <v>12292.3</v>
      </c>
      <c r="G140" s="36">
        <v>12111.55</v>
      </c>
      <c r="H140" s="36">
        <v>13115.650000000001</v>
      </c>
      <c r="I140" s="36">
        <v>13296.400000000001</v>
      </c>
      <c r="J140" s="36">
        <v>13617.700000000003</v>
      </c>
      <c r="K140" s="31">
        <v>12975.1</v>
      </c>
      <c r="L140" s="31">
        <v>12473.05</v>
      </c>
      <c r="M140" s="31">
        <v>7.6873199999999997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960.9</v>
      </c>
      <c r="D141" s="36">
        <v>964.15</v>
      </c>
      <c r="E141" s="36">
        <v>944.69999999999993</v>
      </c>
      <c r="F141" s="36">
        <v>928.5</v>
      </c>
      <c r="G141" s="36">
        <v>909.05</v>
      </c>
      <c r="H141" s="36">
        <v>980.34999999999991</v>
      </c>
      <c r="I141" s="36">
        <v>999.8</v>
      </c>
      <c r="J141" s="36">
        <v>1015.9999999999999</v>
      </c>
      <c r="K141" s="31">
        <v>983.6</v>
      </c>
      <c r="L141" s="31">
        <v>947.95</v>
      </c>
      <c r="M141" s="31">
        <v>11.482559999999999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803.05</v>
      </c>
      <c r="D142" s="36">
        <v>816.9</v>
      </c>
      <c r="E142" s="36">
        <v>779.84999999999991</v>
      </c>
      <c r="F142" s="36">
        <v>756.65</v>
      </c>
      <c r="G142" s="36">
        <v>719.59999999999991</v>
      </c>
      <c r="H142" s="36">
        <v>840.09999999999991</v>
      </c>
      <c r="I142" s="36">
        <v>877.14999999999986</v>
      </c>
      <c r="J142" s="36">
        <v>900.34999999999991</v>
      </c>
      <c r="K142" s="31">
        <v>853.95</v>
      </c>
      <c r="L142" s="31">
        <v>793.7</v>
      </c>
      <c r="M142" s="31">
        <v>21.883559999999999</v>
      </c>
      <c r="N142" s="1"/>
      <c r="O142" s="1"/>
    </row>
    <row r="143" spans="1:15" ht="12.75" customHeight="1">
      <c r="A143" s="51">
        <v>134</v>
      </c>
      <c r="B143" s="53" t="s">
        <v>435</v>
      </c>
      <c r="C143" s="31">
        <v>3125.75</v>
      </c>
      <c r="D143" s="36">
        <v>3083.25</v>
      </c>
      <c r="E143" s="36">
        <v>2958.5</v>
      </c>
      <c r="F143" s="36">
        <v>2791.25</v>
      </c>
      <c r="G143" s="36">
        <v>2666.5</v>
      </c>
      <c r="H143" s="36">
        <v>3250.5</v>
      </c>
      <c r="I143" s="36">
        <v>3375.25</v>
      </c>
      <c r="J143" s="36">
        <v>3542.5</v>
      </c>
      <c r="K143" s="31">
        <v>3208</v>
      </c>
      <c r="L143" s="31">
        <v>2916</v>
      </c>
      <c r="M143" s="31">
        <v>84.754639999999995</v>
      </c>
      <c r="N143" s="1"/>
      <c r="O143" s="1"/>
    </row>
    <row r="144" spans="1:15" ht="12.75" customHeight="1">
      <c r="A144" s="51">
        <v>135</v>
      </c>
      <c r="B144" s="53" t="s">
        <v>282</v>
      </c>
      <c r="C144" s="31">
        <v>68.349999999999994</v>
      </c>
      <c r="D144" s="36">
        <v>68.416666666666671</v>
      </c>
      <c r="E144" s="36">
        <v>68.083333333333343</v>
      </c>
      <c r="F144" s="36">
        <v>67.816666666666677</v>
      </c>
      <c r="G144" s="36">
        <v>67.483333333333348</v>
      </c>
      <c r="H144" s="36">
        <v>68.683333333333337</v>
      </c>
      <c r="I144" s="36">
        <v>69.01666666666668</v>
      </c>
      <c r="J144" s="36">
        <v>69.283333333333331</v>
      </c>
      <c r="K144" s="31">
        <v>68.75</v>
      </c>
      <c r="L144" s="31">
        <v>68.150000000000006</v>
      </c>
      <c r="M144" s="31">
        <v>28.148250000000001</v>
      </c>
      <c r="N144" s="1"/>
      <c r="O144" s="1"/>
    </row>
    <row r="145" spans="1:15" ht="12.75" customHeight="1">
      <c r="A145" s="51">
        <v>136</v>
      </c>
      <c r="B145" s="53" t="s">
        <v>178</v>
      </c>
      <c r="C145" s="31">
        <v>2397.0500000000002</v>
      </c>
      <c r="D145" s="36">
        <v>2393.6333333333337</v>
      </c>
      <c r="E145" s="36">
        <v>2367.4666666666672</v>
      </c>
      <c r="F145" s="36">
        <v>2337.8833333333337</v>
      </c>
      <c r="G145" s="36">
        <v>2311.7166666666672</v>
      </c>
      <c r="H145" s="36">
        <v>2423.2166666666672</v>
      </c>
      <c r="I145" s="36">
        <v>2449.3833333333341</v>
      </c>
      <c r="J145" s="36">
        <v>2478.9666666666672</v>
      </c>
      <c r="K145" s="31">
        <v>2419.8000000000002</v>
      </c>
      <c r="L145" s="31">
        <v>2364.0500000000002</v>
      </c>
      <c r="M145" s="31">
        <v>3.6070899999999999</v>
      </c>
      <c r="N145" s="1"/>
      <c r="O145" s="1"/>
    </row>
    <row r="146" spans="1:15" ht="12.75" customHeight="1">
      <c r="A146" s="51">
        <v>137</v>
      </c>
      <c r="B146" s="53" t="s">
        <v>180</v>
      </c>
      <c r="C146" s="31">
        <v>1718.55</v>
      </c>
      <c r="D146" s="36">
        <v>1712.05</v>
      </c>
      <c r="E146" s="36">
        <v>1701.85</v>
      </c>
      <c r="F146" s="36">
        <v>1685.1499999999999</v>
      </c>
      <c r="G146" s="36">
        <v>1674.9499999999998</v>
      </c>
      <c r="H146" s="36">
        <v>1728.75</v>
      </c>
      <c r="I146" s="36">
        <v>1738.9500000000003</v>
      </c>
      <c r="J146" s="36">
        <v>1755.65</v>
      </c>
      <c r="K146" s="31">
        <v>1722.25</v>
      </c>
      <c r="L146" s="31">
        <v>1695.35</v>
      </c>
      <c r="M146" s="31">
        <v>3.2731599999999998</v>
      </c>
      <c r="N146" s="1"/>
      <c r="O146" s="1"/>
    </row>
    <row r="147" spans="1:15" ht="12.75" customHeight="1">
      <c r="A147" s="51">
        <v>138</v>
      </c>
      <c r="B147" s="53" t="s">
        <v>442</v>
      </c>
      <c r="C147" s="31">
        <v>105.3</v>
      </c>
      <c r="D147" s="36">
        <v>106.10000000000001</v>
      </c>
      <c r="E147" s="36">
        <v>103.50000000000001</v>
      </c>
      <c r="F147" s="36">
        <v>101.7</v>
      </c>
      <c r="G147" s="36">
        <v>99.100000000000009</v>
      </c>
      <c r="H147" s="36">
        <v>107.90000000000002</v>
      </c>
      <c r="I147" s="36">
        <v>110.50000000000001</v>
      </c>
      <c r="J147" s="36">
        <v>112.30000000000003</v>
      </c>
      <c r="K147" s="31">
        <v>108.7</v>
      </c>
      <c r="L147" s="31">
        <v>104.3</v>
      </c>
      <c r="M147" s="31">
        <v>1211.4920099999999</v>
      </c>
      <c r="N147" s="1"/>
      <c r="O147" s="1"/>
    </row>
    <row r="148" spans="1:15" ht="12.75" customHeight="1">
      <c r="A148" s="51">
        <v>139</v>
      </c>
      <c r="B148" s="53" t="s">
        <v>185</v>
      </c>
      <c r="C148" s="31">
        <v>266.05</v>
      </c>
      <c r="D148" s="36">
        <v>267.93333333333334</v>
      </c>
      <c r="E148" s="36">
        <v>261.76666666666665</v>
      </c>
      <c r="F148" s="36">
        <v>257.48333333333329</v>
      </c>
      <c r="G148" s="36">
        <v>251.31666666666661</v>
      </c>
      <c r="H148" s="36">
        <v>272.2166666666667</v>
      </c>
      <c r="I148" s="36">
        <v>278.38333333333333</v>
      </c>
      <c r="J148" s="36">
        <v>282.66666666666674</v>
      </c>
      <c r="K148" s="31">
        <v>274.10000000000002</v>
      </c>
      <c r="L148" s="31">
        <v>263.64999999999998</v>
      </c>
      <c r="M148" s="31">
        <v>135.89767000000001</v>
      </c>
      <c r="N148" s="1"/>
      <c r="O148" s="1"/>
    </row>
    <row r="149" spans="1:15" ht="12.75" customHeight="1">
      <c r="A149" s="51">
        <v>140</v>
      </c>
      <c r="B149" s="53" t="s">
        <v>187</v>
      </c>
      <c r="C149" s="31">
        <v>372.3</v>
      </c>
      <c r="D149" s="36">
        <v>372.4666666666667</v>
      </c>
      <c r="E149" s="36">
        <v>369.33333333333337</v>
      </c>
      <c r="F149" s="36">
        <v>366.36666666666667</v>
      </c>
      <c r="G149" s="36">
        <v>363.23333333333335</v>
      </c>
      <c r="H149" s="36">
        <v>375.43333333333339</v>
      </c>
      <c r="I149" s="36">
        <v>378.56666666666672</v>
      </c>
      <c r="J149" s="36">
        <v>381.53333333333342</v>
      </c>
      <c r="K149" s="31">
        <v>375.6</v>
      </c>
      <c r="L149" s="31">
        <v>369.5</v>
      </c>
      <c r="M149" s="31">
        <v>153.70357000000001</v>
      </c>
      <c r="N149" s="1"/>
      <c r="O149" s="1"/>
    </row>
    <row r="150" spans="1:15" ht="12.75" customHeight="1">
      <c r="A150" s="51">
        <v>141</v>
      </c>
      <c r="B150" s="53" t="s">
        <v>183</v>
      </c>
      <c r="C150" s="31">
        <v>3330.6</v>
      </c>
      <c r="D150" s="36">
        <v>3334</v>
      </c>
      <c r="E150" s="36">
        <v>3293</v>
      </c>
      <c r="F150" s="36">
        <v>3255.4</v>
      </c>
      <c r="G150" s="36">
        <v>3214.4</v>
      </c>
      <c r="H150" s="36">
        <v>3371.6</v>
      </c>
      <c r="I150" s="36">
        <v>3412.6</v>
      </c>
      <c r="J150" s="36">
        <v>3450.2</v>
      </c>
      <c r="K150" s="31">
        <v>3375</v>
      </c>
      <c r="L150" s="31">
        <v>3296.4</v>
      </c>
      <c r="M150" s="31">
        <v>1.0902400000000001</v>
      </c>
      <c r="N150" s="1"/>
      <c r="O150" s="1"/>
    </row>
    <row r="151" spans="1:15" ht="12.75" customHeight="1">
      <c r="A151" s="51">
        <v>142</v>
      </c>
      <c r="B151" s="53" t="s">
        <v>184</v>
      </c>
      <c r="C151" s="31">
        <v>2474.15</v>
      </c>
      <c r="D151" s="36">
        <v>2472.4</v>
      </c>
      <c r="E151" s="36">
        <v>2457.3000000000002</v>
      </c>
      <c r="F151" s="36">
        <v>2440.4500000000003</v>
      </c>
      <c r="G151" s="36">
        <v>2425.3500000000004</v>
      </c>
      <c r="H151" s="36">
        <v>2489.25</v>
      </c>
      <c r="I151" s="36">
        <v>2504.3499999999995</v>
      </c>
      <c r="J151" s="36">
        <v>2521.1999999999998</v>
      </c>
      <c r="K151" s="31">
        <v>2487.5</v>
      </c>
      <c r="L151" s="31">
        <v>2455.5500000000002</v>
      </c>
      <c r="M151" s="31">
        <v>7.81663</v>
      </c>
      <c r="N151" s="1"/>
      <c r="O151" s="1"/>
    </row>
    <row r="152" spans="1:15" ht="12.75" customHeight="1">
      <c r="A152" s="51">
        <v>143</v>
      </c>
      <c r="B152" s="53" t="s">
        <v>188</v>
      </c>
      <c r="C152" s="31">
        <v>1788.1</v>
      </c>
      <c r="D152" s="36">
        <v>1776.4333333333334</v>
      </c>
      <c r="E152" s="36">
        <v>1741.2166666666667</v>
      </c>
      <c r="F152" s="36">
        <v>1694.3333333333333</v>
      </c>
      <c r="G152" s="36">
        <v>1659.1166666666666</v>
      </c>
      <c r="H152" s="36">
        <v>1823.3166666666668</v>
      </c>
      <c r="I152" s="36">
        <v>1858.5333333333335</v>
      </c>
      <c r="J152" s="36">
        <v>1905.416666666667</v>
      </c>
      <c r="K152" s="31">
        <v>1811.65</v>
      </c>
      <c r="L152" s="31">
        <v>1729.55</v>
      </c>
      <c r="M152" s="31">
        <v>13.634130000000001</v>
      </c>
      <c r="N152" s="1"/>
      <c r="O152" s="1"/>
    </row>
    <row r="153" spans="1:15" ht="12.75" customHeight="1">
      <c r="A153" s="51">
        <v>144</v>
      </c>
      <c r="B153" s="53" t="s">
        <v>190</v>
      </c>
      <c r="C153" s="31">
        <v>283.45</v>
      </c>
      <c r="D153" s="36">
        <v>282.36666666666667</v>
      </c>
      <c r="E153" s="36">
        <v>280.18333333333334</v>
      </c>
      <c r="F153" s="36">
        <v>276.91666666666669</v>
      </c>
      <c r="G153" s="36">
        <v>274.73333333333335</v>
      </c>
      <c r="H153" s="36">
        <v>285.63333333333333</v>
      </c>
      <c r="I153" s="36">
        <v>287.81666666666672</v>
      </c>
      <c r="J153" s="36">
        <v>291.08333333333331</v>
      </c>
      <c r="K153" s="31">
        <v>284.55</v>
      </c>
      <c r="L153" s="31">
        <v>279.10000000000002</v>
      </c>
      <c r="M153" s="31">
        <v>177.19819000000001</v>
      </c>
      <c r="N153" s="1"/>
      <c r="O153" s="1"/>
    </row>
    <row r="154" spans="1:15" ht="12.75" customHeight="1">
      <c r="A154" s="51">
        <v>145</v>
      </c>
      <c r="B154" s="53" t="s">
        <v>284</v>
      </c>
      <c r="C154" s="31">
        <v>653.54999999999995</v>
      </c>
      <c r="D154" s="36">
        <v>654.18333333333328</v>
      </c>
      <c r="E154" s="36">
        <v>646.56666666666661</v>
      </c>
      <c r="F154" s="36">
        <v>639.58333333333337</v>
      </c>
      <c r="G154" s="36">
        <v>631.9666666666667</v>
      </c>
      <c r="H154" s="36">
        <v>661.16666666666652</v>
      </c>
      <c r="I154" s="36">
        <v>668.78333333333308</v>
      </c>
      <c r="J154" s="36">
        <v>675.76666666666642</v>
      </c>
      <c r="K154" s="31">
        <v>661.8</v>
      </c>
      <c r="L154" s="31">
        <v>647.20000000000005</v>
      </c>
      <c r="M154" s="31">
        <v>26.71781</v>
      </c>
      <c r="N154" s="1"/>
      <c r="O154" s="1"/>
    </row>
    <row r="155" spans="1:15" ht="12.75" customHeight="1">
      <c r="A155" s="51">
        <v>146</v>
      </c>
      <c r="B155" s="53" t="s">
        <v>285</v>
      </c>
      <c r="C155" s="31">
        <v>356.25</v>
      </c>
      <c r="D155" s="36">
        <v>359.25</v>
      </c>
      <c r="E155" s="36">
        <v>350.5</v>
      </c>
      <c r="F155" s="36">
        <v>344.75</v>
      </c>
      <c r="G155" s="36">
        <v>336</v>
      </c>
      <c r="H155" s="36">
        <v>365</v>
      </c>
      <c r="I155" s="36">
        <v>373.75</v>
      </c>
      <c r="J155" s="36">
        <v>379.5</v>
      </c>
      <c r="K155" s="31">
        <v>368</v>
      </c>
      <c r="L155" s="31">
        <v>353.5</v>
      </c>
      <c r="M155" s="31">
        <v>25.893879999999999</v>
      </c>
      <c r="N155" s="1"/>
      <c r="O155" s="1"/>
    </row>
    <row r="156" spans="1:15" ht="12.75" customHeight="1">
      <c r="A156" s="51">
        <v>147</v>
      </c>
      <c r="B156" s="53" t="s">
        <v>286</v>
      </c>
      <c r="C156" s="31">
        <v>1265.5</v>
      </c>
      <c r="D156" s="36">
        <v>1272.1499999999999</v>
      </c>
      <c r="E156" s="36">
        <v>1248.3499999999997</v>
      </c>
      <c r="F156" s="36">
        <v>1231.1999999999998</v>
      </c>
      <c r="G156" s="36">
        <v>1207.3999999999996</v>
      </c>
      <c r="H156" s="36">
        <v>1289.2999999999997</v>
      </c>
      <c r="I156" s="36">
        <v>1313.1</v>
      </c>
      <c r="J156" s="36">
        <v>1330.2499999999998</v>
      </c>
      <c r="K156" s="31">
        <v>1295.95</v>
      </c>
      <c r="L156" s="31">
        <v>1255</v>
      </c>
      <c r="M156" s="31">
        <v>15.771879999999999</v>
      </c>
      <c r="N156" s="1"/>
      <c r="O156" s="1"/>
    </row>
    <row r="157" spans="1:15" ht="12.75" customHeight="1">
      <c r="A157" s="51">
        <v>148</v>
      </c>
      <c r="B157" s="53" t="s">
        <v>197</v>
      </c>
      <c r="C157" s="31">
        <v>3659.5</v>
      </c>
      <c r="D157" s="36">
        <v>3665.5</v>
      </c>
      <c r="E157" s="36">
        <v>3632</v>
      </c>
      <c r="F157" s="36">
        <v>3604.5</v>
      </c>
      <c r="G157" s="36">
        <v>3571</v>
      </c>
      <c r="H157" s="36">
        <v>3693</v>
      </c>
      <c r="I157" s="36">
        <v>3726.5</v>
      </c>
      <c r="J157" s="36">
        <v>3754</v>
      </c>
      <c r="K157" s="31">
        <v>3699</v>
      </c>
      <c r="L157" s="31">
        <v>3638</v>
      </c>
      <c r="M157" s="31">
        <v>2.7751100000000002</v>
      </c>
      <c r="N157" s="1"/>
      <c r="O157" s="1"/>
    </row>
    <row r="158" spans="1:15" ht="12.75" customHeight="1">
      <c r="A158" s="51">
        <v>149</v>
      </c>
      <c r="B158" s="53" t="s">
        <v>191</v>
      </c>
      <c r="C158" s="31">
        <v>35581.35</v>
      </c>
      <c r="D158" s="36">
        <v>35823.816666666673</v>
      </c>
      <c r="E158" s="36">
        <v>34957.633333333346</v>
      </c>
      <c r="F158" s="36">
        <v>34333.916666666672</v>
      </c>
      <c r="G158" s="36">
        <v>33467.733333333344</v>
      </c>
      <c r="H158" s="36">
        <v>36447.533333333347</v>
      </c>
      <c r="I158" s="36">
        <v>37313.716666666682</v>
      </c>
      <c r="J158" s="36">
        <v>37937.433333333349</v>
      </c>
      <c r="K158" s="31">
        <v>36690</v>
      </c>
      <c r="L158" s="31">
        <v>35200.1</v>
      </c>
      <c r="M158" s="31">
        <v>0.59941</v>
      </c>
      <c r="N158" s="1"/>
      <c r="O158" s="1"/>
    </row>
    <row r="159" spans="1:15" ht="12.75" customHeight="1">
      <c r="A159" s="51">
        <v>150</v>
      </c>
      <c r="B159" s="53" t="s">
        <v>287</v>
      </c>
      <c r="C159" s="31">
        <v>1412.9</v>
      </c>
      <c r="D159" s="36">
        <v>1410.4333333333334</v>
      </c>
      <c r="E159" s="36">
        <v>1397.8666666666668</v>
      </c>
      <c r="F159" s="36">
        <v>1382.8333333333335</v>
      </c>
      <c r="G159" s="36">
        <v>1370.2666666666669</v>
      </c>
      <c r="H159" s="36">
        <v>1425.4666666666667</v>
      </c>
      <c r="I159" s="36">
        <v>1438.0333333333333</v>
      </c>
      <c r="J159" s="36">
        <v>1453.0666666666666</v>
      </c>
      <c r="K159" s="31">
        <v>1423</v>
      </c>
      <c r="L159" s="31">
        <v>1395.4</v>
      </c>
      <c r="M159" s="31">
        <v>2.2987799999999998</v>
      </c>
      <c r="N159" s="1"/>
      <c r="O159" s="1"/>
    </row>
    <row r="160" spans="1:15" ht="12.75" customHeight="1">
      <c r="A160" s="51">
        <v>151</v>
      </c>
      <c r="B160" s="53" t="s">
        <v>193</v>
      </c>
      <c r="C160" s="31">
        <v>3568.4</v>
      </c>
      <c r="D160" s="36">
        <v>3551.7999999999997</v>
      </c>
      <c r="E160" s="36">
        <v>3516.5999999999995</v>
      </c>
      <c r="F160" s="36">
        <v>3464.7999999999997</v>
      </c>
      <c r="G160" s="36">
        <v>3429.5999999999995</v>
      </c>
      <c r="H160" s="36">
        <v>3603.5999999999995</v>
      </c>
      <c r="I160" s="36">
        <v>3638.7999999999993</v>
      </c>
      <c r="J160" s="36">
        <v>3690.5999999999995</v>
      </c>
      <c r="K160" s="31">
        <v>3587</v>
      </c>
      <c r="L160" s="31">
        <v>3500</v>
      </c>
      <c r="M160" s="31">
        <v>3.5823900000000002</v>
      </c>
      <c r="N160" s="1"/>
      <c r="O160" s="1"/>
    </row>
    <row r="161" spans="1:15" ht="12.75" customHeight="1">
      <c r="A161" s="51">
        <v>152</v>
      </c>
      <c r="B161" s="53" t="s">
        <v>194</v>
      </c>
      <c r="C161" s="31">
        <v>308.35000000000002</v>
      </c>
      <c r="D161" s="36">
        <v>307.95</v>
      </c>
      <c r="E161" s="36">
        <v>303</v>
      </c>
      <c r="F161" s="36">
        <v>297.65000000000003</v>
      </c>
      <c r="G161" s="36">
        <v>292.70000000000005</v>
      </c>
      <c r="H161" s="36">
        <v>313.29999999999995</v>
      </c>
      <c r="I161" s="36">
        <v>318.24999999999989</v>
      </c>
      <c r="J161" s="36">
        <v>323.59999999999991</v>
      </c>
      <c r="K161" s="31">
        <v>312.89999999999998</v>
      </c>
      <c r="L161" s="31">
        <v>302.60000000000002</v>
      </c>
      <c r="M161" s="31">
        <v>124.20663</v>
      </c>
      <c r="N161" s="1"/>
      <c r="O161" s="1"/>
    </row>
    <row r="162" spans="1:15" ht="12.75" customHeight="1">
      <c r="A162" s="51">
        <v>153</v>
      </c>
      <c r="B162" s="53" t="s">
        <v>196</v>
      </c>
      <c r="C162" s="31">
        <v>2989.2</v>
      </c>
      <c r="D162" s="36">
        <v>2995.1</v>
      </c>
      <c r="E162" s="36">
        <v>2964.3999999999996</v>
      </c>
      <c r="F162" s="36">
        <v>2939.6</v>
      </c>
      <c r="G162" s="36">
        <v>2908.8999999999996</v>
      </c>
      <c r="H162" s="36">
        <v>3019.8999999999996</v>
      </c>
      <c r="I162" s="36">
        <v>3050.5999999999995</v>
      </c>
      <c r="J162" s="36">
        <v>3075.3999999999996</v>
      </c>
      <c r="K162" s="31">
        <v>3025.8</v>
      </c>
      <c r="L162" s="31">
        <v>2970.3</v>
      </c>
      <c r="M162" s="31">
        <v>2.67841</v>
      </c>
      <c r="N162" s="1"/>
      <c r="O162" s="1"/>
    </row>
    <row r="163" spans="1:15" ht="12.75" customHeight="1">
      <c r="A163" s="51">
        <v>154</v>
      </c>
      <c r="B163" s="53" t="s">
        <v>192</v>
      </c>
      <c r="C163" s="31">
        <v>818.95</v>
      </c>
      <c r="D163" s="36">
        <v>819.4</v>
      </c>
      <c r="E163" s="36">
        <v>815.84999999999991</v>
      </c>
      <c r="F163" s="36">
        <v>812.74999999999989</v>
      </c>
      <c r="G163" s="36">
        <v>809.19999999999982</v>
      </c>
      <c r="H163" s="36">
        <v>822.5</v>
      </c>
      <c r="I163" s="36">
        <v>826.05</v>
      </c>
      <c r="J163" s="36">
        <v>829.15000000000009</v>
      </c>
      <c r="K163" s="31">
        <v>822.95</v>
      </c>
      <c r="L163" s="31">
        <v>816.3</v>
      </c>
      <c r="M163" s="31">
        <v>5.4606599999999998</v>
      </c>
      <c r="N163" s="1"/>
      <c r="O163" s="1"/>
    </row>
    <row r="164" spans="1:15" ht="12.75" customHeight="1">
      <c r="A164" s="51">
        <v>155</v>
      </c>
      <c r="B164" s="53" t="s">
        <v>199</v>
      </c>
      <c r="C164" s="31">
        <v>6642.15</v>
      </c>
      <c r="D164" s="36">
        <v>6658.0999999999995</v>
      </c>
      <c r="E164" s="36">
        <v>6576.1999999999989</v>
      </c>
      <c r="F164" s="36">
        <v>6510.2499999999991</v>
      </c>
      <c r="G164" s="36">
        <v>6428.3499999999985</v>
      </c>
      <c r="H164" s="36">
        <v>6724.0499999999993</v>
      </c>
      <c r="I164" s="36">
        <v>6805.9499999999989</v>
      </c>
      <c r="J164" s="36">
        <v>6871.9</v>
      </c>
      <c r="K164" s="31">
        <v>6740</v>
      </c>
      <c r="L164" s="31">
        <v>6592.15</v>
      </c>
      <c r="M164" s="31">
        <v>4.7620100000000001</v>
      </c>
      <c r="N164" s="1"/>
      <c r="O164" s="1"/>
    </row>
    <row r="165" spans="1:15" ht="12.75" customHeight="1">
      <c r="A165" s="51">
        <v>156</v>
      </c>
      <c r="B165" s="53" t="s">
        <v>288</v>
      </c>
      <c r="C165" s="31">
        <v>460.85</v>
      </c>
      <c r="D165" s="36">
        <v>460.90000000000003</v>
      </c>
      <c r="E165" s="36">
        <v>457.55000000000007</v>
      </c>
      <c r="F165" s="36">
        <v>454.25000000000006</v>
      </c>
      <c r="G165" s="36">
        <v>450.90000000000009</v>
      </c>
      <c r="H165" s="36">
        <v>464.20000000000005</v>
      </c>
      <c r="I165" s="36">
        <v>467.55000000000007</v>
      </c>
      <c r="J165" s="36">
        <v>470.85</v>
      </c>
      <c r="K165" s="31">
        <v>464.25</v>
      </c>
      <c r="L165" s="31">
        <v>457.6</v>
      </c>
      <c r="M165" s="31">
        <v>5.7310699999999999</v>
      </c>
      <c r="N165" s="1"/>
      <c r="O165" s="1"/>
    </row>
    <row r="166" spans="1:15" ht="12.75" customHeight="1">
      <c r="A166" s="51">
        <v>157</v>
      </c>
      <c r="B166" s="53" t="s">
        <v>195</v>
      </c>
      <c r="C166" s="31">
        <v>467.25</v>
      </c>
      <c r="D166" s="36">
        <v>467.95</v>
      </c>
      <c r="E166" s="36">
        <v>460.9</v>
      </c>
      <c r="F166" s="36">
        <v>454.55</v>
      </c>
      <c r="G166" s="36">
        <v>447.5</v>
      </c>
      <c r="H166" s="36">
        <v>474.29999999999995</v>
      </c>
      <c r="I166" s="36">
        <v>481.35</v>
      </c>
      <c r="J166" s="36">
        <v>487.69999999999993</v>
      </c>
      <c r="K166" s="31">
        <v>475</v>
      </c>
      <c r="L166" s="31">
        <v>461.6</v>
      </c>
      <c r="M166" s="31">
        <v>127.32877000000001</v>
      </c>
      <c r="N166" s="1"/>
      <c r="O166" s="1"/>
    </row>
    <row r="167" spans="1:15" ht="12.75" customHeight="1">
      <c r="A167" s="51">
        <v>158</v>
      </c>
      <c r="B167" s="53" t="s">
        <v>200</v>
      </c>
      <c r="C167" s="31">
        <v>319.89999999999998</v>
      </c>
      <c r="D167" s="36">
        <v>316.5333333333333</v>
      </c>
      <c r="E167" s="36">
        <v>312.36666666666662</v>
      </c>
      <c r="F167" s="36">
        <v>304.83333333333331</v>
      </c>
      <c r="G167" s="36">
        <v>300.66666666666663</v>
      </c>
      <c r="H167" s="36">
        <v>324.06666666666661</v>
      </c>
      <c r="I167" s="36">
        <v>328.23333333333335</v>
      </c>
      <c r="J167" s="36">
        <v>335.76666666666659</v>
      </c>
      <c r="K167" s="31">
        <v>320.7</v>
      </c>
      <c r="L167" s="31">
        <v>309</v>
      </c>
      <c r="M167" s="31">
        <v>357.05284</v>
      </c>
      <c r="N167" s="1"/>
      <c r="O167" s="1"/>
    </row>
    <row r="168" spans="1:15" ht="12.75" customHeight="1">
      <c r="A168" s="51">
        <v>159</v>
      </c>
      <c r="B168" s="53" t="s">
        <v>289</v>
      </c>
      <c r="C168" s="31">
        <v>1658.5</v>
      </c>
      <c r="D168" s="36">
        <v>1644</v>
      </c>
      <c r="E168" s="36">
        <v>1612</v>
      </c>
      <c r="F168" s="36">
        <v>1565.5</v>
      </c>
      <c r="G168" s="36">
        <v>1533.5</v>
      </c>
      <c r="H168" s="36">
        <v>1690.5</v>
      </c>
      <c r="I168" s="36">
        <v>1722.5</v>
      </c>
      <c r="J168" s="36">
        <v>1769</v>
      </c>
      <c r="K168" s="31">
        <v>1676</v>
      </c>
      <c r="L168" s="31">
        <v>1597.5</v>
      </c>
      <c r="M168" s="31">
        <v>7.11</v>
      </c>
      <c r="N168" s="1"/>
      <c r="O168" s="1"/>
    </row>
    <row r="169" spans="1:15" ht="12.75" customHeight="1">
      <c r="A169" s="51">
        <v>160</v>
      </c>
      <c r="B169" s="53" t="s">
        <v>290</v>
      </c>
      <c r="C169" s="31">
        <v>15855.1</v>
      </c>
      <c r="D169" s="36">
        <v>15892.666666666666</v>
      </c>
      <c r="E169" s="36">
        <v>15662.433333333332</v>
      </c>
      <c r="F169" s="36">
        <v>15469.766666666666</v>
      </c>
      <c r="G169" s="36">
        <v>15239.533333333333</v>
      </c>
      <c r="H169" s="36">
        <v>16085.333333333332</v>
      </c>
      <c r="I169" s="36">
        <v>16315.566666666666</v>
      </c>
      <c r="J169" s="36">
        <v>16508.23333333333</v>
      </c>
      <c r="K169" s="31">
        <v>16122.9</v>
      </c>
      <c r="L169" s="31">
        <v>15700</v>
      </c>
      <c r="M169" s="31">
        <v>3.2149999999999998E-2</v>
      </c>
      <c r="N169" s="1"/>
      <c r="O169" s="1"/>
    </row>
    <row r="170" spans="1:15" ht="12.75" customHeight="1">
      <c r="A170" s="51">
        <v>161</v>
      </c>
      <c r="B170" s="53" t="s">
        <v>198</v>
      </c>
      <c r="C170" s="31">
        <v>126.65</v>
      </c>
      <c r="D170" s="36">
        <v>126.89999999999999</v>
      </c>
      <c r="E170" s="36">
        <v>125.79999999999998</v>
      </c>
      <c r="F170" s="36">
        <v>124.94999999999999</v>
      </c>
      <c r="G170" s="36">
        <v>123.84999999999998</v>
      </c>
      <c r="H170" s="36">
        <v>127.74999999999999</v>
      </c>
      <c r="I170" s="36">
        <v>128.84999999999997</v>
      </c>
      <c r="J170" s="36">
        <v>129.69999999999999</v>
      </c>
      <c r="K170" s="31">
        <v>128</v>
      </c>
      <c r="L170" s="31">
        <v>126.05</v>
      </c>
      <c r="M170" s="31">
        <v>244.83383000000001</v>
      </c>
      <c r="N170" s="1"/>
      <c r="O170" s="1"/>
    </row>
    <row r="171" spans="1:15" ht="12.75" customHeight="1">
      <c r="A171" s="51">
        <v>162</v>
      </c>
      <c r="B171" s="53" t="s">
        <v>205</v>
      </c>
      <c r="C171" s="31">
        <v>537.35</v>
      </c>
      <c r="D171" s="36">
        <v>540.1</v>
      </c>
      <c r="E171" s="36">
        <v>532.95000000000005</v>
      </c>
      <c r="F171" s="36">
        <v>528.55000000000007</v>
      </c>
      <c r="G171" s="36">
        <v>521.40000000000009</v>
      </c>
      <c r="H171" s="36">
        <v>544.5</v>
      </c>
      <c r="I171" s="36">
        <v>551.64999999999986</v>
      </c>
      <c r="J171" s="36">
        <v>556.04999999999995</v>
      </c>
      <c r="K171" s="31">
        <v>547.25</v>
      </c>
      <c r="L171" s="31">
        <v>535.70000000000005</v>
      </c>
      <c r="M171" s="31">
        <v>78.122190000000003</v>
      </c>
      <c r="N171" s="1"/>
      <c r="O171" s="1"/>
    </row>
    <row r="172" spans="1:15" ht="12.75" customHeight="1">
      <c r="A172" s="51">
        <v>163</v>
      </c>
      <c r="B172" s="53" t="s">
        <v>462</v>
      </c>
      <c r="C172" s="31">
        <v>372.25</v>
      </c>
      <c r="D172" s="36">
        <v>362.7833333333333</v>
      </c>
      <c r="E172" s="36">
        <v>350.96666666666658</v>
      </c>
      <c r="F172" s="36">
        <v>329.68333333333328</v>
      </c>
      <c r="G172" s="36">
        <v>317.86666666666656</v>
      </c>
      <c r="H172" s="36">
        <v>384.06666666666661</v>
      </c>
      <c r="I172" s="36">
        <v>395.88333333333333</v>
      </c>
      <c r="J172" s="36">
        <v>417.16666666666663</v>
      </c>
      <c r="K172" s="31">
        <v>374.6</v>
      </c>
      <c r="L172" s="31">
        <v>341.5</v>
      </c>
      <c r="M172" s="31">
        <v>890.59519999999998</v>
      </c>
      <c r="N172" s="1"/>
      <c r="O172" s="1"/>
    </row>
    <row r="173" spans="1:15" ht="12.75" customHeight="1">
      <c r="A173" s="51">
        <v>164</v>
      </c>
      <c r="B173" s="53" t="s">
        <v>206</v>
      </c>
      <c r="C173" s="31">
        <v>2972.1</v>
      </c>
      <c r="D173" s="36">
        <v>2955.5166666666664</v>
      </c>
      <c r="E173" s="36">
        <v>2926.583333333333</v>
      </c>
      <c r="F173" s="36">
        <v>2881.0666666666666</v>
      </c>
      <c r="G173" s="36">
        <v>2852.1333333333332</v>
      </c>
      <c r="H173" s="36">
        <v>3001.0333333333328</v>
      </c>
      <c r="I173" s="36">
        <v>3029.9666666666662</v>
      </c>
      <c r="J173" s="36">
        <v>3075.4833333333327</v>
      </c>
      <c r="K173" s="31">
        <v>2984.45</v>
      </c>
      <c r="L173" s="31">
        <v>2910</v>
      </c>
      <c r="M173" s="31">
        <v>73.041300000000007</v>
      </c>
      <c r="N173" s="1"/>
      <c r="O173" s="1"/>
    </row>
    <row r="174" spans="1:15" ht="12.75" customHeight="1">
      <c r="A174" s="51">
        <v>165</v>
      </c>
      <c r="B174" s="53" t="s">
        <v>208</v>
      </c>
      <c r="C174" s="31">
        <v>710.6</v>
      </c>
      <c r="D174" s="36">
        <v>711.0333333333333</v>
      </c>
      <c r="E174" s="36">
        <v>706.96666666666658</v>
      </c>
      <c r="F174" s="36">
        <v>703.33333333333326</v>
      </c>
      <c r="G174" s="36">
        <v>699.26666666666654</v>
      </c>
      <c r="H174" s="36">
        <v>714.66666666666663</v>
      </c>
      <c r="I174" s="36">
        <v>718.73333333333323</v>
      </c>
      <c r="J174" s="36">
        <v>722.36666666666667</v>
      </c>
      <c r="K174" s="31">
        <v>715.1</v>
      </c>
      <c r="L174" s="31">
        <v>707.4</v>
      </c>
      <c r="M174" s="31">
        <v>10.14823</v>
      </c>
      <c r="N174" s="1"/>
      <c r="O174" s="1"/>
    </row>
    <row r="175" spans="1:15" ht="12.75" customHeight="1">
      <c r="A175" s="51">
        <v>166</v>
      </c>
      <c r="B175" t="s">
        <v>209</v>
      </c>
      <c r="C175" s="31">
        <v>1446.8</v>
      </c>
      <c r="D175" s="36">
        <v>1441.2666666666667</v>
      </c>
      <c r="E175" s="36">
        <v>1429.5833333333333</v>
      </c>
      <c r="F175" s="36">
        <v>1412.3666666666666</v>
      </c>
      <c r="G175" s="36">
        <v>1400.6833333333332</v>
      </c>
      <c r="H175" s="36">
        <v>1458.4833333333333</v>
      </c>
      <c r="I175" s="36">
        <v>1470.1666666666667</v>
      </c>
      <c r="J175" s="36">
        <v>1487.3833333333334</v>
      </c>
      <c r="K175" s="31">
        <v>1452.95</v>
      </c>
      <c r="L175" s="31">
        <v>1424.05</v>
      </c>
      <c r="M175" s="31">
        <v>12.06423</v>
      </c>
      <c r="N175" s="1"/>
      <c r="O175" s="1"/>
    </row>
    <row r="176" spans="1:15" ht="12.75" customHeight="1">
      <c r="A176" s="51">
        <v>167</v>
      </c>
      <c r="B176" s="53" t="s">
        <v>213</v>
      </c>
      <c r="C176" s="31">
        <v>2305.4499999999998</v>
      </c>
      <c r="D176" s="36">
        <v>2295.8333333333335</v>
      </c>
      <c r="E176" s="36">
        <v>2282.166666666667</v>
      </c>
      <c r="F176" s="36">
        <v>2258.8833333333337</v>
      </c>
      <c r="G176" s="36">
        <v>2245.2166666666672</v>
      </c>
      <c r="H176" s="36">
        <v>2319.1166666666668</v>
      </c>
      <c r="I176" s="36">
        <v>2332.7833333333338</v>
      </c>
      <c r="J176" s="36">
        <v>2356.0666666666666</v>
      </c>
      <c r="K176" s="31">
        <v>2309.5</v>
      </c>
      <c r="L176" s="31">
        <v>2272.5500000000002</v>
      </c>
      <c r="M176" s="31">
        <v>2.7855099999999999</v>
      </c>
      <c r="N176" s="1"/>
      <c r="O176" s="1"/>
    </row>
    <row r="177" spans="1:15" ht="12.75" customHeight="1">
      <c r="A177" s="51">
        <v>168</v>
      </c>
      <c r="B177" s="53" t="s">
        <v>177</v>
      </c>
      <c r="C177" s="31">
        <v>137.35</v>
      </c>
      <c r="D177" s="36">
        <v>135.61666666666667</v>
      </c>
      <c r="E177" s="36">
        <v>132.73333333333335</v>
      </c>
      <c r="F177" s="36">
        <v>128.11666666666667</v>
      </c>
      <c r="G177" s="36">
        <v>125.23333333333335</v>
      </c>
      <c r="H177" s="36">
        <v>140.23333333333335</v>
      </c>
      <c r="I177" s="36">
        <v>143.11666666666667</v>
      </c>
      <c r="J177" s="36">
        <v>147.73333333333335</v>
      </c>
      <c r="K177" s="31">
        <v>138.5</v>
      </c>
      <c r="L177" s="31">
        <v>131</v>
      </c>
      <c r="M177" s="31">
        <v>226.12514999999999</v>
      </c>
      <c r="N177" s="1"/>
      <c r="O177" s="1"/>
    </row>
    <row r="178" spans="1:15" ht="12.75" customHeight="1">
      <c r="A178" s="51">
        <v>169</v>
      </c>
      <c r="B178" s="53" t="s">
        <v>211</v>
      </c>
      <c r="C178" s="31">
        <v>25676.9</v>
      </c>
      <c r="D178" s="36">
        <v>25650.983333333334</v>
      </c>
      <c r="E178" s="36">
        <v>25450.966666666667</v>
      </c>
      <c r="F178" s="36">
        <v>25225.033333333333</v>
      </c>
      <c r="G178" s="36">
        <v>25025.016666666666</v>
      </c>
      <c r="H178" s="36">
        <v>25876.916666666668</v>
      </c>
      <c r="I178" s="36">
        <v>26076.933333333338</v>
      </c>
      <c r="J178" s="36">
        <v>26302.866666666669</v>
      </c>
      <c r="K178" s="31">
        <v>25851</v>
      </c>
      <c r="L178" s="31">
        <v>25425.05</v>
      </c>
      <c r="M178" s="31">
        <v>0.73089999999999999</v>
      </c>
      <c r="N178" s="1"/>
      <c r="O178" s="1"/>
    </row>
    <row r="179" spans="1:15" ht="12.75" customHeight="1">
      <c r="A179" s="51">
        <v>170</v>
      </c>
      <c r="B179" s="53" t="s">
        <v>214</v>
      </c>
      <c r="C179" s="31">
        <v>2400.4499999999998</v>
      </c>
      <c r="D179" s="36">
        <v>2379.5499999999997</v>
      </c>
      <c r="E179" s="36">
        <v>2349.3999999999996</v>
      </c>
      <c r="F179" s="36">
        <v>2298.35</v>
      </c>
      <c r="G179" s="36">
        <v>2268.1999999999998</v>
      </c>
      <c r="H179" s="36">
        <v>2430.5999999999995</v>
      </c>
      <c r="I179" s="36">
        <v>2460.75</v>
      </c>
      <c r="J179" s="36">
        <v>2511.7999999999993</v>
      </c>
      <c r="K179" s="31">
        <v>2409.6999999999998</v>
      </c>
      <c r="L179" s="31">
        <v>2328.5</v>
      </c>
      <c r="M179" s="31">
        <v>11.02552</v>
      </c>
      <c r="N179" s="1"/>
      <c r="O179" s="1"/>
    </row>
    <row r="180" spans="1:15" ht="12.75" customHeight="1">
      <c r="A180" s="51">
        <v>171</v>
      </c>
      <c r="B180" s="53" t="s">
        <v>212</v>
      </c>
      <c r="C180" s="31">
        <v>7371.65</v>
      </c>
      <c r="D180" s="36">
        <v>7308.333333333333</v>
      </c>
      <c r="E180" s="36">
        <v>7229.4666666666662</v>
      </c>
      <c r="F180" s="36">
        <v>7087.2833333333328</v>
      </c>
      <c r="G180" s="36">
        <v>7008.4166666666661</v>
      </c>
      <c r="H180" s="36">
        <v>7450.5166666666664</v>
      </c>
      <c r="I180" s="36">
        <v>7529.3833333333332</v>
      </c>
      <c r="J180" s="36">
        <v>7671.5666666666666</v>
      </c>
      <c r="K180" s="31">
        <v>7387.2</v>
      </c>
      <c r="L180" s="31">
        <v>7166.15</v>
      </c>
      <c r="M180" s="31">
        <v>3.5859399999999999</v>
      </c>
      <c r="N180" s="1"/>
      <c r="O180" s="1"/>
    </row>
    <row r="181" spans="1:15" ht="12.75" customHeight="1">
      <c r="A181" s="51">
        <v>172</v>
      </c>
      <c r="B181" s="53" t="s">
        <v>291</v>
      </c>
      <c r="C181" s="31">
        <v>627.70000000000005</v>
      </c>
      <c r="D181" s="36">
        <v>631.94999999999993</v>
      </c>
      <c r="E181" s="36">
        <v>622.14999999999986</v>
      </c>
      <c r="F181" s="36">
        <v>616.59999999999991</v>
      </c>
      <c r="G181" s="36">
        <v>606.79999999999984</v>
      </c>
      <c r="H181" s="36">
        <v>637.49999999999989</v>
      </c>
      <c r="I181" s="36">
        <v>647.29999999999984</v>
      </c>
      <c r="J181" s="36">
        <v>652.84999999999991</v>
      </c>
      <c r="K181" s="31">
        <v>641.75</v>
      </c>
      <c r="L181" s="31">
        <v>626.4</v>
      </c>
      <c r="M181" s="31">
        <v>9.3564000000000007</v>
      </c>
      <c r="N181" s="1"/>
      <c r="O181" s="1"/>
    </row>
    <row r="182" spans="1:15" ht="12.75" customHeight="1">
      <c r="A182" s="51">
        <v>173</v>
      </c>
      <c r="B182" s="53" t="s">
        <v>210</v>
      </c>
      <c r="C182" s="31">
        <v>832.1</v>
      </c>
      <c r="D182" s="36">
        <v>829.86666666666667</v>
      </c>
      <c r="E182" s="36">
        <v>824.23333333333335</v>
      </c>
      <c r="F182" s="36">
        <v>816.36666666666667</v>
      </c>
      <c r="G182" s="36">
        <v>810.73333333333335</v>
      </c>
      <c r="H182" s="36">
        <v>837.73333333333335</v>
      </c>
      <c r="I182" s="36">
        <v>843.36666666666679</v>
      </c>
      <c r="J182" s="36">
        <v>851.23333333333335</v>
      </c>
      <c r="K182" s="31">
        <v>835.5</v>
      </c>
      <c r="L182" s="31">
        <v>822</v>
      </c>
      <c r="M182" s="31">
        <v>174.97488000000001</v>
      </c>
      <c r="N182" s="1"/>
      <c r="O182" s="1"/>
    </row>
    <row r="183" spans="1:15" ht="12.75" customHeight="1">
      <c r="A183" s="51">
        <v>174</v>
      </c>
      <c r="B183" s="53" t="s">
        <v>207</v>
      </c>
      <c r="C183" s="31">
        <v>169.3</v>
      </c>
      <c r="D183" s="36">
        <v>168.58333333333334</v>
      </c>
      <c r="E183" s="36">
        <v>167.2166666666667</v>
      </c>
      <c r="F183" s="36">
        <v>165.13333333333335</v>
      </c>
      <c r="G183" s="36">
        <v>163.76666666666671</v>
      </c>
      <c r="H183" s="36">
        <v>170.66666666666669</v>
      </c>
      <c r="I183" s="36">
        <v>172.0333333333333</v>
      </c>
      <c r="J183" s="36">
        <v>174.11666666666667</v>
      </c>
      <c r="K183" s="31">
        <v>169.95</v>
      </c>
      <c r="L183" s="31">
        <v>166.5</v>
      </c>
      <c r="M183" s="31">
        <v>245.60356999999999</v>
      </c>
      <c r="N183" s="1"/>
      <c r="O183" s="1"/>
    </row>
    <row r="184" spans="1:15" ht="12.75" customHeight="1">
      <c r="A184" s="51">
        <v>175</v>
      </c>
      <c r="B184" s="53" t="s">
        <v>215</v>
      </c>
      <c r="C184" s="31">
        <v>1495.1</v>
      </c>
      <c r="D184" s="36">
        <v>1490.7</v>
      </c>
      <c r="E184" s="36">
        <v>1471.4</v>
      </c>
      <c r="F184" s="36">
        <v>1447.7</v>
      </c>
      <c r="G184" s="36">
        <v>1428.4</v>
      </c>
      <c r="H184" s="36">
        <v>1514.4</v>
      </c>
      <c r="I184" s="36">
        <v>1533.6999999999998</v>
      </c>
      <c r="J184" s="36">
        <v>1557.4</v>
      </c>
      <c r="K184" s="31">
        <v>1510</v>
      </c>
      <c r="L184" s="31">
        <v>1467</v>
      </c>
      <c r="M184" s="31">
        <v>116.18479000000001</v>
      </c>
      <c r="N184" s="1"/>
      <c r="O184" s="1"/>
    </row>
    <row r="185" spans="1:15" ht="12.75" customHeight="1">
      <c r="A185" s="51">
        <v>176</v>
      </c>
      <c r="B185" s="53" t="s">
        <v>216</v>
      </c>
      <c r="C185" s="31">
        <v>667.45</v>
      </c>
      <c r="D185" s="36">
        <v>668.08333333333337</v>
      </c>
      <c r="E185" s="36">
        <v>662.31666666666672</v>
      </c>
      <c r="F185" s="36">
        <v>657.18333333333339</v>
      </c>
      <c r="G185" s="36">
        <v>651.41666666666674</v>
      </c>
      <c r="H185" s="36">
        <v>673.2166666666667</v>
      </c>
      <c r="I185" s="36">
        <v>678.98333333333335</v>
      </c>
      <c r="J185" s="36">
        <v>684.11666666666667</v>
      </c>
      <c r="K185" s="31">
        <v>673.85</v>
      </c>
      <c r="L185" s="31">
        <v>662.95</v>
      </c>
      <c r="M185" s="31">
        <v>2.7150599999999998</v>
      </c>
      <c r="N185" s="1"/>
      <c r="O185" s="1"/>
    </row>
    <row r="186" spans="1:15" ht="12.75" customHeight="1">
      <c r="A186" s="51">
        <v>177</v>
      </c>
      <c r="B186" s="53" t="s">
        <v>217</v>
      </c>
      <c r="C186" s="31">
        <v>688.45</v>
      </c>
      <c r="D186" s="36">
        <v>693.61666666666667</v>
      </c>
      <c r="E186" s="36">
        <v>681.83333333333337</v>
      </c>
      <c r="F186" s="36">
        <v>675.2166666666667</v>
      </c>
      <c r="G186" s="36">
        <v>663.43333333333339</v>
      </c>
      <c r="H186" s="36">
        <v>700.23333333333335</v>
      </c>
      <c r="I186" s="36">
        <v>712.01666666666665</v>
      </c>
      <c r="J186" s="36">
        <v>718.63333333333333</v>
      </c>
      <c r="K186" s="31">
        <v>705.4</v>
      </c>
      <c r="L186" s="31">
        <v>687</v>
      </c>
      <c r="M186" s="31">
        <v>4.7920400000000001</v>
      </c>
      <c r="N186" s="1"/>
      <c r="O186" s="1"/>
    </row>
    <row r="187" spans="1:15" ht="12.75" customHeight="1">
      <c r="A187" s="51">
        <v>178</v>
      </c>
      <c r="B187" s="53" t="s">
        <v>229</v>
      </c>
      <c r="C187" s="31">
        <v>2175.15</v>
      </c>
      <c r="D187" s="36">
        <v>2164.4</v>
      </c>
      <c r="E187" s="36">
        <v>2147.8000000000002</v>
      </c>
      <c r="F187" s="36">
        <v>2120.4500000000003</v>
      </c>
      <c r="G187" s="36">
        <v>2103.8500000000004</v>
      </c>
      <c r="H187" s="36">
        <v>2191.75</v>
      </c>
      <c r="I187" s="36">
        <v>2208.3499999999995</v>
      </c>
      <c r="J187" s="36">
        <v>2235.6999999999998</v>
      </c>
      <c r="K187" s="31">
        <v>2181</v>
      </c>
      <c r="L187" s="31">
        <v>2137.0500000000002</v>
      </c>
      <c r="M187" s="31">
        <v>4.5798399999999999</v>
      </c>
      <c r="N187" s="1"/>
      <c r="O187" s="1"/>
    </row>
    <row r="188" spans="1:15" ht="12.75" customHeight="1">
      <c r="A188" s="51">
        <v>179</v>
      </c>
      <c r="B188" s="53" t="s">
        <v>218</v>
      </c>
      <c r="C188" s="31">
        <v>1088.8499999999999</v>
      </c>
      <c r="D188" s="36">
        <v>1086.8999999999999</v>
      </c>
      <c r="E188" s="36">
        <v>1078.9499999999998</v>
      </c>
      <c r="F188" s="36">
        <v>1069.05</v>
      </c>
      <c r="G188" s="36">
        <v>1061.0999999999999</v>
      </c>
      <c r="H188" s="36">
        <v>1096.7999999999997</v>
      </c>
      <c r="I188" s="36">
        <v>1104.75</v>
      </c>
      <c r="J188" s="36">
        <v>1114.6499999999996</v>
      </c>
      <c r="K188" s="31">
        <v>1094.8499999999999</v>
      </c>
      <c r="L188" s="31">
        <v>1077</v>
      </c>
      <c r="M188" s="31">
        <v>9.2799300000000002</v>
      </c>
      <c r="N188" s="1"/>
      <c r="O188" s="1"/>
    </row>
    <row r="189" spans="1:15" ht="12.75" customHeight="1">
      <c r="A189" s="51">
        <v>180</v>
      </c>
      <c r="B189" s="53" t="s">
        <v>219</v>
      </c>
      <c r="C189" s="31">
        <v>1834.6</v>
      </c>
      <c r="D189" s="36">
        <v>1833.7</v>
      </c>
      <c r="E189" s="36">
        <v>1822.4</v>
      </c>
      <c r="F189" s="36">
        <v>1810.2</v>
      </c>
      <c r="G189" s="36">
        <v>1798.9</v>
      </c>
      <c r="H189" s="36">
        <v>1845.9</v>
      </c>
      <c r="I189" s="36">
        <v>1857.1999999999998</v>
      </c>
      <c r="J189" s="36">
        <v>1869.4</v>
      </c>
      <c r="K189" s="31">
        <v>1845</v>
      </c>
      <c r="L189" s="31">
        <v>1821.5</v>
      </c>
      <c r="M189" s="31">
        <v>2.8671099999999998</v>
      </c>
      <c r="N189" s="1"/>
      <c r="O189" s="1"/>
    </row>
    <row r="190" spans="1:15" ht="12.75" customHeight="1">
      <c r="A190" s="51">
        <v>181</v>
      </c>
      <c r="B190" s="53" t="s">
        <v>224</v>
      </c>
      <c r="C190" s="31">
        <v>3893.45</v>
      </c>
      <c r="D190" s="36">
        <v>3874.65</v>
      </c>
      <c r="E190" s="36">
        <v>3844.3</v>
      </c>
      <c r="F190" s="36">
        <v>3795.15</v>
      </c>
      <c r="G190" s="36">
        <v>3764.8</v>
      </c>
      <c r="H190" s="36">
        <v>3923.8</v>
      </c>
      <c r="I190" s="36">
        <v>3954.1499999999996</v>
      </c>
      <c r="J190" s="36">
        <v>4003.3</v>
      </c>
      <c r="K190" s="31">
        <v>3905</v>
      </c>
      <c r="L190" s="31">
        <v>3825.5</v>
      </c>
      <c r="M190" s="31">
        <v>20.957419999999999</v>
      </c>
      <c r="N190" s="1"/>
      <c r="O190" s="1"/>
    </row>
    <row r="191" spans="1:15" ht="12.75" customHeight="1">
      <c r="A191" s="51">
        <v>182</v>
      </c>
      <c r="B191" s="53" t="s">
        <v>220</v>
      </c>
      <c r="C191" s="31">
        <v>1117.95</v>
      </c>
      <c r="D191" s="36">
        <v>1117.7166666666667</v>
      </c>
      <c r="E191" s="36">
        <v>1104.2333333333333</v>
      </c>
      <c r="F191" s="36">
        <v>1090.5166666666667</v>
      </c>
      <c r="G191" s="36">
        <v>1077.0333333333333</v>
      </c>
      <c r="H191" s="36">
        <v>1131.4333333333334</v>
      </c>
      <c r="I191" s="36">
        <v>1144.916666666667</v>
      </c>
      <c r="J191" s="36">
        <v>1158.6333333333334</v>
      </c>
      <c r="K191" s="31">
        <v>1131.2</v>
      </c>
      <c r="L191" s="31">
        <v>1104</v>
      </c>
      <c r="M191" s="31">
        <v>20.8734</v>
      </c>
      <c r="N191" s="1"/>
      <c r="O191" s="1"/>
    </row>
    <row r="192" spans="1:15" ht="12.75" customHeight="1">
      <c r="A192" s="51">
        <v>183</v>
      </c>
      <c r="B192" s="53" t="s">
        <v>292</v>
      </c>
      <c r="C192" s="31">
        <v>7416.6</v>
      </c>
      <c r="D192" s="36">
        <v>7405.25</v>
      </c>
      <c r="E192" s="36">
        <v>7251.5</v>
      </c>
      <c r="F192" s="36">
        <v>7086.4</v>
      </c>
      <c r="G192" s="36">
        <v>6932.65</v>
      </c>
      <c r="H192" s="36">
        <v>7570.35</v>
      </c>
      <c r="I192" s="36">
        <v>7724.1</v>
      </c>
      <c r="J192" s="36">
        <v>7889.2000000000007</v>
      </c>
      <c r="K192" s="31">
        <v>7559</v>
      </c>
      <c r="L192" s="31">
        <v>7240.15</v>
      </c>
      <c r="M192" s="31">
        <v>2.80742</v>
      </c>
      <c r="N192" s="1"/>
      <c r="O192" s="1"/>
    </row>
    <row r="193" spans="1:15" ht="12.75" customHeight="1">
      <c r="A193" s="51">
        <v>184</v>
      </c>
      <c r="B193" s="53" t="s">
        <v>497</v>
      </c>
      <c r="C193" s="31">
        <v>648.25</v>
      </c>
      <c r="D193" s="36">
        <v>644.7833333333333</v>
      </c>
      <c r="E193" s="36">
        <v>640.61666666666656</v>
      </c>
      <c r="F193" s="36">
        <v>632.98333333333323</v>
      </c>
      <c r="G193" s="36">
        <v>628.81666666666649</v>
      </c>
      <c r="H193" s="36">
        <v>652.41666666666663</v>
      </c>
      <c r="I193" s="36">
        <v>656.58333333333337</v>
      </c>
      <c r="J193" s="36">
        <v>664.2166666666667</v>
      </c>
      <c r="K193" s="31">
        <v>648.95000000000005</v>
      </c>
      <c r="L193" s="31">
        <v>637.15</v>
      </c>
      <c r="M193" s="31">
        <v>12.83196</v>
      </c>
      <c r="N193" s="1"/>
      <c r="O193" s="1"/>
    </row>
    <row r="194" spans="1:15" ht="12.75" customHeight="1">
      <c r="A194" s="51">
        <v>185</v>
      </c>
      <c r="B194" s="53" t="s">
        <v>221</v>
      </c>
      <c r="C194" s="31">
        <v>962.35</v>
      </c>
      <c r="D194" s="36">
        <v>956.95000000000016</v>
      </c>
      <c r="E194" s="36">
        <v>950.45000000000027</v>
      </c>
      <c r="F194" s="36">
        <v>938.55000000000007</v>
      </c>
      <c r="G194" s="36">
        <v>932.05000000000018</v>
      </c>
      <c r="H194" s="36">
        <v>968.85000000000036</v>
      </c>
      <c r="I194" s="36">
        <v>975.35000000000014</v>
      </c>
      <c r="J194" s="36">
        <v>987.25000000000045</v>
      </c>
      <c r="K194" s="31">
        <v>963.45</v>
      </c>
      <c r="L194" s="31">
        <v>945.05</v>
      </c>
      <c r="M194" s="31">
        <v>112.11074000000001</v>
      </c>
      <c r="N194" s="1"/>
      <c r="O194" s="1"/>
    </row>
    <row r="195" spans="1:15" ht="12.75" customHeight="1">
      <c r="A195" s="51">
        <v>186</v>
      </c>
      <c r="B195" s="53" t="s">
        <v>222</v>
      </c>
      <c r="C195" s="31">
        <v>449.15</v>
      </c>
      <c r="D195" s="36">
        <v>448.91666666666669</v>
      </c>
      <c r="E195" s="36">
        <v>445.73333333333335</v>
      </c>
      <c r="F195" s="36">
        <v>442.31666666666666</v>
      </c>
      <c r="G195" s="36">
        <v>439.13333333333333</v>
      </c>
      <c r="H195" s="36">
        <v>452.33333333333337</v>
      </c>
      <c r="I195" s="36">
        <v>455.51666666666665</v>
      </c>
      <c r="J195" s="36">
        <v>458.93333333333339</v>
      </c>
      <c r="K195" s="31">
        <v>452.1</v>
      </c>
      <c r="L195" s="31">
        <v>445.5</v>
      </c>
      <c r="M195" s="31">
        <v>88.727590000000006</v>
      </c>
      <c r="N195" s="1"/>
      <c r="O195" s="1"/>
    </row>
    <row r="196" spans="1:15" ht="12.75" customHeight="1">
      <c r="A196" s="51">
        <v>187</v>
      </c>
      <c r="B196" s="53" t="s">
        <v>223</v>
      </c>
      <c r="C196" s="31">
        <v>175.5</v>
      </c>
      <c r="D196" s="36">
        <v>173.93333333333331</v>
      </c>
      <c r="E196" s="36">
        <v>172.06666666666661</v>
      </c>
      <c r="F196" s="36">
        <v>168.6333333333333</v>
      </c>
      <c r="G196" s="36">
        <v>166.76666666666659</v>
      </c>
      <c r="H196" s="36">
        <v>177.36666666666662</v>
      </c>
      <c r="I196" s="36">
        <v>179.23333333333335</v>
      </c>
      <c r="J196" s="36">
        <v>182.66666666666663</v>
      </c>
      <c r="K196" s="31">
        <v>175.8</v>
      </c>
      <c r="L196" s="31">
        <v>170.5</v>
      </c>
      <c r="M196" s="31">
        <v>493.77679999999998</v>
      </c>
      <c r="N196" s="1"/>
      <c r="O196" s="1"/>
    </row>
    <row r="197" spans="1:15" ht="12.75" customHeight="1">
      <c r="A197" s="51">
        <v>188</v>
      </c>
      <c r="B197" s="53" t="s">
        <v>225</v>
      </c>
      <c r="C197" s="31">
        <v>1337.5</v>
      </c>
      <c r="D197" s="36">
        <v>1335.5166666666667</v>
      </c>
      <c r="E197" s="36">
        <v>1327.0833333333333</v>
      </c>
      <c r="F197" s="36">
        <v>1316.6666666666665</v>
      </c>
      <c r="G197" s="36">
        <v>1308.2333333333331</v>
      </c>
      <c r="H197" s="36">
        <v>1345.9333333333334</v>
      </c>
      <c r="I197" s="36">
        <v>1354.3666666666668</v>
      </c>
      <c r="J197" s="36">
        <v>1364.7833333333335</v>
      </c>
      <c r="K197" s="31">
        <v>1343.95</v>
      </c>
      <c r="L197" s="31">
        <v>1325.1</v>
      </c>
      <c r="M197" s="31">
        <v>14.407400000000001</v>
      </c>
      <c r="N197" s="1"/>
      <c r="O197" s="1"/>
    </row>
    <row r="198" spans="1:15" ht="12.75" customHeight="1">
      <c r="A198" s="51">
        <v>189</v>
      </c>
      <c r="B198" s="53" t="s">
        <v>203</v>
      </c>
      <c r="C198" s="31">
        <v>788.4</v>
      </c>
      <c r="D198" s="36">
        <v>786.71666666666658</v>
      </c>
      <c r="E198" s="36">
        <v>773.73333333333312</v>
      </c>
      <c r="F198" s="36">
        <v>759.06666666666649</v>
      </c>
      <c r="G198" s="36">
        <v>746.08333333333303</v>
      </c>
      <c r="H198" s="36">
        <v>801.38333333333321</v>
      </c>
      <c r="I198" s="36">
        <v>814.36666666666656</v>
      </c>
      <c r="J198" s="36">
        <v>829.0333333333333</v>
      </c>
      <c r="K198" s="31">
        <v>799.7</v>
      </c>
      <c r="L198" s="31">
        <v>772.05</v>
      </c>
      <c r="M198" s="31">
        <v>20.721229999999998</v>
      </c>
      <c r="N198" s="1"/>
      <c r="O198" s="1"/>
    </row>
    <row r="199" spans="1:15" ht="12.75" customHeight="1">
      <c r="A199" s="51">
        <v>190</v>
      </c>
      <c r="B199" s="53" t="s">
        <v>226</v>
      </c>
      <c r="C199" s="31">
        <v>3452.05</v>
      </c>
      <c r="D199" s="36">
        <v>3430.0666666666671</v>
      </c>
      <c r="E199" s="36">
        <v>3399.733333333334</v>
      </c>
      <c r="F199" s="36">
        <v>3347.416666666667</v>
      </c>
      <c r="G199" s="36">
        <v>3317.0833333333339</v>
      </c>
      <c r="H199" s="36">
        <v>3482.3833333333341</v>
      </c>
      <c r="I199" s="36">
        <v>3512.7166666666672</v>
      </c>
      <c r="J199" s="36">
        <v>3565.0333333333342</v>
      </c>
      <c r="K199" s="31">
        <v>3460.4</v>
      </c>
      <c r="L199" s="31">
        <v>3377.75</v>
      </c>
      <c r="M199" s="31">
        <v>9.7778899999999993</v>
      </c>
      <c r="N199" s="1"/>
      <c r="O199" s="1"/>
    </row>
    <row r="200" spans="1:15" ht="12.75" customHeight="1">
      <c r="A200" s="51">
        <v>191</v>
      </c>
      <c r="B200" s="53" t="s">
        <v>227</v>
      </c>
      <c r="C200" s="31">
        <v>2692.9</v>
      </c>
      <c r="D200" s="36">
        <v>2682.6833333333329</v>
      </c>
      <c r="E200" s="36">
        <v>2667.6166666666659</v>
      </c>
      <c r="F200" s="36">
        <v>2642.333333333333</v>
      </c>
      <c r="G200" s="36">
        <v>2627.266666666666</v>
      </c>
      <c r="H200" s="36">
        <v>2707.9666666666658</v>
      </c>
      <c r="I200" s="36">
        <v>2723.0333333333324</v>
      </c>
      <c r="J200" s="36">
        <v>2748.3166666666657</v>
      </c>
      <c r="K200" s="31">
        <v>2697.75</v>
      </c>
      <c r="L200" s="31">
        <v>2657.4</v>
      </c>
      <c r="M200" s="31">
        <v>0.91601999999999995</v>
      </c>
      <c r="N200" s="1"/>
      <c r="O200" s="1"/>
    </row>
    <row r="201" spans="1:15" ht="12.75" customHeight="1">
      <c r="A201" s="51">
        <v>192</v>
      </c>
      <c r="B201" s="53" t="s">
        <v>294</v>
      </c>
      <c r="C201" s="31">
        <v>1426.45</v>
      </c>
      <c r="D201" s="36">
        <v>1412.1333333333332</v>
      </c>
      <c r="E201" s="36">
        <v>1374.3166666666664</v>
      </c>
      <c r="F201" s="36">
        <v>1322.1833333333332</v>
      </c>
      <c r="G201" s="36">
        <v>1284.3666666666663</v>
      </c>
      <c r="H201" s="36">
        <v>1464.2666666666664</v>
      </c>
      <c r="I201" s="36">
        <v>1502.083333333333</v>
      </c>
      <c r="J201" s="36">
        <v>1554.2166666666665</v>
      </c>
      <c r="K201" s="31">
        <v>1449.95</v>
      </c>
      <c r="L201" s="31">
        <v>1360</v>
      </c>
      <c r="M201" s="31">
        <v>16.569230000000001</v>
      </c>
      <c r="N201" s="1"/>
      <c r="O201" s="1"/>
    </row>
    <row r="202" spans="1:15" ht="12.75" customHeight="1">
      <c r="A202" s="51">
        <v>193</v>
      </c>
      <c r="B202" s="53" t="s">
        <v>228</v>
      </c>
      <c r="C202" s="31">
        <v>4698.55</v>
      </c>
      <c r="D202" s="36">
        <v>4672.8666666666659</v>
      </c>
      <c r="E202" s="36">
        <v>4633.7333333333318</v>
      </c>
      <c r="F202" s="36">
        <v>4568.9166666666661</v>
      </c>
      <c r="G202" s="36">
        <v>4529.7833333333319</v>
      </c>
      <c r="H202" s="36">
        <v>4737.6833333333316</v>
      </c>
      <c r="I202" s="36">
        <v>4776.8166666666648</v>
      </c>
      <c r="J202" s="36">
        <v>4841.6333333333314</v>
      </c>
      <c r="K202" s="31">
        <v>4712</v>
      </c>
      <c r="L202" s="31">
        <v>4608.05</v>
      </c>
      <c r="M202" s="31">
        <v>4.5949900000000001</v>
      </c>
      <c r="N202" s="1"/>
      <c r="O202" s="1"/>
    </row>
    <row r="203" spans="1:15" ht="12.75" customHeight="1">
      <c r="A203" s="51">
        <v>194</v>
      </c>
      <c r="B203" s="53" t="s">
        <v>296</v>
      </c>
      <c r="C203" s="31">
        <v>3824.65</v>
      </c>
      <c r="D203" s="36">
        <v>3787.7000000000003</v>
      </c>
      <c r="E203" s="36">
        <v>3734.0500000000006</v>
      </c>
      <c r="F203" s="36">
        <v>3643.4500000000003</v>
      </c>
      <c r="G203" s="36">
        <v>3589.8000000000006</v>
      </c>
      <c r="H203" s="36">
        <v>3878.3000000000006</v>
      </c>
      <c r="I203" s="36">
        <v>3931.9500000000003</v>
      </c>
      <c r="J203" s="36">
        <v>4022.5500000000006</v>
      </c>
      <c r="K203" s="31">
        <v>3841.35</v>
      </c>
      <c r="L203" s="31">
        <v>3697.1</v>
      </c>
      <c r="M203" s="31">
        <v>1.3609</v>
      </c>
      <c r="N203" s="1"/>
      <c r="O203" s="1"/>
    </row>
    <row r="204" spans="1:15" ht="12.75" customHeight="1">
      <c r="A204" s="51">
        <v>195</v>
      </c>
      <c r="B204" s="53" t="s">
        <v>232</v>
      </c>
      <c r="C204" s="31">
        <v>510.85</v>
      </c>
      <c r="D204" s="36">
        <v>511.91666666666674</v>
      </c>
      <c r="E204" s="36">
        <v>506.13333333333344</v>
      </c>
      <c r="F204" s="36">
        <v>501.41666666666669</v>
      </c>
      <c r="G204" s="36">
        <v>495.63333333333338</v>
      </c>
      <c r="H204" s="36">
        <v>516.63333333333344</v>
      </c>
      <c r="I204" s="36">
        <v>522.41666666666674</v>
      </c>
      <c r="J204" s="36">
        <v>527.13333333333355</v>
      </c>
      <c r="K204" s="31">
        <v>517.70000000000005</v>
      </c>
      <c r="L204" s="31">
        <v>507.2</v>
      </c>
      <c r="M204" s="31">
        <v>18.241209999999999</v>
      </c>
      <c r="N204" s="1"/>
      <c r="O204" s="1"/>
    </row>
    <row r="205" spans="1:15" ht="12.75" customHeight="1">
      <c r="A205" s="51">
        <v>196</v>
      </c>
      <c r="B205" s="53" t="s">
        <v>231</v>
      </c>
      <c r="C205" s="31">
        <v>10170.549999999999</v>
      </c>
      <c r="D205" s="36">
        <v>10075.133333333333</v>
      </c>
      <c r="E205" s="36">
        <v>9950.4166666666661</v>
      </c>
      <c r="F205" s="36">
        <v>9730.2833333333328</v>
      </c>
      <c r="G205" s="36">
        <v>9605.5666666666657</v>
      </c>
      <c r="H205" s="36">
        <v>10295.266666666666</v>
      </c>
      <c r="I205" s="36">
        <v>10419.983333333334</v>
      </c>
      <c r="J205" s="36">
        <v>10640.116666666667</v>
      </c>
      <c r="K205" s="31">
        <v>10199.85</v>
      </c>
      <c r="L205" s="31">
        <v>9855</v>
      </c>
      <c r="M205" s="31">
        <v>5.2162199999999999</v>
      </c>
      <c r="N205" s="1"/>
      <c r="O205" s="1"/>
    </row>
    <row r="206" spans="1:15" ht="12.75" customHeight="1">
      <c r="A206" s="51">
        <v>197</v>
      </c>
      <c r="B206" s="53" t="s">
        <v>297</v>
      </c>
      <c r="C206" s="31">
        <v>152.6</v>
      </c>
      <c r="D206" s="36">
        <v>151.51666666666668</v>
      </c>
      <c r="E206" s="36">
        <v>150.03333333333336</v>
      </c>
      <c r="F206" s="36">
        <v>147.46666666666667</v>
      </c>
      <c r="G206" s="36">
        <v>145.98333333333335</v>
      </c>
      <c r="H206" s="36">
        <v>154.08333333333337</v>
      </c>
      <c r="I206" s="36">
        <v>155.56666666666666</v>
      </c>
      <c r="J206" s="36">
        <v>158.13333333333338</v>
      </c>
      <c r="K206" s="31">
        <v>153</v>
      </c>
      <c r="L206" s="31">
        <v>148.94999999999999</v>
      </c>
      <c r="M206" s="31">
        <v>184.77670000000001</v>
      </c>
      <c r="N206" s="1"/>
      <c r="O206" s="1"/>
    </row>
    <row r="207" spans="1:15" ht="12.75" customHeight="1">
      <c r="A207" s="51">
        <v>198</v>
      </c>
      <c r="B207" s="53" t="s">
        <v>230</v>
      </c>
      <c r="C207" s="31">
        <v>1879.8</v>
      </c>
      <c r="D207" s="36">
        <v>1881.0333333333335</v>
      </c>
      <c r="E207" s="36">
        <v>1868.7666666666671</v>
      </c>
      <c r="F207" s="36">
        <v>1857.7333333333336</v>
      </c>
      <c r="G207" s="36">
        <v>1845.4666666666672</v>
      </c>
      <c r="H207" s="36">
        <v>1892.0666666666671</v>
      </c>
      <c r="I207" s="36">
        <v>1904.3333333333335</v>
      </c>
      <c r="J207" s="36">
        <v>1915.366666666667</v>
      </c>
      <c r="K207" s="31">
        <v>1893.3</v>
      </c>
      <c r="L207" s="31">
        <v>1870</v>
      </c>
      <c r="M207" s="31">
        <v>1.1084099999999999</v>
      </c>
      <c r="N207" s="1"/>
      <c r="O207" s="1"/>
    </row>
    <row r="208" spans="1:15" ht="12.75" customHeight="1">
      <c r="A208" s="51">
        <v>199</v>
      </c>
      <c r="B208" s="53" t="s">
        <v>172</v>
      </c>
      <c r="C208" s="31">
        <v>1174.1500000000001</v>
      </c>
      <c r="D208" s="36">
        <v>1178.1166666666666</v>
      </c>
      <c r="E208" s="36">
        <v>1163.1333333333332</v>
      </c>
      <c r="F208" s="36">
        <v>1152.1166666666666</v>
      </c>
      <c r="G208" s="36">
        <v>1137.1333333333332</v>
      </c>
      <c r="H208" s="36">
        <v>1189.1333333333332</v>
      </c>
      <c r="I208" s="36">
        <v>1204.1166666666663</v>
      </c>
      <c r="J208" s="36">
        <v>1215.1333333333332</v>
      </c>
      <c r="K208" s="31">
        <v>1193.0999999999999</v>
      </c>
      <c r="L208" s="31">
        <v>1167.0999999999999</v>
      </c>
      <c r="M208" s="31">
        <v>10.87942</v>
      </c>
      <c r="N208" s="1"/>
      <c r="O208" s="1"/>
    </row>
    <row r="209" spans="1:15" ht="12.75" customHeight="1">
      <c r="A209" s="51">
        <v>200</v>
      </c>
      <c r="B209" s="53" t="s">
        <v>298</v>
      </c>
      <c r="C209" s="31">
        <v>1502.35</v>
      </c>
      <c r="D209" s="36">
        <v>1506.8166666666666</v>
      </c>
      <c r="E209" s="36">
        <v>1493.6333333333332</v>
      </c>
      <c r="F209" s="36">
        <v>1484.9166666666665</v>
      </c>
      <c r="G209" s="36">
        <v>1471.7333333333331</v>
      </c>
      <c r="H209" s="36">
        <v>1515.5333333333333</v>
      </c>
      <c r="I209" s="36">
        <v>1528.7166666666667</v>
      </c>
      <c r="J209" s="36">
        <v>1537.4333333333334</v>
      </c>
      <c r="K209" s="31">
        <v>1520</v>
      </c>
      <c r="L209" s="31">
        <v>1498.1</v>
      </c>
      <c r="M209" s="31">
        <v>10.31039</v>
      </c>
      <c r="N209" s="1"/>
      <c r="O209" s="1"/>
    </row>
    <row r="210" spans="1:15" ht="12.75" customHeight="1">
      <c r="A210" s="51">
        <v>201</v>
      </c>
      <c r="B210" s="53" t="s">
        <v>233</v>
      </c>
      <c r="C210" s="31">
        <v>472.7</v>
      </c>
      <c r="D210" s="36">
        <v>471.5333333333333</v>
      </c>
      <c r="E210" s="36">
        <v>462.96666666666658</v>
      </c>
      <c r="F210" s="36">
        <v>453.23333333333329</v>
      </c>
      <c r="G210" s="36">
        <v>444.66666666666657</v>
      </c>
      <c r="H210" s="36">
        <v>481.26666666666659</v>
      </c>
      <c r="I210" s="36">
        <v>489.83333333333331</v>
      </c>
      <c r="J210" s="36">
        <v>499.56666666666661</v>
      </c>
      <c r="K210" s="31">
        <v>480.1</v>
      </c>
      <c r="L210" s="31">
        <v>461.8</v>
      </c>
      <c r="M210" s="31">
        <v>258.49835999999999</v>
      </c>
      <c r="N210" s="1"/>
      <c r="O210" s="1"/>
    </row>
    <row r="211" spans="1:15" ht="12.75" customHeight="1">
      <c r="A211" s="51">
        <v>202</v>
      </c>
      <c r="B211" s="53" t="s">
        <v>138</v>
      </c>
      <c r="C211" s="31">
        <v>14.05</v>
      </c>
      <c r="D211" s="36">
        <v>13.866666666666665</v>
      </c>
      <c r="E211" s="36">
        <v>13.633333333333331</v>
      </c>
      <c r="F211" s="36">
        <v>13.216666666666665</v>
      </c>
      <c r="G211" s="36">
        <v>12.983333333333331</v>
      </c>
      <c r="H211" s="36">
        <v>14.283333333333331</v>
      </c>
      <c r="I211" s="36">
        <v>14.516666666666666</v>
      </c>
      <c r="J211" s="36">
        <v>14.933333333333332</v>
      </c>
      <c r="K211" s="31">
        <v>14.1</v>
      </c>
      <c r="L211" s="31">
        <v>13.45</v>
      </c>
      <c r="M211" s="31">
        <v>9756.8469499999992</v>
      </c>
      <c r="N211" s="1"/>
      <c r="O211" s="1"/>
    </row>
    <row r="212" spans="1:15" ht="12.75" customHeight="1">
      <c r="A212" s="51">
        <v>203</v>
      </c>
      <c r="B212" s="53" t="s">
        <v>234</v>
      </c>
      <c r="C212" s="31">
        <v>1347.5</v>
      </c>
      <c r="D212" s="36">
        <v>1329.6333333333334</v>
      </c>
      <c r="E212" s="36">
        <v>1307.5166666666669</v>
      </c>
      <c r="F212" s="36">
        <v>1267.5333333333335</v>
      </c>
      <c r="G212" s="36">
        <v>1245.416666666667</v>
      </c>
      <c r="H212" s="36">
        <v>1369.6166666666668</v>
      </c>
      <c r="I212" s="36">
        <v>1391.7333333333331</v>
      </c>
      <c r="J212" s="36">
        <v>1431.7166666666667</v>
      </c>
      <c r="K212" s="31">
        <v>1351.75</v>
      </c>
      <c r="L212" s="31">
        <v>1289.6500000000001</v>
      </c>
      <c r="M212" s="31">
        <v>24.61035</v>
      </c>
      <c r="N212" s="1"/>
      <c r="O212" s="1"/>
    </row>
    <row r="213" spans="1:15" ht="12.75" customHeight="1">
      <c r="A213" s="51">
        <v>204</v>
      </c>
      <c r="B213" s="53" t="s">
        <v>235</v>
      </c>
      <c r="C213" s="31">
        <v>465.8</v>
      </c>
      <c r="D213" s="36">
        <v>465.18333333333334</v>
      </c>
      <c r="E213" s="36">
        <v>462.36666666666667</v>
      </c>
      <c r="F213" s="36">
        <v>458.93333333333334</v>
      </c>
      <c r="G213" s="36">
        <v>456.11666666666667</v>
      </c>
      <c r="H213" s="36">
        <v>468.61666666666667</v>
      </c>
      <c r="I213" s="36">
        <v>471.43333333333339</v>
      </c>
      <c r="J213" s="36">
        <v>474.86666666666667</v>
      </c>
      <c r="K213" s="31">
        <v>468</v>
      </c>
      <c r="L213" s="31">
        <v>461.75</v>
      </c>
      <c r="M213" s="31">
        <v>65.856660000000005</v>
      </c>
      <c r="N213" s="1"/>
      <c r="O213" s="1"/>
    </row>
    <row r="214" spans="1:15" ht="12.75" customHeight="1">
      <c r="A214" s="51">
        <v>205</v>
      </c>
      <c r="B214" s="53" t="s">
        <v>300</v>
      </c>
      <c r="C214" s="31">
        <v>23.1</v>
      </c>
      <c r="D214" s="36">
        <v>23.083333333333332</v>
      </c>
      <c r="E214" s="36">
        <v>22.966666666666665</v>
      </c>
      <c r="F214" s="36">
        <v>22.833333333333332</v>
      </c>
      <c r="G214" s="36">
        <v>22.716666666666665</v>
      </c>
      <c r="H214" s="36">
        <v>23.216666666666665</v>
      </c>
      <c r="I214" s="36">
        <v>23.333333333333332</v>
      </c>
      <c r="J214" s="36">
        <v>23.466666666666665</v>
      </c>
      <c r="K214" s="31">
        <v>23.2</v>
      </c>
      <c r="L214" s="31">
        <v>22.95</v>
      </c>
      <c r="M214" s="31">
        <v>1040.49758</v>
      </c>
      <c r="N214" s="1"/>
      <c r="O214" s="1"/>
    </row>
    <row r="215" spans="1:15" ht="12.75" customHeight="1">
      <c r="A215" s="51">
        <v>206</v>
      </c>
      <c r="B215" s="53" t="s">
        <v>236</v>
      </c>
      <c r="C215" s="31">
        <v>148.55000000000001</v>
      </c>
      <c r="D215" s="36">
        <v>149.73333333333335</v>
      </c>
      <c r="E215" s="36">
        <v>146.9666666666667</v>
      </c>
      <c r="F215" s="36">
        <v>145.38333333333335</v>
      </c>
      <c r="G215" s="36">
        <v>142.6166666666667</v>
      </c>
      <c r="H215" s="36">
        <v>151.31666666666669</v>
      </c>
      <c r="I215" s="36">
        <v>154.08333333333334</v>
      </c>
      <c r="J215" s="36">
        <v>155.66666666666669</v>
      </c>
      <c r="K215" s="31">
        <v>152.5</v>
      </c>
      <c r="L215" s="31">
        <v>148.15</v>
      </c>
      <c r="M215" s="31">
        <v>96.776330000000002</v>
      </c>
      <c r="N215" s="1"/>
      <c r="O215" s="1"/>
    </row>
    <row r="216" spans="1:15" ht="12.75" customHeight="1">
      <c r="A216" s="51">
        <v>207</v>
      </c>
      <c r="B216" s="53" t="s">
        <v>301</v>
      </c>
      <c r="C216" s="31">
        <v>186.8</v>
      </c>
      <c r="D216" s="36">
        <v>186.9</v>
      </c>
      <c r="E216" s="36">
        <v>184.4</v>
      </c>
      <c r="F216" s="36">
        <v>182</v>
      </c>
      <c r="G216" s="36">
        <v>179.5</v>
      </c>
      <c r="H216" s="36">
        <v>189.3</v>
      </c>
      <c r="I216" s="36">
        <v>191.8</v>
      </c>
      <c r="J216" s="36">
        <v>194.20000000000002</v>
      </c>
      <c r="K216" s="31">
        <v>189.4</v>
      </c>
      <c r="L216" s="31">
        <v>184.5</v>
      </c>
      <c r="M216" s="31">
        <v>209.31137000000001</v>
      </c>
      <c r="N216" s="1"/>
      <c r="O216" s="1"/>
    </row>
    <row r="217" spans="1:15" ht="12.75" customHeight="1">
      <c r="A217" s="51">
        <v>208</v>
      </c>
      <c r="B217" s="53" t="s">
        <v>237</v>
      </c>
      <c r="C217" s="31">
        <v>1086.05</v>
      </c>
      <c r="D217" s="36">
        <v>1089.6166666666668</v>
      </c>
      <c r="E217" s="36">
        <v>1074.2333333333336</v>
      </c>
      <c r="F217" s="36">
        <v>1062.4166666666667</v>
      </c>
      <c r="G217" s="36">
        <v>1047.0333333333335</v>
      </c>
      <c r="H217" s="36">
        <v>1101.4333333333336</v>
      </c>
      <c r="I217" s="36">
        <v>1116.8166666666668</v>
      </c>
      <c r="J217" s="36">
        <v>1128.6333333333337</v>
      </c>
      <c r="K217" s="31">
        <v>1105</v>
      </c>
      <c r="L217" s="31">
        <v>1077.8</v>
      </c>
      <c r="M217" s="31">
        <v>20.417870000000001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302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304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238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239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240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241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242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243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244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245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246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247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248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249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250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251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252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7"/>
      <c r="B1" s="408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45436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1" t="s">
        <v>16</v>
      </c>
      <c r="B9" s="403" t="s">
        <v>18</v>
      </c>
      <c r="C9" s="406" t="s">
        <v>20</v>
      </c>
      <c r="D9" s="406" t="s">
        <v>21</v>
      </c>
      <c r="E9" s="398" t="s">
        <v>22</v>
      </c>
      <c r="F9" s="399"/>
      <c r="G9" s="400"/>
      <c r="H9" s="398" t="s">
        <v>23</v>
      </c>
      <c r="I9" s="399"/>
      <c r="J9" s="400"/>
      <c r="K9" s="26"/>
      <c r="L9" s="27"/>
      <c r="M9" s="48"/>
      <c r="N9" s="1"/>
      <c r="O9" s="1"/>
    </row>
    <row r="10" spans="1:15" ht="42.75" customHeight="1">
      <c r="A10" s="402"/>
      <c r="B10" s="405"/>
      <c r="C10" s="405"/>
      <c r="D10" s="40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817.5</v>
      </c>
      <c r="D11" s="36">
        <v>810.33333333333337</v>
      </c>
      <c r="E11" s="36">
        <v>793.66666666666674</v>
      </c>
      <c r="F11" s="36">
        <v>769.83333333333337</v>
      </c>
      <c r="G11" s="36">
        <v>753.16666666666674</v>
      </c>
      <c r="H11" s="36">
        <v>834.16666666666674</v>
      </c>
      <c r="I11" s="36">
        <v>850.83333333333348</v>
      </c>
      <c r="J11" s="36">
        <v>874.66666666666674</v>
      </c>
      <c r="K11" s="31">
        <v>827</v>
      </c>
      <c r="L11" s="31">
        <v>786.5</v>
      </c>
      <c r="M11" s="31">
        <v>6.9862700000000002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30843.25</v>
      </c>
      <c r="D12" s="36">
        <v>30981.05</v>
      </c>
      <c r="E12" s="36">
        <v>30662.199999999997</v>
      </c>
      <c r="F12" s="36">
        <v>30481.149999999998</v>
      </c>
      <c r="G12" s="36">
        <v>30162.299999999996</v>
      </c>
      <c r="H12" s="36">
        <v>31162.1</v>
      </c>
      <c r="I12" s="36">
        <v>31480.949999999997</v>
      </c>
      <c r="J12" s="36">
        <v>31662</v>
      </c>
      <c r="K12" s="31">
        <v>31299.9</v>
      </c>
      <c r="L12" s="31">
        <v>30800</v>
      </c>
      <c r="M12" s="31">
        <v>2.3980000000000001E-2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8423.5499999999993</v>
      </c>
      <c r="D13" s="36">
        <v>8423.3666666666668</v>
      </c>
      <c r="E13" s="36">
        <v>8356.7333333333336</v>
      </c>
      <c r="F13" s="36">
        <v>8289.9166666666661</v>
      </c>
      <c r="G13" s="36">
        <v>8223.2833333333328</v>
      </c>
      <c r="H13" s="36">
        <v>8490.1833333333343</v>
      </c>
      <c r="I13" s="36">
        <v>8556.8166666666693</v>
      </c>
      <c r="J13" s="36">
        <v>8623.633333333335</v>
      </c>
      <c r="K13" s="31">
        <v>8490</v>
      </c>
      <c r="L13" s="31">
        <v>8356.5499999999993</v>
      </c>
      <c r="M13" s="31">
        <v>2.0324200000000001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2616.4</v>
      </c>
      <c r="D14" s="36">
        <v>2587.4833333333336</v>
      </c>
      <c r="E14" s="36">
        <v>2547.0166666666673</v>
      </c>
      <c r="F14" s="36">
        <v>2477.6333333333337</v>
      </c>
      <c r="G14" s="36">
        <v>2437.1666666666674</v>
      </c>
      <c r="H14" s="36">
        <v>2656.8666666666672</v>
      </c>
      <c r="I14" s="36">
        <v>2697.3333333333335</v>
      </c>
      <c r="J14" s="36">
        <v>2766.7166666666672</v>
      </c>
      <c r="K14" s="31">
        <v>2627.95</v>
      </c>
      <c r="L14" s="31">
        <v>2518.1</v>
      </c>
      <c r="M14" s="31">
        <v>7.8900699999999997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3690.85</v>
      </c>
      <c r="D15" s="36">
        <v>3682.8166666666671</v>
      </c>
      <c r="E15" s="36">
        <v>3655.6333333333341</v>
      </c>
      <c r="F15" s="36">
        <v>3620.416666666667</v>
      </c>
      <c r="G15" s="36">
        <v>3593.233333333334</v>
      </c>
      <c r="H15" s="36">
        <v>3718.0333333333342</v>
      </c>
      <c r="I15" s="36">
        <v>3745.2166666666676</v>
      </c>
      <c r="J15" s="36">
        <v>3780.4333333333343</v>
      </c>
      <c r="K15" s="31">
        <v>3710</v>
      </c>
      <c r="L15" s="31">
        <v>3647.6</v>
      </c>
      <c r="M15" s="31">
        <v>0.53286999999999995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1697.1</v>
      </c>
      <c r="D16" s="36">
        <v>1700.8833333333332</v>
      </c>
      <c r="E16" s="36">
        <v>1679.2166666666665</v>
      </c>
      <c r="F16" s="36">
        <v>1661.3333333333333</v>
      </c>
      <c r="G16" s="36">
        <v>1639.6666666666665</v>
      </c>
      <c r="H16" s="36">
        <v>1718.7666666666664</v>
      </c>
      <c r="I16" s="36">
        <v>1740.4333333333334</v>
      </c>
      <c r="J16" s="36">
        <v>1758.3166666666664</v>
      </c>
      <c r="K16" s="31">
        <v>1722.55</v>
      </c>
      <c r="L16" s="31">
        <v>1683</v>
      </c>
      <c r="M16" s="31">
        <v>3.68987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619.45000000000005</v>
      </c>
      <c r="D17" s="36">
        <v>615.33333333333337</v>
      </c>
      <c r="E17" s="36">
        <v>609.41666666666674</v>
      </c>
      <c r="F17" s="36">
        <v>599.38333333333333</v>
      </c>
      <c r="G17" s="36">
        <v>593.4666666666667</v>
      </c>
      <c r="H17" s="36">
        <v>625.36666666666679</v>
      </c>
      <c r="I17" s="36">
        <v>631.28333333333353</v>
      </c>
      <c r="J17" s="36">
        <v>641.31666666666683</v>
      </c>
      <c r="K17" s="31">
        <v>621.25</v>
      </c>
      <c r="L17" s="31">
        <v>605.29999999999995</v>
      </c>
      <c r="M17" s="31">
        <v>22.637170000000001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626.95000000000005</v>
      </c>
      <c r="D18" s="36">
        <v>627.9666666666667</v>
      </c>
      <c r="E18" s="36">
        <v>622.98333333333335</v>
      </c>
      <c r="F18" s="36">
        <v>619.01666666666665</v>
      </c>
      <c r="G18" s="36">
        <v>614.0333333333333</v>
      </c>
      <c r="H18" s="36">
        <v>631.93333333333339</v>
      </c>
      <c r="I18" s="36">
        <v>636.91666666666674</v>
      </c>
      <c r="J18" s="36">
        <v>640.88333333333344</v>
      </c>
      <c r="K18" s="31">
        <v>632.95000000000005</v>
      </c>
      <c r="L18" s="31">
        <v>624</v>
      </c>
      <c r="M18" s="31">
        <v>8.2597299999999994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1609.6</v>
      </c>
      <c r="D19" s="36">
        <v>1609.4000000000003</v>
      </c>
      <c r="E19" s="36">
        <v>1599.6000000000006</v>
      </c>
      <c r="F19" s="36">
        <v>1589.6000000000004</v>
      </c>
      <c r="G19" s="36">
        <v>1579.8000000000006</v>
      </c>
      <c r="H19" s="36">
        <v>1619.4000000000005</v>
      </c>
      <c r="I19" s="36">
        <v>1629.2000000000003</v>
      </c>
      <c r="J19" s="36">
        <v>1639.2000000000005</v>
      </c>
      <c r="K19" s="31">
        <v>1619.2</v>
      </c>
      <c r="L19" s="31">
        <v>1599.4</v>
      </c>
      <c r="M19" s="31">
        <v>1.15066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26109.599999999999</v>
      </c>
      <c r="D20" s="36">
        <v>26035.383333333331</v>
      </c>
      <c r="E20" s="36">
        <v>25792.216666666664</v>
      </c>
      <c r="F20" s="36">
        <v>25474.833333333332</v>
      </c>
      <c r="G20" s="36">
        <v>25231.666666666664</v>
      </c>
      <c r="H20" s="36">
        <v>26352.766666666663</v>
      </c>
      <c r="I20" s="36">
        <v>26595.933333333334</v>
      </c>
      <c r="J20" s="36">
        <v>26913.316666666662</v>
      </c>
      <c r="K20" s="31">
        <v>26278.55</v>
      </c>
      <c r="L20" s="31">
        <v>25718</v>
      </c>
      <c r="M20" s="31">
        <v>0.11151999999999999</v>
      </c>
      <c r="N20" s="1"/>
      <c r="O20" s="1"/>
    </row>
    <row r="21" spans="1:15" ht="12" customHeight="1">
      <c r="A21" s="33">
        <v>11</v>
      </c>
      <c r="B21" s="53" t="s">
        <v>783</v>
      </c>
      <c r="C21" s="31">
        <v>1500.3</v>
      </c>
      <c r="D21" s="36">
        <v>1513.0833333333333</v>
      </c>
      <c r="E21" s="36">
        <v>1467.2166666666665</v>
      </c>
      <c r="F21" s="36">
        <v>1434.1333333333332</v>
      </c>
      <c r="G21" s="36">
        <v>1388.2666666666664</v>
      </c>
      <c r="H21" s="36">
        <v>1546.1666666666665</v>
      </c>
      <c r="I21" s="36">
        <v>1592.0333333333333</v>
      </c>
      <c r="J21" s="36">
        <v>1625.1166666666666</v>
      </c>
      <c r="K21" s="31">
        <v>1558.95</v>
      </c>
      <c r="L21" s="31">
        <v>1480</v>
      </c>
      <c r="M21" s="31">
        <v>3.5980099999999999</v>
      </c>
      <c r="N21" s="1"/>
      <c r="O21" s="1"/>
    </row>
    <row r="22" spans="1:15" ht="12" customHeight="1">
      <c r="A22" s="33">
        <v>12</v>
      </c>
      <c r="B22" s="53" t="s">
        <v>828</v>
      </c>
      <c r="C22" s="31">
        <v>1099.5999999999999</v>
      </c>
      <c r="D22" s="36">
        <v>1097.8999999999999</v>
      </c>
      <c r="E22" s="36">
        <v>1076.7999999999997</v>
      </c>
      <c r="F22" s="36">
        <v>1053.9999999999998</v>
      </c>
      <c r="G22" s="36">
        <v>1032.8999999999996</v>
      </c>
      <c r="H22" s="36">
        <v>1120.6999999999998</v>
      </c>
      <c r="I22" s="36">
        <v>1141.7999999999997</v>
      </c>
      <c r="J22" s="36">
        <v>1164.5999999999999</v>
      </c>
      <c r="K22" s="31">
        <v>1119</v>
      </c>
      <c r="L22" s="31">
        <v>1075.0999999999999</v>
      </c>
      <c r="M22" s="31">
        <v>18.914370000000002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3387.3</v>
      </c>
      <c r="D23" s="36">
        <v>3309.6166666666668</v>
      </c>
      <c r="E23" s="36">
        <v>3213.2333333333336</v>
      </c>
      <c r="F23" s="36">
        <v>3039.166666666667</v>
      </c>
      <c r="G23" s="36">
        <v>2942.7833333333338</v>
      </c>
      <c r="H23" s="36">
        <v>3483.6833333333334</v>
      </c>
      <c r="I23" s="36">
        <v>3580.0666666666666</v>
      </c>
      <c r="J23" s="36">
        <v>3754.1333333333332</v>
      </c>
      <c r="K23" s="31">
        <v>3406</v>
      </c>
      <c r="L23" s="31">
        <v>3135.55</v>
      </c>
      <c r="M23" s="31">
        <v>69.790819999999997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1888.8</v>
      </c>
      <c r="D24" s="36">
        <v>1881.1166666666668</v>
      </c>
      <c r="E24" s="36">
        <v>1853.2333333333336</v>
      </c>
      <c r="F24" s="36">
        <v>1817.6666666666667</v>
      </c>
      <c r="G24" s="36">
        <v>1789.7833333333335</v>
      </c>
      <c r="H24" s="36">
        <v>1916.6833333333336</v>
      </c>
      <c r="I24" s="36">
        <v>1944.5666666666668</v>
      </c>
      <c r="J24" s="36">
        <v>1980.1333333333337</v>
      </c>
      <c r="K24" s="31">
        <v>1909</v>
      </c>
      <c r="L24" s="31">
        <v>1845.55</v>
      </c>
      <c r="M24" s="31">
        <v>38.93291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1443.35</v>
      </c>
      <c r="D25" s="36">
        <v>1420.6833333333332</v>
      </c>
      <c r="E25" s="36">
        <v>1392.5666666666664</v>
      </c>
      <c r="F25" s="36">
        <v>1341.7833333333333</v>
      </c>
      <c r="G25" s="36">
        <v>1313.6666666666665</v>
      </c>
      <c r="H25" s="36">
        <v>1471.4666666666662</v>
      </c>
      <c r="I25" s="36">
        <v>1499.583333333333</v>
      </c>
      <c r="J25" s="36">
        <v>1550.3666666666661</v>
      </c>
      <c r="K25" s="31">
        <v>1448.8</v>
      </c>
      <c r="L25" s="31">
        <v>1369.9</v>
      </c>
      <c r="M25" s="31">
        <v>78.210340000000002</v>
      </c>
      <c r="N25" s="1"/>
      <c r="O25" s="1"/>
    </row>
    <row r="26" spans="1:15" ht="12.75" customHeight="1">
      <c r="A26" s="33">
        <v>16</v>
      </c>
      <c r="B26" s="53" t="s">
        <v>791</v>
      </c>
      <c r="C26" s="31">
        <v>711.35</v>
      </c>
      <c r="D26" s="36">
        <v>706</v>
      </c>
      <c r="E26" s="36">
        <v>691.5</v>
      </c>
      <c r="F26" s="36">
        <v>671.65</v>
      </c>
      <c r="G26" s="36">
        <v>657.15</v>
      </c>
      <c r="H26" s="36">
        <v>725.85</v>
      </c>
      <c r="I26" s="36">
        <v>740.35</v>
      </c>
      <c r="J26" s="36">
        <v>760.2</v>
      </c>
      <c r="K26" s="31">
        <v>720.5</v>
      </c>
      <c r="L26" s="31">
        <v>686.15</v>
      </c>
      <c r="M26" s="31">
        <v>97.575040000000001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956.7</v>
      </c>
      <c r="D27" s="36">
        <v>952.9666666666667</v>
      </c>
      <c r="E27" s="36">
        <v>929.93333333333339</v>
      </c>
      <c r="F27" s="36">
        <v>903.16666666666674</v>
      </c>
      <c r="G27" s="36">
        <v>880.13333333333344</v>
      </c>
      <c r="H27" s="36">
        <v>979.73333333333335</v>
      </c>
      <c r="I27" s="36">
        <v>1002.7666666666667</v>
      </c>
      <c r="J27" s="36">
        <v>1029.5333333333333</v>
      </c>
      <c r="K27" s="31">
        <v>976</v>
      </c>
      <c r="L27" s="31">
        <v>926.2</v>
      </c>
      <c r="M27" s="31">
        <v>29.582699999999999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346.55</v>
      </c>
      <c r="D28" s="36">
        <v>346.2833333333333</v>
      </c>
      <c r="E28" s="36">
        <v>338.66666666666663</v>
      </c>
      <c r="F28" s="36">
        <v>330.7833333333333</v>
      </c>
      <c r="G28" s="36">
        <v>323.16666666666663</v>
      </c>
      <c r="H28" s="36">
        <v>354.16666666666663</v>
      </c>
      <c r="I28" s="36">
        <v>361.7833333333333</v>
      </c>
      <c r="J28" s="36">
        <v>369.66666666666663</v>
      </c>
      <c r="K28" s="31">
        <v>353.9</v>
      </c>
      <c r="L28" s="31">
        <v>338.4</v>
      </c>
      <c r="M28" s="31">
        <v>32.704160000000002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226.05</v>
      </c>
      <c r="D29" s="36">
        <v>225.63333333333335</v>
      </c>
      <c r="E29" s="36">
        <v>223.4666666666667</v>
      </c>
      <c r="F29" s="36">
        <v>220.88333333333335</v>
      </c>
      <c r="G29" s="36">
        <v>218.7166666666667</v>
      </c>
      <c r="H29" s="36">
        <v>228.2166666666667</v>
      </c>
      <c r="I29" s="36">
        <v>230.38333333333338</v>
      </c>
      <c r="J29" s="36">
        <v>232.9666666666667</v>
      </c>
      <c r="K29" s="31">
        <v>227.8</v>
      </c>
      <c r="L29" s="31">
        <v>223.05</v>
      </c>
      <c r="M29" s="31">
        <v>51.117730000000002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280.14999999999998</v>
      </c>
      <c r="D30" s="36">
        <v>279.09999999999997</v>
      </c>
      <c r="E30" s="36">
        <v>275.19999999999993</v>
      </c>
      <c r="F30" s="36">
        <v>270.24999999999994</v>
      </c>
      <c r="G30" s="36">
        <v>266.34999999999991</v>
      </c>
      <c r="H30" s="36">
        <v>284.04999999999995</v>
      </c>
      <c r="I30" s="36">
        <v>287.94999999999993</v>
      </c>
      <c r="J30" s="36">
        <v>292.89999999999998</v>
      </c>
      <c r="K30" s="31">
        <v>283</v>
      </c>
      <c r="L30" s="31">
        <v>274.14999999999998</v>
      </c>
      <c r="M30" s="31">
        <v>41.431469999999997</v>
      </c>
      <c r="N30" s="1"/>
      <c r="O30" s="1"/>
    </row>
    <row r="31" spans="1:15" ht="12.75" customHeight="1">
      <c r="A31" s="33">
        <v>21</v>
      </c>
      <c r="B31" s="53" t="s">
        <v>312</v>
      </c>
      <c r="C31" s="31">
        <v>630.1</v>
      </c>
      <c r="D31" s="36">
        <v>634.81666666666661</v>
      </c>
      <c r="E31" s="36">
        <v>620.63333333333321</v>
      </c>
      <c r="F31" s="36">
        <v>611.16666666666663</v>
      </c>
      <c r="G31" s="36">
        <v>596.98333333333323</v>
      </c>
      <c r="H31" s="36">
        <v>644.28333333333319</v>
      </c>
      <c r="I31" s="36">
        <v>658.46666666666658</v>
      </c>
      <c r="J31" s="36">
        <v>667.93333333333317</v>
      </c>
      <c r="K31" s="31">
        <v>649</v>
      </c>
      <c r="L31" s="31">
        <v>625.35</v>
      </c>
      <c r="M31" s="31">
        <v>7.19374</v>
      </c>
      <c r="N31" s="1"/>
      <c r="O31" s="1"/>
    </row>
    <row r="32" spans="1:15" ht="12.75" customHeight="1">
      <c r="A32" s="33">
        <v>22</v>
      </c>
      <c r="B32" s="53" t="s">
        <v>313</v>
      </c>
      <c r="C32" s="31">
        <v>828</v>
      </c>
      <c r="D32" s="36">
        <v>827.35</v>
      </c>
      <c r="E32" s="36">
        <v>811.7</v>
      </c>
      <c r="F32" s="36">
        <v>795.4</v>
      </c>
      <c r="G32" s="36">
        <v>779.75</v>
      </c>
      <c r="H32" s="36">
        <v>843.65000000000009</v>
      </c>
      <c r="I32" s="36">
        <v>859.3</v>
      </c>
      <c r="J32" s="36">
        <v>875.60000000000014</v>
      </c>
      <c r="K32" s="31">
        <v>843</v>
      </c>
      <c r="L32" s="31">
        <v>811.05</v>
      </c>
      <c r="M32" s="31">
        <v>1.0612699999999999</v>
      </c>
      <c r="N32" s="1"/>
      <c r="O32" s="1"/>
    </row>
    <row r="33" spans="1:15" ht="12.75" customHeight="1">
      <c r="A33" s="33">
        <v>23</v>
      </c>
      <c r="B33" s="53" t="s">
        <v>314</v>
      </c>
      <c r="C33" s="31">
        <v>1187.6500000000001</v>
      </c>
      <c r="D33" s="36">
        <v>1193.1499999999999</v>
      </c>
      <c r="E33" s="36">
        <v>1171.2999999999997</v>
      </c>
      <c r="F33" s="36">
        <v>1154.9499999999998</v>
      </c>
      <c r="G33" s="36">
        <v>1133.0999999999997</v>
      </c>
      <c r="H33" s="36">
        <v>1209.4999999999998</v>
      </c>
      <c r="I33" s="36">
        <v>1231.3499999999997</v>
      </c>
      <c r="J33" s="36">
        <v>1247.6999999999998</v>
      </c>
      <c r="K33" s="31">
        <v>1215</v>
      </c>
      <c r="L33" s="31">
        <v>1176.8</v>
      </c>
      <c r="M33" s="31">
        <v>2.7406199999999998</v>
      </c>
      <c r="N33" s="1"/>
      <c r="O33" s="1"/>
    </row>
    <row r="34" spans="1:15" ht="12.75" customHeight="1">
      <c r="A34" s="33">
        <v>24</v>
      </c>
      <c r="B34" s="53" t="s">
        <v>315</v>
      </c>
      <c r="C34" s="31">
        <v>2402.0500000000002</v>
      </c>
      <c r="D34" s="36">
        <v>2398.6833333333334</v>
      </c>
      <c r="E34" s="36">
        <v>2379.3666666666668</v>
      </c>
      <c r="F34" s="36">
        <v>2356.6833333333334</v>
      </c>
      <c r="G34" s="36">
        <v>2337.3666666666668</v>
      </c>
      <c r="H34" s="36">
        <v>2421.3666666666668</v>
      </c>
      <c r="I34" s="36">
        <v>2440.6833333333334</v>
      </c>
      <c r="J34" s="36">
        <v>2463.3666666666668</v>
      </c>
      <c r="K34" s="31">
        <v>2418</v>
      </c>
      <c r="L34" s="31">
        <v>2376</v>
      </c>
      <c r="M34" s="31">
        <v>0.49991999999999998</v>
      </c>
      <c r="N34" s="1"/>
      <c r="O34" s="1"/>
    </row>
    <row r="35" spans="1:15" ht="12.75" customHeight="1">
      <c r="A35" s="33">
        <v>25</v>
      </c>
      <c r="B35" s="53" t="s">
        <v>316</v>
      </c>
      <c r="C35" s="31">
        <v>960.55</v>
      </c>
      <c r="D35" s="36">
        <v>959.88333333333333</v>
      </c>
      <c r="E35" s="36">
        <v>952.01666666666665</v>
      </c>
      <c r="F35" s="36">
        <v>943.48333333333335</v>
      </c>
      <c r="G35" s="36">
        <v>935.61666666666667</v>
      </c>
      <c r="H35" s="36">
        <v>968.41666666666663</v>
      </c>
      <c r="I35" s="36">
        <v>976.28333333333319</v>
      </c>
      <c r="J35" s="36">
        <v>984.81666666666661</v>
      </c>
      <c r="K35" s="31">
        <v>967.75</v>
      </c>
      <c r="L35" s="31">
        <v>951.35</v>
      </c>
      <c r="M35" s="31">
        <v>0.52449000000000001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5456.25</v>
      </c>
      <c r="D36" s="36">
        <v>5405.083333333333</v>
      </c>
      <c r="E36" s="36">
        <v>5322.1666666666661</v>
      </c>
      <c r="F36" s="36">
        <v>5188.083333333333</v>
      </c>
      <c r="G36" s="36">
        <v>5105.1666666666661</v>
      </c>
      <c r="H36" s="36">
        <v>5539.1666666666661</v>
      </c>
      <c r="I36" s="36">
        <v>5622.0833333333321</v>
      </c>
      <c r="J36" s="36">
        <v>5756.1666666666661</v>
      </c>
      <c r="K36" s="31">
        <v>5488</v>
      </c>
      <c r="L36" s="31">
        <v>5271</v>
      </c>
      <c r="M36" s="31">
        <v>1.7592300000000001</v>
      </c>
      <c r="N36" s="1"/>
      <c r="O36" s="1"/>
    </row>
    <row r="37" spans="1:15" ht="12.75" customHeight="1">
      <c r="A37" s="33">
        <v>27</v>
      </c>
      <c r="B37" s="53" t="s">
        <v>317</v>
      </c>
      <c r="C37" s="31">
        <v>1973.75</v>
      </c>
      <c r="D37" s="36">
        <v>1980.4166666666667</v>
      </c>
      <c r="E37" s="36">
        <v>1960.3333333333335</v>
      </c>
      <c r="F37" s="36">
        <v>1946.9166666666667</v>
      </c>
      <c r="G37" s="36">
        <v>1926.8333333333335</v>
      </c>
      <c r="H37" s="36">
        <v>1993.8333333333335</v>
      </c>
      <c r="I37" s="36">
        <v>2013.916666666667</v>
      </c>
      <c r="J37" s="36">
        <v>2027.3333333333335</v>
      </c>
      <c r="K37" s="31">
        <v>2000.5</v>
      </c>
      <c r="L37" s="31">
        <v>1967</v>
      </c>
      <c r="M37" s="31">
        <v>0.30367</v>
      </c>
      <c r="N37" s="1"/>
      <c r="O37" s="1"/>
    </row>
    <row r="38" spans="1:15" ht="12.75" customHeight="1">
      <c r="A38" s="33">
        <v>28</v>
      </c>
      <c r="B38" s="53" t="s">
        <v>738</v>
      </c>
      <c r="C38" s="31">
        <v>71.2</v>
      </c>
      <c r="D38" s="36">
        <v>71.38333333333334</v>
      </c>
      <c r="E38" s="36">
        <v>70.816666666666677</v>
      </c>
      <c r="F38" s="36">
        <v>70.433333333333337</v>
      </c>
      <c r="G38" s="36">
        <v>69.866666666666674</v>
      </c>
      <c r="H38" s="36">
        <v>71.76666666666668</v>
      </c>
      <c r="I38" s="36">
        <v>72.333333333333343</v>
      </c>
      <c r="J38" s="36">
        <v>72.716666666666683</v>
      </c>
      <c r="K38" s="31">
        <v>71.95</v>
      </c>
      <c r="L38" s="31">
        <v>71</v>
      </c>
      <c r="M38" s="31">
        <v>8.9841599999999993</v>
      </c>
      <c r="N38" s="1"/>
      <c r="O38" s="1"/>
    </row>
    <row r="39" spans="1:15" ht="12.75" customHeight="1">
      <c r="A39" s="33">
        <v>29</v>
      </c>
      <c r="B39" s="53" t="s">
        <v>829</v>
      </c>
      <c r="C39" s="31">
        <v>26.5</v>
      </c>
      <c r="D39" s="36">
        <v>26.650000000000002</v>
      </c>
      <c r="E39" s="36">
        <v>26.300000000000004</v>
      </c>
      <c r="F39" s="36">
        <v>26.1</v>
      </c>
      <c r="G39" s="36">
        <v>25.750000000000004</v>
      </c>
      <c r="H39" s="36">
        <v>26.850000000000005</v>
      </c>
      <c r="I39" s="36">
        <v>27.200000000000006</v>
      </c>
      <c r="J39" s="36">
        <v>27.400000000000006</v>
      </c>
      <c r="K39" s="31">
        <v>27</v>
      </c>
      <c r="L39" s="31">
        <v>26.45</v>
      </c>
      <c r="M39" s="31">
        <v>38.903660000000002</v>
      </c>
      <c r="N39" s="1"/>
      <c r="O39" s="1"/>
    </row>
    <row r="40" spans="1:15" ht="12.75" customHeight="1">
      <c r="A40" s="33">
        <v>30</v>
      </c>
      <c r="B40" s="53" t="s">
        <v>815</v>
      </c>
      <c r="C40" s="31">
        <v>1114.25</v>
      </c>
      <c r="D40" s="36">
        <v>1124.3499999999999</v>
      </c>
      <c r="E40" s="36">
        <v>1098.9999999999998</v>
      </c>
      <c r="F40" s="36">
        <v>1083.7499999999998</v>
      </c>
      <c r="G40" s="36">
        <v>1058.3999999999996</v>
      </c>
      <c r="H40" s="36">
        <v>1139.5999999999999</v>
      </c>
      <c r="I40" s="36">
        <v>1164.9500000000003</v>
      </c>
      <c r="J40" s="36">
        <v>1180.2</v>
      </c>
      <c r="K40" s="31">
        <v>1149.7</v>
      </c>
      <c r="L40" s="31">
        <v>1109.0999999999999</v>
      </c>
      <c r="M40" s="31">
        <v>7.5680300000000003</v>
      </c>
      <c r="N40" s="1"/>
      <c r="O40" s="1"/>
    </row>
    <row r="41" spans="1:15" ht="12.75" customHeight="1">
      <c r="A41" s="33">
        <v>31</v>
      </c>
      <c r="B41" s="53" t="s">
        <v>318</v>
      </c>
      <c r="C41" s="31">
        <v>3824.35</v>
      </c>
      <c r="D41" s="36">
        <v>3833.7166666666667</v>
      </c>
      <c r="E41" s="36">
        <v>3800.6333333333332</v>
      </c>
      <c r="F41" s="36">
        <v>3776.9166666666665</v>
      </c>
      <c r="G41" s="36">
        <v>3743.833333333333</v>
      </c>
      <c r="H41" s="36">
        <v>3857.4333333333334</v>
      </c>
      <c r="I41" s="36">
        <v>3890.5166666666664</v>
      </c>
      <c r="J41" s="36">
        <v>3914.2333333333336</v>
      </c>
      <c r="K41" s="31">
        <v>3866.8</v>
      </c>
      <c r="L41" s="31">
        <v>3810</v>
      </c>
      <c r="M41" s="31">
        <v>0.37530999999999998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646.5</v>
      </c>
      <c r="D42" s="36">
        <v>640.4666666666667</v>
      </c>
      <c r="E42" s="36">
        <v>632.63333333333344</v>
      </c>
      <c r="F42" s="36">
        <v>618.76666666666677</v>
      </c>
      <c r="G42" s="36">
        <v>610.93333333333351</v>
      </c>
      <c r="H42" s="36">
        <v>654.33333333333337</v>
      </c>
      <c r="I42" s="36">
        <v>662.16666666666663</v>
      </c>
      <c r="J42" s="36">
        <v>676.0333333333333</v>
      </c>
      <c r="K42" s="31">
        <v>648.29999999999995</v>
      </c>
      <c r="L42" s="31">
        <v>626.6</v>
      </c>
      <c r="M42" s="31">
        <v>47.189239999999998</v>
      </c>
      <c r="N42" s="1"/>
      <c r="O42" s="1"/>
    </row>
    <row r="43" spans="1:15" ht="12.75" customHeight="1">
      <c r="A43" s="33">
        <v>33</v>
      </c>
      <c r="B43" s="53" t="s">
        <v>1030</v>
      </c>
      <c r="C43" s="31">
        <v>4069.55</v>
      </c>
      <c r="D43" s="36">
        <v>4088.1999999999994</v>
      </c>
      <c r="E43" s="36">
        <v>4040.3999999999987</v>
      </c>
      <c r="F43" s="36">
        <v>4011.2499999999995</v>
      </c>
      <c r="G43" s="36">
        <v>3963.4499999999989</v>
      </c>
      <c r="H43" s="36">
        <v>4117.3499999999985</v>
      </c>
      <c r="I43" s="36">
        <v>4165.1499999999987</v>
      </c>
      <c r="J43" s="36">
        <v>4194.2999999999984</v>
      </c>
      <c r="K43" s="31">
        <v>4136</v>
      </c>
      <c r="L43" s="31">
        <v>4059.05</v>
      </c>
      <c r="M43" s="31">
        <v>0.29137999999999997</v>
      </c>
      <c r="N43" s="1"/>
      <c r="O43" s="1"/>
    </row>
    <row r="44" spans="1:15" ht="12.75" customHeight="1">
      <c r="A44" s="33">
        <v>34</v>
      </c>
      <c r="B44" s="53" t="s">
        <v>319</v>
      </c>
      <c r="C44" s="31">
        <v>2617.6</v>
      </c>
      <c r="D44" s="36">
        <v>2623.8666666666668</v>
      </c>
      <c r="E44" s="36">
        <v>2601.7333333333336</v>
      </c>
      <c r="F44" s="36">
        <v>2585.8666666666668</v>
      </c>
      <c r="G44" s="36">
        <v>2563.7333333333336</v>
      </c>
      <c r="H44" s="36">
        <v>2639.7333333333336</v>
      </c>
      <c r="I44" s="36">
        <v>2661.8666666666668</v>
      </c>
      <c r="J44" s="36">
        <v>2677.7333333333336</v>
      </c>
      <c r="K44" s="31">
        <v>2646</v>
      </c>
      <c r="L44" s="31">
        <v>2608</v>
      </c>
      <c r="M44" s="31">
        <v>2.5051999999999999</v>
      </c>
      <c r="N44" s="1"/>
      <c r="O44" s="1"/>
    </row>
    <row r="45" spans="1:15" ht="12.75" customHeight="1">
      <c r="A45" s="33">
        <v>35</v>
      </c>
      <c r="B45" s="53" t="s">
        <v>320</v>
      </c>
      <c r="C45" s="31">
        <v>772.15</v>
      </c>
      <c r="D45" s="36">
        <v>774.98333333333323</v>
      </c>
      <c r="E45" s="36">
        <v>767.96666666666647</v>
      </c>
      <c r="F45" s="36">
        <v>763.78333333333319</v>
      </c>
      <c r="G45" s="36">
        <v>756.76666666666642</v>
      </c>
      <c r="H45" s="36">
        <v>779.16666666666652</v>
      </c>
      <c r="I45" s="36">
        <v>786.18333333333317</v>
      </c>
      <c r="J45" s="36">
        <v>790.36666666666656</v>
      </c>
      <c r="K45" s="31">
        <v>782</v>
      </c>
      <c r="L45" s="31">
        <v>770.8</v>
      </c>
      <c r="M45" s="31">
        <v>0.66486999999999996</v>
      </c>
      <c r="N45" s="1"/>
      <c r="O45" s="1"/>
    </row>
    <row r="46" spans="1:15" ht="12.75" customHeight="1">
      <c r="A46" s="33">
        <v>36</v>
      </c>
      <c r="B46" s="53" t="s">
        <v>793</v>
      </c>
      <c r="C46" s="31">
        <v>7851.6</v>
      </c>
      <c r="D46" s="36">
        <v>7853.8666666666659</v>
      </c>
      <c r="E46" s="36">
        <v>7732.7333333333318</v>
      </c>
      <c r="F46" s="36">
        <v>7613.8666666666659</v>
      </c>
      <c r="G46" s="36">
        <v>7492.7333333333318</v>
      </c>
      <c r="H46" s="36">
        <v>7972.7333333333318</v>
      </c>
      <c r="I46" s="36">
        <v>8093.866666666665</v>
      </c>
      <c r="J46" s="36">
        <v>8212.7333333333318</v>
      </c>
      <c r="K46" s="31">
        <v>7975</v>
      </c>
      <c r="L46" s="31">
        <v>7735</v>
      </c>
      <c r="M46" s="31">
        <v>0.90164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5970.05</v>
      </c>
      <c r="D47" s="36">
        <v>5940.7</v>
      </c>
      <c r="E47" s="36">
        <v>5889.95</v>
      </c>
      <c r="F47" s="36">
        <v>5809.85</v>
      </c>
      <c r="G47" s="36">
        <v>5759.1</v>
      </c>
      <c r="H47" s="36">
        <v>6020.7999999999993</v>
      </c>
      <c r="I47" s="36">
        <v>6071.5499999999993</v>
      </c>
      <c r="J47" s="36">
        <v>6151.6499999999987</v>
      </c>
      <c r="K47" s="31">
        <v>5991.45</v>
      </c>
      <c r="L47" s="31">
        <v>5860.6</v>
      </c>
      <c r="M47" s="31">
        <v>3.0819999999999999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483.45</v>
      </c>
      <c r="D48" s="36">
        <v>486.11666666666662</v>
      </c>
      <c r="E48" s="36">
        <v>478.53333333333325</v>
      </c>
      <c r="F48" s="36">
        <v>473.61666666666662</v>
      </c>
      <c r="G48" s="36">
        <v>466.03333333333325</v>
      </c>
      <c r="H48" s="36">
        <v>491.03333333333325</v>
      </c>
      <c r="I48" s="36">
        <v>498.61666666666662</v>
      </c>
      <c r="J48" s="36">
        <v>503.53333333333325</v>
      </c>
      <c r="K48" s="31">
        <v>493.7</v>
      </c>
      <c r="L48" s="31">
        <v>481.2</v>
      </c>
      <c r="M48" s="31">
        <v>29.045580000000001</v>
      </c>
      <c r="N48" s="1"/>
      <c r="O48" s="1"/>
    </row>
    <row r="49" spans="1:15" ht="12.75" customHeight="1">
      <c r="A49" s="33">
        <v>39</v>
      </c>
      <c r="B49" s="53" t="s">
        <v>321</v>
      </c>
      <c r="C49" s="31">
        <v>306.89999999999998</v>
      </c>
      <c r="D49" s="36">
        <v>307.2</v>
      </c>
      <c r="E49" s="36">
        <v>303.7</v>
      </c>
      <c r="F49" s="36">
        <v>300.5</v>
      </c>
      <c r="G49" s="36">
        <v>297</v>
      </c>
      <c r="H49" s="36">
        <v>310.39999999999998</v>
      </c>
      <c r="I49" s="36">
        <v>313.89999999999998</v>
      </c>
      <c r="J49" s="36">
        <v>317.09999999999997</v>
      </c>
      <c r="K49" s="31">
        <v>310.7</v>
      </c>
      <c r="L49" s="31">
        <v>304</v>
      </c>
      <c r="M49" s="31">
        <v>6.0119100000000003</v>
      </c>
      <c r="N49" s="1"/>
      <c r="O49" s="1"/>
    </row>
    <row r="50" spans="1:15" ht="12.75" customHeight="1">
      <c r="A50" s="33">
        <v>40</v>
      </c>
      <c r="B50" s="53" t="s">
        <v>792</v>
      </c>
      <c r="C50" s="31">
        <v>613.54999999999995</v>
      </c>
      <c r="D50" s="36">
        <v>615.18333333333328</v>
      </c>
      <c r="E50" s="36">
        <v>610.36666666666656</v>
      </c>
      <c r="F50" s="36">
        <v>607.18333333333328</v>
      </c>
      <c r="G50" s="36">
        <v>602.36666666666656</v>
      </c>
      <c r="H50" s="36">
        <v>618.36666666666656</v>
      </c>
      <c r="I50" s="36">
        <v>623.18333333333339</v>
      </c>
      <c r="J50" s="36">
        <v>626.36666666666656</v>
      </c>
      <c r="K50" s="31">
        <v>620</v>
      </c>
      <c r="L50" s="31">
        <v>612</v>
      </c>
      <c r="M50" s="31">
        <v>1.8927700000000001</v>
      </c>
      <c r="N50" s="1"/>
      <c r="O50" s="1"/>
    </row>
    <row r="51" spans="1:15" ht="12.75" customHeight="1">
      <c r="A51" s="33">
        <v>41</v>
      </c>
      <c r="B51" s="53" t="s">
        <v>322</v>
      </c>
      <c r="C51" s="31">
        <v>592.5</v>
      </c>
      <c r="D51" s="36">
        <v>594.16666666666663</v>
      </c>
      <c r="E51" s="36">
        <v>589.48333333333323</v>
      </c>
      <c r="F51" s="36">
        <v>586.46666666666658</v>
      </c>
      <c r="G51" s="36">
        <v>581.78333333333319</v>
      </c>
      <c r="H51" s="36">
        <v>597.18333333333328</v>
      </c>
      <c r="I51" s="36">
        <v>601.86666666666667</v>
      </c>
      <c r="J51" s="36">
        <v>604.88333333333333</v>
      </c>
      <c r="K51" s="31">
        <v>598.85</v>
      </c>
      <c r="L51" s="31">
        <v>591.15</v>
      </c>
      <c r="M51" s="31">
        <v>0.4178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212.35</v>
      </c>
      <c r="D52" s="36">
        <v>210.73333333333332</v>
      </c>
      <c r="E52" s="36">
        <v>207.76666666666665</v>
      </c>
      <c r="F52" s="36">
        <v>203.18333333333334</v>
      </c>
      <c r="G52" s="36">
        <v>200.21666666666667</v>
      </c>
      <c r="H52" s="36">
        <v>215.31666666666663</v>
      </c>
      <c r="I52" s="36">
        <v>218.28333333333327</v>
      </c>
      <c r="J52" s="36">
        <v>222.86666666666662</v>
      </c>
      <c r="K52" s="31">
        <v>213.7</v>
      </c>
      <c r="L52" s="31">
        <v>206.15</v>
      </c>
      <c r="M52" s="31">
        <v>181.92042000000001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2903.75</v>
      </c>
      <c r="D53" s="36">
        <v>2900.7666666666664</v>
      </c>
      <c r="E53" s="36">
        <v>2880.2833333333328</v>
      </c>
      <c r="F53" s="36">
        <v>2856.8166666666666</v>
      </c>
      <c r="G53" s="36">
        <v>2836.333333333333</v>
      </c>
      <c r="H53" s="36">
        <v>2924.2333333333327</v>
      </c>
      <c r="I53" s="36">
        <v>2944.7166666666662</v>
      </c>
      <c r="J53" s="36">
        <v>2968.1833333333325</v>
      </c>
      <c r="K53" s="31">
        <v>2921.25</v>
      </c>
      <c r="L53" s="31">
        <v>2877.3</v>
      </c>
      <c r="M53" s="31">
        <v>11.81894</v>
      </c>
      <c r="N53" s="1"/>
      <c r="O53" s="1"/>
    </row>
    <row r="54" spans="1:15" ht="12.75" customHeight="1">
      <c r="A54" s="33">
        <v>44</v>
      </c>
      <c r="B54" s="53" t="s">
        <v>323</v>
      </c>
      <c r="C54" s="31">
        <v>362.85</v>
      </c>
      <c r="D54" s="36">
        <v>361.55</v>
      </c>
      <c r="E54" s="36">
        <v>358.1</v>
      </c>
      <c r="F54" s="36">
        <v>353.35</v>
      </c>
      <c r="G54" s="36">
        <v>349.90000000000003</v>
      </c>
      <c r="H54" s="36">
        <v>366.3</v>
      </c>
      <c r="I54" s="36">
        <v>369.74999999999994</v>
      </c>
      <c r="J54" s="36">
        <v>374.5</v>
      </c>
      <c r="K54" s="31">
        <v>365</v>
      </c>
      <c r="L54" s="31">
        <v>356.8</v>
      </c>
      <c r="M54" s="31">
        <v>15.77725</v>
      </c>
      <c r="N54" s="1"/>
      <c r="O54" s="1"/>
    </row>
    <row r="55" spans="1:15" ht="12.75" customHeight="1">
      <c r="A55" s="33">
        <v>45</v>
      </c>
      <c r="B55" s="53" t="s">
        <v>1031</v>
      </c>
      <c r="C55" s="31">
        <v>5676.6</v>
      </c>
      <c r="D55" s="36">
        <v>5700.9833333333336</v>
      </c>
      <c r="E55" s="36">
        <v>5608.6166666666668</v>
      </c>
      <c r="F55" s="36">
        <v>5540.6333333333332</v>
      </c>
      <c r="G55" s="36">
        <v>5448.2666666666664</v>
      </c>
      <c r="H55" s="36">
        <v>5768.9666666666672</v>
      </c>
      <c r="I55" s="36">
        <v>5861.3333333333339</v>
      </c>
      <c r="J55" s="36">
        <v>5929.3166666666675</v>
      </c>
      <c r="K55" s="31">
        <v>5793.35</v>
      </c>
      <c r="L55" s="31">
        <v>5633</v>
      </c>
      <c r="M55" s="31">
        <v>5.1529999999999999E-2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2105.1999999999998</v>
      </c>
      <c r="D56" s="36">
        <v>2110.0499999999997</v>
      </c>
      <c r="E56" s="36">
        <v>2086.6499999999996</v>
      </c>
      <c r="F56" s="36">
        <v>2068.1</v>
      </c>
      <c r="G56" s="36">
        <v>2044.6999999999998</v>
      </c>
      <c r="H56" s="36">
        <v>2128.5999999999995</v>
      </c>
      <c r="I56" s="36">
        <v>2152</v>
      </c>
      <c r="J56" s="36">
        <v>2170.5499999999993</v>
      </c>
      <c r="K56" s="31">
        <v>2133.4499999999998</v>
      </c>
      <c r="L56" s="31">
        <v>2091.5</v>
      </c>
      <c r="M56" s="31">
        <v>5.6175699999999997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5943.95</v>
      </c>
      <c r="D57" s="36">
        <v>5945.5999999999995</v>
      </c>
      <c r="E57" s="36">
        <v>5898.3499999999985</v>
      </c>
      <c r="F57" s="36">
        <v>5852.7499999999991</v>
      </c>
      <c r="G57" s="36">
        <v>5805.4999999999982</v>
      </c>
      <c r="H57" s="36">
        <v>5991.1999999999989</v>
      </c>
      <c r="I57" s="36">
        <v>6038.4500000000007</v>
      </c>
      <c r="J57" s="36">
        <v>6084.0499999999993</v>
      </c>
      <c r="K57" s="31">
        <v>5992.85</v>
      </c>
      <c r="L57" s="31">
        <v>5900</v>
      </c>
      <c r="M57" s="31">
        <v>0.12715000000000001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1229.8499999999999</v>
      </c>
      <c r="D58" s="36">
        <v>1226.25</v>
      </c>
      <c r="E58" s="36">
        <v>1216.55</v>
      </c>
      <c r="F58" s="36">
        <v>1203.25</v>
      </c>
      <c r="G58" s="36">
        <v>1193.55</v>
      </c>
      <c r="H58" s="36">
        <v>1239.55</v>
      </c>
      <c r="I58" s="36">
        <v>1249.2499999999998</v>
      </c>
      <c r="J58" s="36">
        <v>1262.55</v>
      </c>
      <c r="K58" s="31">
        <v>1235.95</v>
      </c>
      <c r="L58" s="31">
        <v>1212.95</v>
      </c>
      <c r="M58" s="31">
        <v>7.0699199999999998</v>
      </c>
      <c r="N58" s="1"/>
      <c r="O58" s="1"/>
    </row>
    <row r="59" spans="1:15" ht="12.75" customHeight="1">
      <c r="A59" s="33">
        <v>49</v>
      </c>
      <c r="B59" s="53" t="s">
        <v>324</v>
      </c>
      <c r="C59" s="31">
        <v>534.6</v>
      </c>
      <c r="D59" s="36">
        <v>538.83333333333337</v>
      </c>
      <c r="E59" s="36">
        <v>527.7166666666667</v>
      </c>
      <c r="F59" s="36">
        <v>520.83333333333337</v>
      </c>
      <c r="G59" s="36">
        <v>509.7166666666667</v>
      </c>
      <c r="H59" s="36">
        <v>545.7166666666667</v>
      </c>
      <c r="I59" s="36">
        <v>556.83333333333326</v>
      </c>
      <c r="J59" s="36">
        <v>563.7166666666667</v>
      </c>
      <c r="K59" s="31">
        <v>549.95000000000005</v>
      </c>
      <c r="L59" s="31">
        <v>531.95000000000005</v>
      </c>
      <c r="M59" s="31">
        <v>2.4548399999999999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4793.55</v>
      </c>
      <c r="D60" s="36">
        <v>4787.1166666666659</v>
      </c>
      <c r="E60" s="36">
        <v>4762.2333333333318</v>
      </c>
      <c r="F60" s="36">
        <v>4730.9166666666661</v>
      </c>
      <c r="G60" s="36">
        <v>4706.0333333333319</v>
      </c>
      <c r="H60" s="36">
        <v>4818.4333333333316</v>
      </c>
      <c r="I60" s="36">
        <v>4843.3166666666648</v>
      </c>
      <c r="J60" s="36">
        <v>4874.6333333333314</v>
      </c>
      <c r="K60" s="31">
        <v>4812</v>
      </c>
      <c r="L60" s="31">
        <v>4755.8</v>
      </c>
      <c r="M60" s="31">
        <v>1.5102500000000001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1165.25</v>
      </c>
      <c r="D61" s="36">
        <v>1153.55</v>
      </c>
      <c r="E61" s="36">
        <v>1137.4499999999998</v>
      </c>
      <c r="F61" s="36">
        <v>1109.6499999999999</v>
      </c>
      <c r="G61" s="36">
        <v>1093.5499999999997</v>
      </c>
      <c r="H61" s="36">
        <v>1181.3499999999999</v>
      </c>
      <c r="I61" s="36">
        <v>1197.4499999999998</v>
      </c>
      <c r="J61" s="36">
        <v>1225.25</v>
      </c>
      <c r="K61" s="31">
        <v>1169.6500000000001</v>
      </c>
      <c r="L61" s="31">
        <v>1125.75</v>
      </c>
      <c r="M61" s="31">
        <v>128.18081000000001</v>
      </c>
      <c r="N61" s="1"/>
      <c r="O61" s="1"/>
    </row>
    <row r="62" spans="1:15" ht="12.75" customHeight="1">
      <c r="A62" s="33">
        <v>52</v>
      </c>
      <c r="B62" s="53" t="s">
        <v>325</v>
      </c>
      <c r="C62" s="31">
        <v>4549.3999999999996</v>
      </c>
      <c r="D62" s="36">
        <v>4615.2333333333336</v>
      </c>
      <c r="E62" s="36">
        <v>4459.4666666666672</v>
      </c>
      <c r="F62" s="36">
        <v>4369.5333333333338</v>
      </c>
      <c r="G62" s="36">
        <v>4213.7666666666673</v>
      </c>
      <c r="H62" s="36">
        <v>4705.166666666667</v>
      </c>
      <c r="I62" s="36">
        <v>4860.9333333333334</v>
      </c>
      <c r="J62" s="36">
        <v>4950.8666666666668</v>
      </c>
      <c r="K62" s="31">
        <v>4771</v>
      </c>
      <c r="L62" s="31">
        <v>4525.3</v>
      </c>
      <c r="M62" s="31">
        <v>11.538880000000001</v>
      </c>
      <c r="N62" s="1"/>
      <c r="O62" s="1"/>
    </row>
    <row r="63" spans="1:15" ht="12.75" customHeight="1">
      <c r="A63" s="33">
        <v>53</v>
      </c>
      <c r="B63" s="53" t="s">
        <v>795</v>
      </c>
      <c r="C63" s="31">
        <v>329.4</v>
      </c>
      <c r="D63" s="36">
        <v>328.34999999999997</v>
      </c>
      <c r="E63" s="36">
        <v>324.04999999999995</v>
      </c>
      <c r="F63" s="36">
        <v>318.7</v>
      </c>
      <c r="G63" s="36">
        <v>314.39999999999998</v>
      </c>
      <c r="H63" s="36">
        <v>333.69999999999993</v>
      </c>
      <c r="I63" s="36">
        <v>338</v>
      </c>
      <c r="J63" s="36">
        <v>343.34999999999991</v>
      </c>
      <c r="K63" s="31">
        <v>332.65</v>
      </c>
      <c r="L63" s="31">
        <v>323</v>
      </c>
      <c r="M63" s="31">
        <v>32.7271</v>
      </c>
      <c r="N63" s="1"/>
      <c r="O63" s="1"/>
    </row>
    <row r="64" spans="1:15" ht="12.75" customHeight="1">
      <c r="A64" s="33">
        <v>54</v>
      </c>
      <c r="B64" s="53" t="s">
        <v>326</v>
      </c>
      <c r="C64" s="31">
        <v>2613.9499999999998</v>
      </c>
      <c r="D64" s="36">
        <v>2634.9666666666667</v>
      </c>
      <c r="E64" s="36">
        <v>2585.9833333333336</v>
      </c>
      <c r="F64" s="36">
        <v>2558.0166666666669</v>
      </c>
      <c r="G64" s="36">
        <v>2509.0333333333338</v>
      </c>
      <c r="H64" s="36">
        <v>2662.9333333333334</v>
      </c>
      <c r="I64" s="36">
        <v>2711.9166666666661</v>
      </c>
      <c r="J64" s="36">
        <v>2739.8833333333332</v>
      </c>
      <c r="K64" s="31">
        <v>2683.95</v>
      </c>
      <c r="L64" s="31">
        <v>2607</v>
      </c>
      <c r="M64" s="31">
        <v>9.4184300000000007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8963.4500000000007</v>
      </c>
      <c r="D65" s="36">
        <v>8899.8833333333332</v>
      </c>
      <c r="E65" s="36">
        <v>8814.7666666666664</v>
      </c>
      <c r="F65" s="36">
        <v>8666.0833333333339</v>
      </c>
      <c r="G65" s="36">
        <v>8580.9666666666672</v>
      </c>
      <c r="H65" s="36">
        <v>9048.5666666666657</v>
      </c>
      <c r="I65" s="36">
        <v>9133.6833333333307</v>
      </c>
      <c r="J65" s="36">
        <v>9282.366666666665</v>
      </c>
      <c r="K65" s="31">
        <v>8985</v>
      </c>
      <c r="L65" s="31">
        <v>8751.2000000000007</v>
      </c>
      <c r="M65" s="31">
        <v>7.3151400000000004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6826.65</v>
      </c>
      <c r="D66" s="36">
        <v>6803.4000000000005</v>
      </c>
      <c r="E66" s="36">
        <v>6753.3000000000011</v>
      </c>
      <c r="F66" s="36">
        <v>6679.9500000000007</v>
      </c>
      <c r="G66" s="36">
        <v>6629.8500000000013</v>
      </c>
      <c r="H66" s="36">
        <v>6876.7500000000009</v>
      </c>
      <c r="I66" s="36">
        <v>6926.8500000000013</v>
      </c>
      <c r="J66" s="36">
        <v>7000.2000000000007</v>
      </c>
      <c r="K66" s="31">
        <v>6853.5</v>
      </c>
      <c r="L66" s="31">
        <v>6730.05</v>
      </c>
      <c r="M66" s="31">
        <v>7.0931699999999998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1608.45</v>
      </c>
      <c r="D67" s="36">
        <v>1600.9833333333333</v>
      </c>
      <c r="E67" s="36">
        <v>1588.7166666666667</v>
      </c>
      <c r="F67" s="36">
        <v>1568.9833333333333</v>
      </c>
      <c r="G67" s="36">
        <v>1556.7166666666667</v>
      </c>
      <c r="H67" s="36">
        <v>1620.7166666666667</v>
      </c>
      <c r="I67" s="36">
        <v>1632.9833333333336</v>
      </c>
      <c r="J67" s="36">
        <v>1652.7166666666667</v>
      </c>
      <c r="K67" s="31">
        <v>1613.25</v>
      </c>
      <c r="L67" s="31">
        <v>1581.25</v>
      </c>
      <c r="M67" s="31">
        <v>15.474830000000001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8165.2</v>
      </c>
      <c r="D68" s="36">
        <v>8147.0666666666666</v>
      </c>
      <c r="E68" s="36">
        <v>8113.1333333333332</v>
      </c>
      <c r="F68" s="36">
        <v>8061.0666666666666</v>
      </c>
      <c r="G68" s="36">
        <v>8027.1333333333332</v>
      </c>
      <c r="H68" s="36">
        <v>8199.1333333333332</v>
      </c>
      <c r="I68" s="36">
        <v>8233.0666666666657</v>
      </c>
      <c r="J68" s="36">
        <v>8285.1333333333332</v>
      </c>
      <c r="K68" s="31">
        <v>8181</v>
      </c>
      <c r="L68" s="31">
        <v>8095</v>
      </c>
      <c r="M68" s="31">
        <v>0.12988</v>
      </c>
      <c r="N68" s="1"/>
      <c r="O68" s="1"/>
    </row>
    <row r="69" spans="1:15" ht="12.75" customHeight="1">
      <c r="A69" s="33">
        <v>59</v>
      </c>
      <c r="B69" s="53" t="s">
        <v>327</v>
      </c>
      <c r="C69" s="31">
        <v>2213.35</v>
      </c>
      <c r="D69" s="36">
        <v>2234.1</v>
      </c>
      <c r="E69" s="36">
        <v>2189.25</v>
      </c>
      <c r="F69" s="36">
        <v>2165.15</v>
      </c>
      <c r="G69" s="36">
        <v>2120.3000000000002</v>
      </c>
      <c r="H69" s="36">
        <v>2258.1999999999998</v>
      </c>
      <c r="I69" s="36">
        <v>2303.0499999999993</v>
      </c>
      <c r="J69" s="36">
        <v>2327.1499999999996</v>
      </c>
      <c r="K69" s="31">
        <v>2278.9499999999998</v>
      </c>
      <c r="L69" s="31">
        <v>2210</v>
      </c>
      <c r="M69" s="31">
        <v>0.28728999999999999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3052.85</v>
      </c>
      <c r="D70" s="36">
        <v>3075.1333333333332</v>
      </c>
      <c r="E70" s="36">
        <v>3021.3166666666666</v>
      </c>
      <c r="F70" s="36">
        <v>2989.7833333333333</v>
      </c>
      <c r="G70" s="36">
        <v>2935.9666666666667</v>
      </c>
      <c r="H70" s="36">
        <v>3106.6666666666665</v>
      </c>
      <c r="I70" s="36">
        <v>3160.4833333333331</v>
      </c>
      <c r="J70" s="36">
        <v>3192.0166666666664</v>
      </c>
      <c r="K70" s="31">
        <v>3128.95</v>
      </c>
      <c r="L70" s="31">
        <v>3043.6</v>
      </c>
      <c r="M70" s="31">
        <v>4.3839300000000003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377.1</v>
      </c>
      <c r="D71" s="36">
        <v>377.2833333333333</v>
      </c>
      <c r="E71" s="36">
        <v>374.81666666666661</v>
      </c>
      <c r="F71" s="36">
        <v>372.5333333333333</v>
      </c>
      <c r="G71" s="36">
        <v>370.06666666666661</v>
      </c>
      <c r="H71" s="36">
        <v>379.56666666666661</v>
      </c>
      <c r="I71" s="36">
        <v>382.0333333333333</v>
      </c>
      <c r="J71" s="36">
        <v>384.31666666666661</v>
      </c>
      <c r="K71" s="31">
        <v>379.75</v>
      </c>
      <c r="L71" s="31">
        <v>375</v>
      </c>
      <c r="M71" s="31">
        <v>6.2160900000000003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188.5</v>
      </c>
      <c r="D72" s="36">
        <v>187.11666666666665</v>
      </c>
      <c r="E72" s="36">
        <v>185.08333333333329</v>
      </c>
      <c r="F72" s="36">
        <v>181.66666666666663</v>
      </c>
      <c r="G72" s="36">
        <v>179.63333333333327</v>
      </c>
      <c r="H72" s="36">
        <v>190.5333333333333</v>
      </c>
      <c r="I72" s="36">
        <v>192.56666666666666</v>
      </c>
      <c r="J72" s="36">
        <v>195.98333333333332</v>
      </c>
      <c r="K72" s="31">
        <v>189.15</v>
      </c>
      <c r="L72" s="31">
        <v>183.7</v>
      </c>
      <c r="M72" s="31">
        <v>139.48604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269.25</v>
      </c>
      <c r="D73" s="36">
        <v>268.61666666666667</v>
      </c>
      <c r="E73" s="36">
        <v>265.23333333333335</v>
      </c>
      <c r="F73" s="36">
        <v>261.2166666666667</v>
      </c>
      <c r="G73" s="36">
        <v>257.83333333333337</v>
      </c>
      <c r="H73" s="36">
        <v>272.63333333333333</v>
      </c>
      <c r="I73" s="36">
        <v>276.01666666666665</v>
      </c>
      <c r="J73" s="36">
        <v>280.0333333333333</v>
      </c>
      <c r="K73" s="31">
        <v>272</v>
      </c>
      <c r="L73" s="31">
        <v>264.60000000000002</v>
      </c>
      <c r="M73" s="31">
        <v>247.38523000000001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129.15</v>
      </c>
      <c r="D74" s="36">
        <v>129.18333333333337</v>
      </c>
      <c r="E74" s="36">
        <v>127.56666666666672</v>
      </c>
      <c r="F74" s="36">
        <v>125.98333333333335</v>
      </c>
      <c r="G74" s="36">
        <v>124.3666666666667</v>
      </c>
      <c r="H74" s="36">
        <v>130.76666666666674</v>
      </c>
      <c r="I74" s="36">
        <v>132.38333333333335</v>
      </c>
      <c r="J74" s="36">
        <v>133.96666666666675</v>
      </c>
      <c r="K74" s="31">
        <v>130.80000000000001</v>
      </c>
      <c r="L74" s="31">
        <v>127.6</v>
      </c>
      <c r="M74" s="31">
        <v>137.82937999999999</v>
      </c>
      <c r="N74" s="1"/>
      <c r="O74" s="1"/>
    </row>
    <row r="75" spans="1:15" ht="12.75" customHeight="1">
      <c r="A75" s="33">
        <v>65</v>
      </c>
      <c r="B75" s="53" t="s">
        <v>328</v>
      </c>
      <c r="C75" s="31">
        <v>68.8</v>
      </c>
      <c r="D75" s="36">
        <v>68.966666666666654</v>
      </c>
      <c r="E75" s="36">
        <v>67.633333333333312</v>
      </c>
      <c r="F75" s="36">
        <v>66.466666666666654</v>
      </c>
      <c r="G75" s="36">
        <v>65.133333333333312</v>
      </c>
      <c r="H75" s="36">
        <v>70.133333333333312</v>
      </c>
      <c r="I75" s="36">
        <v>71.466666666666654</v>
      </c>
      <c r="J75" s="36">
        <v>72.633333333333312</v>
      </c>
      <c r="K75" s="31">
        <v>70.3</v>
      </c>
      <c r="L75" s="31">
        <v>67.8</v>
      </c>
      <c r="M75" s="31">
        <v>327.17023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1355.95</v>
      </c>
      <c r="D76" s="36">
        <v>1357.9333333333332</v>
      </c>
      <c r="E76" s="36">
        <v>1346.1166666666663</v>
      </c>
      <c r="F76" s="36">
        <v>1336.2833333333331</v>
      </c>
      <c r="G76" s="36">
        <v>1324.4666666666662</v>
      </c>
      <c r="H76" s="36">
        <v>1367.7666666666664</v>
      </c>
      <c r="I76" s="36">
        <v>1379.5833333333335</v>
      </c>
      <c r="J76" s="36">
        <v>1389.4166666666665</v>
      </c>
      <c r="K76" s="31">
        <v>1369.75</v>
      </c>
      <c r="L76" s="31">
        <v>1348.1</v>
      </c>
      <c r="M76" s="31">
        <v>2.0347900000000001</v>
      </c>
      <c r="N76" s="1"/>
      <c r="O76" s="1"/>
    </row>
    <row r="77" spans="1:15" ht="12.75" customHeight="1">
      <c r="A77" s="33">
        <v>67</v>
      </c>
      <c r="B77" s="53" t="s">
        <v>329</v>
      </c>
      <c r="C77" s="31">
        <v>5591.1</v>
      </c>
      <c r="D77" s="36">
        <v>5601.583333333333</v>
      </c>
      <c r="E77" s="36">
        <v>5529.5666666666657</v>
      </c>
      <c r="F77" s="36">
        <v>5468.0333333333328</v>
      </c>
      <c r="G77" s="36">
        <v>5396.0166666666655</v>
      </c>
      <c r="H77" s="36">
        <v>5663.1166666666659</v>
      </c>
      <c r="I77" s="36">
        <v>5735.1333333333341</v>
      </c>
      <c r="J77" s="36">
        <v>5796.6666666666661</v>
      </c>
      <c r="K77" s="31">
        <v>5673.6</v>
      </c>
      <c r="L77" s="31">
        <v>5540.05</v>
      </c>
      <c r="M77" s="31">
        <v>7.213E-2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488.3</v>
      </c>
      <c r="D78" s="36">
        <v>489.13333333333338</v>
      </c>
      <c r="E78" s="36">
        <v>486.61666666666679</v>
      </c>
      <c r="F78" s="36">
        <v>484.93333333333339</v>
      </c>
      <c r="G78" s="36">
        <v>482.4166666666668</v>
      </c>
      <c r="H78" s="36">
        <v>490.81666666666678</v>
      </c>
      <c r="I78" s="36">
        <v>493.33333333333331</v>
      </c>
      <c r="J78" s="36">
        <v>495.01666666666677</v>
      </c>
      <c r="K78" s="31">
        <v>491.65</v>
      </c>
      <c r="L78" s="31">
        <v>487.45</v>
      </c>
      <c r="M78" s="31">
        <v>9.5053999999999998</v>
      </c>
      <c r="N78" s="1"/>
      <c r="O78" s="1"/>
    </row>
    <row r="79" spans="1:15" ht="12.75" customHeight="1">
      <c r="A79" s="33">
        <v>69</v>
      </c>
      <c r="B79" s="53" t="s">
        <v>330</v>
      </c>
      <c r="C79" s="31">
        <v>2810.55</v>
      </c>
      <c r="D79" s="36">
        <v>2803.4666666666667</v>
      </c>
      <c r="E79" s="36">
        <v>2648.9333333333334</v>
      </c>
      <c r="F79" s="36">
        <v>2487.3166666666666</v>
      </c>
      <c r="G79" s="36">
        <v>2332.7833333333333</v>
      </c>
      <c r="H79" s="36">
        <v>2965.0833333333335</v>
      </c>
      <c r="I79" s="36">
        <v>3119.6166666666672</v>
      </c>
      <c r="J79" s="36">
        <v>3281.2333333333336</v>
      </c>
      <c r="K79" s="31">
        <v>2958</v>
      </c>
      <c r="L79" s="31">
        <v>2641.85</v>
      </c>
      <c r="M79" s="31">
        <v>56.719479999999997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288.5</v>
      </c>
      <c r="D80" s="36">
        <v>288.33333333333331</v>
      </c>
      <c r="E80" s="36">
        <v>283.36666666666662</v>
      </c>
      <c r="F80" s="36">
        <v>278.23333333333329</v>
      </c>
      <c r="G80" s="36">
        <v>273.26666666666659</v>
      </c>
      <c r="H80" s="36">
        <v>293.46666666666664</v>
      </c>
      <c r="I80" s="36">
        <v>298.43333333333334</v>
      </c>
      <c r="J80" s="36">
        <v>303.56666666666666</v>
      </c>
      <c r="K80" s="31">
        <v>293.3</v>
      </c>
      <c r="L80" s="31">
        <v>283.2</v>
      </c>
      <c r="M80" s="31">
        <v>706.31008999999995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1493.25</v>
      </c>
      <c r="D81" s="36">
        <v>1485.6666666666667</v>
      </c>
      <c r="E81" s="36">
        <v>1471.4333333333334</v>
      </c>
      <c r="F81" s="36">
        <v>1449.6166666666666</v>
      </c>
      <c r="G81" s="36">
        <v>1435.3833333333332</v>
      </c>
      <c r="H81" s="36">
        <v>1507.4833333333336</v>
      </c>
      <c r="I81" s="36">
        <v>1521.7166666666667</v>
      </c>
      <c r="J81" s="36">
        <v>1543.5333333333338</v>
      </c>
      <c r="K81" s="31">
        <v>1499.9</v>
      </c>
      <c r="L81" s="31">
        <v>1463.85</v>
      </c>
      <c r="M81" s="31">
        <v>3.9930599999999998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304.8</v>
      </c>
      <c r="D82" s="36">
        <v>304.66666666666669</v>
      </c>
      <c r="E82" s="36">
        <v>300.63333333333338</v>
      </c>
      <c r="F82" s="36">
        <v>296.4666666666667</v>
      </c>
      <c r="G82" s="36">
        <v>292.43333333333339</v>
      </c>
      <c r="H82" s="36">
        <v>308.83333333333337</v>
      </c>
      <c r="I82" s="36">
        <v>312.86666666666667</v>
      </c>
      <c r="J82" s="36">
        <v>317.03333333333336</v>
      </c>
      <c r="K82" s="31">
        <v>308.7</v>
      </c>
      <c r="L82" s="31">
        <v>300.5</v>
      </c>
      <c r="M82" s="31">
        <v>265.63225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647.45000000000005</v>
      </c>
      <c r="D83" s="36">
        <v>647.38333333333333</v>
      </c>
      <c r="E83" s="36">
        <v>640.66666666666663</v>
      </c>
      <c r="F83" s="36">
        <v>633.88333333333333</v>
      </c>
      <c r="G83" s="36">
        <v>627.16666666666663</v>
      </c>
      <c r="H83" s="36">
        <v>654.16666666666663</v>
      </c>
      <c r="I83" s="36">
        <v>660.88333333333333</v>
      </c>
      <c r="J83" s="36">
        <v>667.66666666666663</v>
      </c>
      <c r="K83" s="31">
        <v>654.1</v>
      </c>
      <c r="L83" s="31">
        <v>640.6</v>
      </c>
      <c r="M83" s="31">
        <v>74.912750000000003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1374.05</v>
      </c>
      <c r="D84" s="36">
        <v>1365.2166666666665</v>
      </c>
      <c r="E84" s="36">
        <v>1353.133333333333</v>
      </c>
      <c r="F84" s="36">
        <v>1332.2166666666665</v>
      </c>
      <c r="G84" s="36">
        <v>1320.133333333333</v>
      </c>
      <c r="H84" s="36">
        <v>1386.133333333333</v>
      </c>
      <c r="I84" s="36">
        <v>1398.2166666666665</v>
      </c>
      <c r="J84" s="36">
        <v>1419.133333333333</v>
      </c>
      <c r="K84" s="31">
        <v>1377.3</v>
      </c>
      <c r="L84" s="31">
        <v>1344.3</v>
      </c>
      <c r="M84" s="31">
        <v>71.473410000000001</v>
      </c>
      <c r="N84" s="1"/>
      <c r="O84" s="1"/>
    </row>
    <row r="85" spans="1:15" ht="12.75" customHeight="1">
      <c r="A85" s="33">
        <v>75</v>
      </c>
      <c r="B85" s="53" t="s">
        <v>794</v>
      </c>
      <c r="C85" s="31">
        <v>534.65</v>
      </c>
      <c r="D85" s="36">
        <v>536.81666666666661</v>
      </c>
      <c r="E85" s="36">
        <v>528.48333333333323</v>
      </c>
      <c r="F85" s="36">
        <v>522.31666666666661</v>
      </c>
      <c r="G85" s="36">
        <v>513.98333333333323</v>
      </c>
      <c r="H85" s="36">
        <v>542.98333333333323</v>
      </c>
      <c r="I85" s="36">
        <v>551.31666666666672</v>
      </c>
      <c r="J85" s="36">
        <v>557.48333333333323</v>
      </c>
      <c r="K85" s="31">
        <v>545.15</v>
      </c>
      <c r="L85" s="31">
        <v>530.65</v>
      </c>
      <c r="M85" s="31">
        <v>1.1853199999999999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315.5</v>
      </c>
      <c r="D86" s="36">
        <v>313.09999999999997</v>
      </c>
      <c r="E86" s="36">
        <v>308.89999999999992</v>
      </c>
      <c r="F86" s="36">
        <v>302.29999999999995</v>
      </c>
      <c r="G86" s="36">
        <v>298.09999999999991</v>
      </c>
      <c r="H86" s="36">
        <v>319.69999999999993</v>
      </c>
      <c r="I86" s="36">
        <v>323.89999999999998</v>
      </c>
      <c r="J86" s="36">
        <v>330.49999999999994</v>
      </c>
      <c r="K86" s="31">
        <v>317.3</v>
      </c>
      <c r="L86" s="31">
        <v>306.5</v>
      </c>
      <c r="M86" s="31">
        <v>103.67039</v>
      </c>
      <c r="N86" s="1"/>
      <c r="O86" s="1"/>
    </row>
    <row r="87" spans="1:15" ht="12.75" customHeight="1">
      <c r="A87" s="33">
        <v>77</v>
      </c>
      <c r="B87" s="53" t="s">
        <v>331</v>
      </c>
      <c r="C87" s="31">
        <v>1440.7</v>
      </c>
      <c r="D87" s="36">
        <v>1443.3166666666666</v>
      </c>
      <c r="E87" s="36">
        <v>1432.6833333333332</v>
      </c>
      <c r="F87" s="36">
        <v>1424.6666666666665</v>
      </c>
      <c r="G87" s="36">
        <v>1414.0333333333331</v>
      </c>
      <c r="H87" s="36">
        <v>1451.3333333333333</v>
      </c>
      <c r="I87" s="36">
        <v>1461.9666666666665</v>
      </c>
      <c r="J87" s="36">
        <v>1469.9833333333333</v>
      </c>
      <c r="K87" s="31">
        <v>1453.95</v>
      </c>
      <c r="L87" s="31">
        <v>1435.3</v>
      </c>
      <c r="M87" s="31">
        <v>2.6715300000000002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616.29999999999995</v>
      </c>
      <c r="D88" s="36">
        <v>613.24999999999989</v>
      </c>
      <c r="E88" s="36">
        <v>604.3499999999998</v>
      </c>
      <c r="F88" s="36">
        <v>592.39999999999986</v>
      </c>
      <c r="G88" s="36">
        <v>583.49999999999977</v>
      </c>
      <c r="H88" s="36">
        <v>625.19999999999982</v>
      </c>
      <c r="I88" s="36">
        <v>634.09999999999991</v>
      </c>
      <c r="J88" s="36">
        <v>646.04999999999984</v>
      </c>
      <c r="K88" s="31">
        <v>622.15</v>
      </c>
      <c r="L88" s="31">
        <v>601.29999999999995</v>
      </c>
      <c r="M88" s="31">
        <v>33.300139999999999</v>
      </c>
      <c r="N88" s="1"/>
      <c r="O88" s="1"/>
    </row>
    <row r="89" spans="1:15" ht="12.75" customHeight="1">
      <c r="A89" s="33">
        <v>79</v>
      </c>
      <c r="B89" s="53" t="s">
        <v>332</v>
      </c>
      <c r="C89" s="31">
        <v>7254.35</v>
      </c>
      <c r="D89" s="36">
        <v>7216.4833333333336</v>
      </c>
      <c r="E89" s="36">
        <v>7157.9666666666672</v>
      </c>
      <c r="F89" s="36">
        <v>7061.5833333333339</v>
      </c>
      <c r="G89" s="36">
        <v>7003.0666666666675</v>
      </c>
      <c r="H89" s="36">
        <v>7312.8666666666668</v>
      </c>
      <c r="I89" s="36">
        <v>7371.3833333333332</v>
      </c>
      <c r="J89" s="36">
        <v>7467.7666666666664</v>
      </c>
      <c r="K89" s="31">
        <v>7275</v>
      </c>
      <c r="L89" s="31">
        <v>7120.1</v>
      </c>
      <c r="M89" s="31">
        <v>0.11919</v>
      </c>
      <c r="N89" s="1"/>
      <c r="O89" s="1"/>
    </row>
    <row r="90" spans="1:15" ht="12.75" customHeight="1">
      <c r="A90" s="33">
        <v>80</v>
      </c>
      <c r="B90" s="53" t="s">
        <v>333</v>
      </c>
      <c r="C90" s="31">
        <v>1525.6</v>
      </c>
      <c r="D90" s="36">
        <v>1532.0833333333333</v>
      </c>
      <c r="E90" s="36">
        <v>1509.6166666666666</v>
      </c>
      <c r="F90" s="36">
        <v>1493.6333333333332</v>
      </c>
      <c r="G90" s="36">
        <v>1471.1666666666665</v>
      </c>
      <c r="H90" s="36">
        <v>1548.0666666666666</v>
      </c>
      <c r="I90" s="36">
        <v>1570.5333333333333</v>
      </c>
      <c r="J90" s="36">
        <v>1586.5166666666667</v>
      </c>
      <c r="K90" s="31">
        <v>1554.55</v>
      </c>
      <c r="L90" s="31">
        <v>1516.1</v>
      </c>
      <c r="M90" s="31">
        <v>5.6568500000000004</v>
      </c>
      <c r="N90" s="1"/>
      <c r="O90" s="1"/>
    </row>
    <row r="91" spans="1:15" ht="12.75" customHeight="1">
      <c r="A91" s="33">
        <v>81</v>
      </c>
      <c r="B91" s="53" t="s">
        <v>334</v>
      </c>
      <c r="C91" s="31">
        <v>1539</v>
      </c>
      <c r="D91" s="36">
        <v>1545.1333333333332</v>
      </c>
      <c r="E91" s="36">
        <v>1529.4666666666665</v>
      </c>
      <c r="F91" s="36">
        <v>1519.9333333333332</v>
      </c>
      <c r="G91" s="36">
        <v>1504.2666666666664</v>
      </c>
      <c r="H91" s="36">
        <v>1554.6666666666665</v>
      </c>
      <c r="I91" s="36">
        <v>1570.3333333333335</v>
      </c>
      <c r="J91" s="36">
        <v>1579.8666666666666</v>
      </c>
      <c r="K91" s="31">
        <v>1560.8</v>
      </c>
      <c r="L91" s="31">
        <v>1535.6</v>
      </c>
      <c r="M91" s="31">
        <v>0.21295</v>
      </c>
      <c r="N91" s="1"/>
      <c r="O91" s="1"/>
    </row>
    <row r="92" spans="1:15" ht="12.75" customHeight="1">
      <c r="A92" s="33">
        <v>82</v>
      </c>
      <c r="B92" s="53" t="s">
        <v>335</v>
      </c>
      <c r="C92" s="31">
        <v>499.8</v>
      </c>
      <c r="D92" s="36">
        <v>501.28333333333336</v>
      </c>
      <c r="E92" s="36">
        <v>496.4666666666667</v>
      </c>
      <c r="F92" s="36">
        <v>493.13333333333333</v>
      </c>
      <c r="G92" s="36">
        <v>488.31666666666666</v>
      </c>
      <c r="H92" s="36">
        <v>504.61666666666673</v>
      </c>
      <c r="I92" s="36">
        <v>509.43333333333345</v>
      </c>
      <c r="J92" s="36">
        <v>512.76666666666677</v>
      </c>
      <c r="K92" s="31">
        <v>506.1</v>
      </c>
      <c r="L92" s="31">
        <v>497.95</v>
      </c>
      <c r="M92" s="31">
        <v>2.7636799999999999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30861.3</v>
      </c>
      <c r="D93" s="36">
        <v>30836.383333333331</v>
      </c>
      <c r="E93" s="36">
        <v>30672.816666666662</v>
      </c>
      <c r="F93" s="36">
        <v>30484.333333333332</v>
      </c>
      <c r="G93" s="36">
        <v>30320.766666666663</v>
      </c>
      <c r="H93" s="36">
        <v>31024.866666666661</v>
      </c>
      <c r="I93" s="36">
        <v>31188.433333333327</v>
      </c>
      <c r="J93" s="36">
        <v>31376.916666666661</v>
      </c>
      <c r="K93" s="31">
        <v>30999.95</v>
      </c>
      <c r="L93" s="31">
        <v>30647.9</v>
      </c>
      <c r="M93" s="31">
        <v>0.51534999999999997</v>
      </c>
      <c r="N93" s="1"/>
      <c r="O93" s="1"/>
    </row>
    <row r="94" spans="1:15" ht="12.75" customHeight="1">
      <c r="A94" s="33">
        <v>84</v>
      </c>
      <c r="B94" s="53" t="s">
        <v>336</v>
      </c>
      <c r="C94" s="31">
        <v>1264.55</v>
      </c>
      <c r="D94" s="36">
        <v>1248.2666666666667</v>
      </c>
      <c r="E94" s="36">
        <v>1212.0833333333333</v>
      </c>
      <c r="F94" s="36">
        <v>1159.6166666666666</v>
      </c>
      <c r="G94" s="36">
        <v>1123.4333333333332</v>
      </c>
      <c r="H94" s="36">
        <v>1300.7333333333333</v>
      </c>
      <c r="I94" s="36">
        <v>1336.9166666666667</v>
      </c>
      <c r="J94" s="36">
        <v>1389.3833333333334</v>
      </c>
      <c r="K94" s="31">
        <v>1284.45</v>
      </c>
      <c r="L94" s="31">
        <v>1195.8</v>
      </c>
      <c r="M94" s="31">
        <v>11.17545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5281.15</v>
      </c>
      <c r="D95" s="36">
        <v>5254.2666666666664</v>
      </c>
      <c r="E95" s="36">
        <v>5214.7833333333328</v>
      </c>
      <c r="F95" s="36">
        <v>5148.4166666666661</v>
      </c>
      <c r="G95" s="36">
        <v>5108.9333333333325</v>
      </c>
      <c r="H95" s="36">
        <v>5320.6333333333332</v>
      </c>
      <c r="I95" s="36">
        <v>5360.1166666666668</v>
      </c>
      <c r="J95" s="36">
        <v>5426.4833333333336</v>
      </c>
      <c r="K95" s="31">
        <v>5293.75</v>
      </c>
      <c r="L95" s="31">
        <v>5187.8999999999996</v>
      </c>
      <c r="M95" s="31">
        <v>4.2325600000000003</v>
      </c>
      <c r="N95" s="1"/>
      <c r="O95" s="1"/>
    </row>
    <row r="96" spans="1:15" ht="12.75" customHeight="1">
      <c r="A96" s="33">
        <v>86</v>
      </c>
      <c r="B96" s="53" t="s">
        <v>337</v>
      </c>
      <c r="C96" s="31">
        <v>1974.2</v>
      </c>
      <c r="D96" s="36">
        <v>1982.9333333333334</v>
      </c>
      <c r="E96" s="36">
        <v>1951.2666666666669</v>
      </c>
      <c r="F96" s="36">
        <v>1928.3333333333335</v>
      </c>
      <c r="G96" s="36">
        <v>1896.666666666667</v>
      </c>
      <c r="H96" s="36">
        <v>2005.8666666666668</v>
      </c>
      <c r="I96" s="36">
        <v>2037.5333333333333</v>
      </c>
      <c r="J96" s="36">
        <v>2060.4666666666667</v>
      </c>
      <c r="K96" s="31">
        <v>2014.6</v>
      </c>
      <c r="L96" s="31">
        <v>1960</v>
      </c>
      <c r="M96" s="31">
        <v>0.57240999999999997</v>
      </c>
      <c r="N96" s="1"/>
      <c r="O96" s="1"/>
    </row>
    <row r="97" spans="1:15" ht="12.75" customHeight="1">
      <c r="A97" s="33">
        <v>87</v>
      </c>
      <c r="B97" s="53" t="s">
        <v>338</v>
      </c>
      <c r="C97" s="31">
        <v>565.65</v>
      </c>
      <c r="D97" s="36">
        <v>565.95000000000005</v>
      </c>
      <c r="E97" s="36">
        <v>560.90000000000009</v>
      </c>
      <c r="F97" s="36">
        <v>556.15000000000009</v>
      </c>
      <c r="G97" s="36">
        <v>551.10000000000014</v>
      </c>
      <c r="H97" s="36">
        <v>570.70000000000005</v>
      </c>
      <c r="I97" s="36">
        <v>575.75</v>
      </c>
      <c r="J97" s="36">
        <v>580.5</v>
      </c>
      <c r="K97" s="31">
        <v>571</v>
      </c>
      <c r="L97" s="31">
        <v>561.20000000000005</v>
      </c>
      <c r="M97" s="31">
        <v>4.3989200000000004</v>
      </c>
      <c r="N97" s="1"/>
      <c r="O97" s="1"/>
    </row>
    <row r="98" spans="1:15" ht="12.75" customHeight="1">
      <c r="A98" s="33">
        <v>88</v>
      </c>
      <c r="B98" s="53" t="s">
        <v>339</v>
      </c>
      <c r="C98" s="31">
        <v>146.6</v>
      </c>
      <c r="D98" s="36">
        <v>147.61666666666667</v>
      </c>
      <c r="E98" s="36">
        <v>143.98333333333335</v>
      </c>
      <c r="F98" s="36">
        <v>141.36666666666667</v>
      </c>
      <c r="G98" s="36">
        <v>137.73333333333335</v>
      </c>
      <c r="H98" s="36">
        <v>150.23333333333335</v>
      </c>
      <c r="I98" s="36">
        <v>153.86666666666667</v>
      </c>
      <c r="J98" s="36">
        <v>156.48333333333335</v>
      </c>
      <c r="K98" s="31">
        <v>151.25</v>
      </c>
      <c r="L98" s="31">
        <v>145</v>
      </c>
      <c r="M98" s="31">
        <v>37.322510000000001</v>
      </c>
      <c r="N98" s="1"/>
      <c r="O98" s="1"/>
    </row>
    <row r="99" spans="1:15" ht="12.75" customHeight="1">
      <c r="A99" s="33">
        <v>89</v>
      </c>
      <c r="B99" s="53" t="s">
        <v>340</v>
      </c>
      <c r="C99" s="31">
        <v>636.1</v>
      </c>
      <c r="D99" s="36">
        <v>634.71666666666658</v>
      </c>
      <c r="E99" s="36">
        <v>623.43333333333317</v>
      </c>
      <c r="F99" s="36">
        <v>610.76666666666654</v>
      </c>
      <c r="G99" s="36">
        <v>599.48333333333312</v>
      </c>
      <c r="H99" s="36">
        <v>647.38333333333321</v>
      </c>
      <c r="I99" s="36">
        <v>658.66666666666674</v>
      </c>
      <c r="J99" s="36">
        <v>671.33333333333326</v>
      </c>
      <c r="K99" s="31">
        <v>646</v>
      </c>
      <c r="L99" s="31">
        <v>622.04999999999995</v>
      </c>
      <c r="M99" s="31">
        <v>23.361899999999999</v>
      </c>
      <c r="N99" s="1"/>
      <c r="O99" s="1"/>
    </row>
    <row r="100" spans="1:15" ht="12.75" customHeight="1">
      <c r="A100" s="33">
        <v>90</v>
      </c>
      <c r="B100" s="53" t="s">
        <v>790</v>
      </c>
      <c r="C100" s="31">
        <v>541.29999999999995</v>
      </c>
      <c r="D100" s="36">
        <v>537</v>
      </c>
      <c r="E100" s="36">
        <v>528.54999999999995</v>
      </c>
      <c r="F100" s="36">
        <v>515.79999999999995</v>
      </c>
      <c r="G100" s="36">
        <v>507.34999999999991</v>
      </c>
      <c r="H100" s="36">
        <v>549.75</v>
      </c>
      <c r="I100" s="36">
        <v>558.20000000000005</v>
      </c>
      <c r="J100" s="36">
        <v>570.95000000000005</v>
      </c>
      <c r="K100" s="31">
        <v>545.45000000000005</v>
      </c>
      <c r="L100" s="31">
        <v>524.25</v>
      </c>
      <c r="M100" s="31">
        <v>16.73582</v>
      </c>
      <c r="N100" s="1"/>
      <c r="O100" s="1"/>
    </row>
    <row r="101" spans="1:15" ht="12.75" customHeight="1">
      <c r="A101" s="33">
        <v>91</v>
      </c>
      <c r="B101" s="53" t="s">
        <v>341</v>
      </c>
      <c r="C101" s="31">
        <v>4344.8</v>
      </c>
      <c r="D101" s="36">
        <v>4380.7833333333338</v>
      </c>
      <c r="E101" s="36">
        <v>4299.0166666666673</v>
      </c>
      <c r="F101" s="36">
        <v>4253.2333333333336</v>
      </c>
      <c r="G101" s="36">
        <v>4171.4666666666672</v>
      </c>
      <c r="H101" s="36">
        <v>4426.5666666666675</v>
      </c>
      <c r="I101" s="36">
        <v>4508.3333333333339</v>
      </c>
      <c r="J101" s="36">
        <v>4554.1166666666677</v>
      </c>
      <c r="K101" s="31">
        <v>4462.55</v>
      </c>
      <c r="L101" s="31">
        <v>4335</v>
      </c>
      <c r="M101" s="31">
        <v>0.20862</v>
      </c>
      <c r="N101" s="1"/>
      <c r="O101" s="1"/>
    </row>
    <row r="102" spans="1:15" ht="12.75" customHeight="1">
      <c r="A102" s="33">
        <v>92</v>
      </c>
      <c r="B102" s="53" t="s">
        <v>342</v>
      </c>
      <c r="C102" s="31">
        <v>332.55</v>
      </c>
      <c r="D102" s="36">
        <v>334.86666666666667</v>
      </c>
      <c r="E102" s="36">
        <v>328.28333333333336</v>
      </c>
      <c r="F102" s="36">
        <v>324.01666666666671</v>
      </c>
      <c r="G102" s="36">
        <v>317.43333333333339</v>
      </c>
      <c r="H102" s="36">
        <v>339.13333333333333</v>
      </c>
      <c r="I102" s="36">
        <v>345.71666666666658</v>
      </c>
      <c r="J102" s="36">
        <v>349.98333333333329</v>
      </c>
      <c r="K102" s="31">
        <v>341.45</v>
      </c>
      <c r="L102" s="31">
        <v>330.6</v>
      </c>
      <c r="M102" s="31">
        <v>6.3709100000000003</v>
      </c>
      <c r="N102" s="1"/>
      <c r="O102" s="1"/>
    </row>
    <row r="103" spans="1:15" ht="12.75" customHeight="1">
      <c r="A103" s="33">
        <v>93</v>
      </c>
      <c r="B103" s="53" t="s">
        <v>343</v>
      </c>
      <c r="C103" s="31">
        <v>260.2</v>
      </c>
      <c r="D103" s="36">
        <v>262</v>
      </c>
      <c r="E103" s="36">
        <v>257.2</v>
      </c>
      <c r="F103" s="36">
        <v>254.2</v>
      </c>
      <c r="G103" s="36">
        <v>249.39999999999998</v>
      </c>
      <c r="H103" s="36">
        <v>265</v>
      </c>
      <c r="I103" s="36">
        <v>269.79999999999995</v>
      </c>
      <c r="J103" s="36">
        <v>272.8</v>
      </c>
      <c r="K103" s="31">
        <v>266.8</v>
      </c>
      <c r="L103" s="31">
        <v>259</v>
      </c>
      <c r="M103" s="31">
        <v>9.1717899999999997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744.6</v>
      </c>
      <c r="D104" s="36">
        <v>741.93333333333339</v>
      </c>
      <c r="E104" s="36">
        <v>737.16666666666674</v>
      </c>
      <c r="F104" s="36">
        <v>729.73333333333335</v>
      </c>
      <c r="G104" s="36">
        <v>724.9666666666667</v>
      </c>
      <c r="H104" s="36">
        <v>749.36666666666679</v>
      </c>
      <c r="I104" s="36">
        <v>754.13333333333344</v>
      </c>
      <c r="J104" s="36">
        <v>761.56666666666683</v>
      </c>
      <c r="K104" s="31">
        <v>746.7</v>
      </c>
      <c r="L104" s="31">
        <v>734.5</v>
      </c>
      <c r="M104" s="31">
        <v>4.0512499999999996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117.7</v>
      </c>
      <c r="D105" s="36">
        <v>117.61666666666667</v>
      </c>
      <c r="E105" s="36">
        <v>116.58333333333334</v>
      </c>
      <c r="F105" s="36">
        <v>115.46666666666667</v>
      </c>
      <c r="G105" s="36">
        <v>114.43333333333334</v>
      </c>
      <c r="H105" s="36">
        <v>118.73333333333335</v>
      </c>
      <c r="I105" s="36">
        <v>119.76666666666668</v>
      </c>
      <c r="J105" s="36">
        <v>120.88333333333335</v>
      </c>
      <c r="K105" s="31">
        <v>118.65</v>
      </c>
      <c r="L105" s="31">
        <v>116.5</v>
      </c>
      <c r="M105" s="31">
        <v>354.78278</v>
      </c>
      <c r="N105" s="1"/>
      <c r="O105" s="1"/>
    </row>
    <row r="106" spans="1:15" ht="12.75" customHeight="1">
      <c r="A106" s="33">
        <v>96</v>
      </c>
      <c r="B106" s="53" t="s">
        <v>813</v>
      </c>
      <c r="C106" s="31">
        <v>1309.1500000000001</v>
      </c>
      <c r="D106" s="36">
        <v>1309.4333333333334</v>
      </c>
      <c r="E106" s="36">
        <v>1293.8666666666668</v>
      </c>
      <c r="F106" s="36">
        <v>1278.5833333333335</v>
      </c>
      <c r="G106" s="36">
        <v>1263.0166666666669</v>
      </c>
      <c r="H106" s="36">
        <v>1324.7166666666667</v>
      </c>
      <c r="I106" s="36">
        <v>1340.2833333333333</v>
      </c>
      <c r="J106" s="36">
        <v>1355.5666666666666</v>
      </c>
      <c r="K106" s="31">
        <v>1325</v>
      </c>
      <c r="L106" s="31">
        <v>1294.1500000000001</v>
      </c>
      <c r="M106" s="31">
        <v>0.66574999999999995</v>
      </c>
      <c r="N106" s="1"/>
      <c r="O106" s="1"/>
    </row>
    <row r="107" spans="1:15" ht="12.75" customHeight="1">
      <c r="A107" s="33">
        <v>97</v>
      </c>
      <c r="B107" s="53" t="s">
        <v>344</v>
      </c>
      <c r="C107" s="31">
        <v>222.55</v>
      </c>
      <c r="D107" s="36">
        <v>222.73333333333335</v>
      </c>
      <c r="E107" s="36">
        <v>220.81666666666669</v>
      </c>
      <c r="F107" s="36">
        <v>219.08333333333334</v>
      </c>
      <c r="G107" s="36">
        <v>217.16666666666669</v>
      </c>
      <c r="H107" s="36">
        <v>224.4666666666667</v>
      </c>
      <c r="I107" s="36">
        <v>226.38333333333333</v>
      </c>
      <c r="J107" s="36">
        <v>228.1166666666667</v>
      </c>
      <c r="K107" s="31">
        <v>224.65</v>
      </c>
      <c r="L107" s="31">
        <v>221</v>
      </c>
      <c r="M107" s="31">
        <v>0.89834000000000003</v>
      </c>
      <c r="N107" s="1"/>
      <c r="O107" s="1"/>
    </row>
    <row r="108" spans="1:15" ht="12.75" customHeight="1">
      <c r="A108" s="33">
        <v>98</v>
      </c>
      <c r="B108" s="53" t="s">
        <v>345</v>
      </c>
      <c r="C108" s="31">
        <v>1714.35</v>
      </c>
      <c r="D108" s="36">
        <v>1725.25</v>
      </c>
      <c r="E108" s="36">
        <v>1677.1</v>
      </c>
      <c r="F108" s="36">
        <v>1639.85</v>
      </c>
      <c r="G108" s="36">
        <v>1591.6999999999998</v>
      </c>
      <c r="H108" s="36">
        <v>1762.5</v>
      </c>
      <c r="I108" s="36">
        <v>1810.65</v>
      </c>
      <c r="J108" s="36">
        <v>1847.9</v>
      </c>
      <c r="K108" s="31">
        <v>1773.4</v>
      </c>
      <c r="L108" s="31">
        <v>1688</v>
      </c>
      <c r="M108" s="31">
        <v>1.19516</v>
      </c>
      <c r="N108" s="1"/>
      <c r="O108" s="1"/>
    </row>
    <row r="109" spans="1:15" ht="12.75" customHeight="1">
      <c r="A109" s="33">
        <v>99</v>
      </c>
      <c r="B109" s="53" t="s">
        <v>346</v>
      </c>
      <c r="C109" s="31">
        <v>193.75</v>
      </c>
      <c r="D109" s="36">
        <v>193.75</v>
      </c>
      <c r="E109" s="36">
        <v>191.8</v>
      </c>
      <c r="F109" s="36">
        <v>189.85000000000002</v>
      </c>
      <c r="G109" s="36">
        <v>187.90000000000003</v>
      </c>
      <c r="H109" s="36">
        <v>195.7</v>
      </c>
      <c r="I109" s="36">
        <v>197.64999999999998</v>
      </c>
      <c r="J109" s="36">
        <v>199.59999999999997</v>
      </c>
      <c r="K109" s="31">
        <v>195.7</v>
      </c>
      <c r="L109" s="31">
        <v>191.8</v>
      </c>
      <c r="M109" s="31">
        <v>19.189869999999999</v>
      </c>
      <c r="N109" s="1"/>
      <c r="O109" s="1"/>
    </row>
    <row r="110" spans="1:15" ht="12.75" customHeight="1">
      <c r="A110" s="33">
        <v>100</v>
      </c>
      <c r="B110" s="53" t="s">
        <v>347</v>
      </c>
      <c r="C110" s="31">
        <v>2380.1999999999998</v>
      </c>
      <c r="D110" s="36">
        <v>2380.75</v>
      </c>
      <c r="E110" s="36">
        <v>2361.5500000000002</v>
      </c>
      <c r="F110" s="36">
        <v>2342.9</v>
      </c>
      <c r="G110" s="36">
        <v>2323.7000000000003</v>
      </c>
      <c r="H110" s="36">
        <v>2399.4</v>
      </c>
      <c r="I110" s="36">
        <v>2418.6</v>
      </c>
      <c r="J110" s="36">
        <v>2437.25</v>
      </c>
      <c r="K110" s="31">
        <v>2399.9499999999998</v>
      </c>
      <c r="L110" s="31">
        <v>2362.1</v>
      </c>
      <c r="M110" s="31">
        <v>0.64532</v>
      </c>
      <c r="N110" s="1"/>
      <c r="O110" s="1"/>
    </row>
    <row r="111" spans="1:15" ht="12.75" customHeight="1">
      <c r="A111" s="33">
        <v>101</v>
      </c>
      <c r="B111" s="53" t="s">
        <v>1032</v>
      </c>
      <c r="C111" s="31">
        <v>924.15</v>
      </c>
      <c r="D111" s="36">
        <v>925.69999999999993</v>
      </c>
      <c r="E111" s="36">
        <v>918.99999999999989</v>
      </c>
      <c r="F111" s="36">
        <v>913.84999999999991</v>
      </c>
      <c r="G111" s="36">
        <v>907.14999999999986</v>
      </c>
      <c r="H111" s="36">
        <v>930.84999999999991</v>
      </c>
      <c r="I111" s="36">
        <v>937.55</v>
      </c>
      <c r="J111" s="36">
        <v>942.69999999999993</v>
      </c>
      <c r="K111" s="31">
        <v>932.4</v>
      </c>
      <c r="L111" s="31">
        <v>920.55</v>
      </c>
      <c r="M111" s="31">
        <v>1.5209600000000001</v>
      </c>
      <c r="N111" s="1"/>
      <c r="O111" s="1"/>
    </row>
    <row r="112" spans="1:15" ht="12.75" customHeight="1">
      <c r="A112" s="33">
        <v>102</v>
      </c>
      <c r="B112" s="53" t="s">
        <v>348</v>
      </c>
      <c r="C112" s="31">
        <v>65.95</v>
      </c>
      <c r="D112" s="36">
        <v>66.2</v>
      </c>
      <c r="E112" s="36">
        <v>65.2</v>
      </c>
      <c r="F112" s="36">
        <v>64.45</v>
      </c>
      <c r="G112" s="36">
        <v>63.45</v>
      </c>
      <c r="H112" s="36">
        <v>66.95</v>
      </c>
      <c r="I112" s="36">
        <v>67.95</v>
      </c>
      <c r="J112" s="36">
        <v>68.7</v>
      </c>
      <c r="K112" s="31">
        <v>67.2</v>
      </c>
      <c r="L112" s="31">
        <v>65.45</v>
      </c>
      <c r="M112" s="31">
        <v>172.95289</v>
      </c>
      <c r="N112" s="1"/>
      <c r="O112" s="1"/>
    </row>
    <row r="113" spans="1:15" ht="12.75" customHeight="1">
      <c r="A113" s="33">
        <v>103</v>
      </c>
      <c r="B113" s="53" t="s">
        <v>349</v>
      </c>
      <c r="C113" s="31">
        <v>2168.4499999999998</v>
      </c>
      <c r="D113" s="36">
        <v>2165.35</v>
      </c>
      <c r="E113" s="36">
        <v>2154.1</v>
      </c>
      <c r="F113" s="36">
        <v>2139.75</v>
      </c>
      <c r="G113" s="36">
        <v>2128.5</v>
      </c>
      <c r="H113" s="36">
        <v>2179.6999999999998</v>
      </c>
      <c r="I113" s="36">
        <v>2190.9499999999998</v>
      </c>
      <c r="J113" s="36">
        <v>2205.2999999999997</v>
      </c>
      <c r="K113" s="31">
        <v>2176.6</v>
      </c>
      <c r="L113" s="31">
        <v>2151</v>
      </c>
      <c r="M113" s="31">
        <v>6.9646100000000004</v>
      </c>
      <c r="N113" s="1"/>
      <c r="O113" s="1"/>
    </row>
    <row r="114" spans="1:15" ht="12.75" customHeight="1">
      <c r="A114" s="33">
        <v>104</v>
      </c>
      <c r="B114" s="53" t="s">
        <v>350</v>
      </c>
      <c r="C114" s="31">
        <v>671.75</v>
      </c>
      <c r="D114" s="36">
        <v>672.48333333333335</v>
      </c>
      <c r="E114" s="36">
        <v>669.26666666666665</v>
      </c>
      <c r="F114" s="36">
        <v>666.7833333333333</v>
      </c>
      <c r="G114" s="36">
        <v>663.56666666666661</v>
      </c>
      <c r="H114" s="36">
        <v>674.9666666666667</v>
      </c>
      <c r="I114" s="36">
        <v>678.18333333333339</v>
      </c>
      <c r="J114" s="36">
        <v>680.66666666666674</v>
      </c>
      <c r="K114" s="31">
        <v>675.7</v>
      </c>
      <c r="L114" s="31">
        <v>670</v>
      </c>
      <c r="M114" s="31">
        <v>0.54303999999999997</v>
      </c>
      <c r="N114" s="1"/>
      <c r="O114" s="1"/>
    </row>
    <row r="115" spans="1:15" ht="12.75" customHeight="1">
      <c r="A115" s="33">
        <v>105</v>
      </c>
      <c r="B115" s="53" t="s">
        <v>351</v>
      </c>
      <c r="C115" s="31">
        <v>2135.9499999999998</v>
      </c>
      <c r="D115" s="36">
        <v>2117.9499999999998</v>
      </c>
      <c r="E115" s="36">
        <v>2065.7999999999997</v>
      </c>
      <c r="F115" s="36">
        <v>1995.6499999999999</v>
      </c>
      <c r="G115" s="36">
        <v>1943.4999999999998</v>
      </c>
      <c r="H115" s="36">
        <v>2188.0999999999995</v>
      </c>
      <c r="I115" s="36">
        <v>2240.2499999999991</v>
      </c>
      <c r="J115" s="36">
        <v>2310.3999999999996</v>
      </c>
      <c r="K115" s="31">
        <v>2170.1</v>
      </c>
      <c r="L115" s="31">
        <v>2047.8</v>
      </c>
      <c r="M115" s="31">
        <v>1.3674999999999999</v>
      </c>
      <c r="N115" s="1"/>
      <c r="O115" s="1"/>
    </row>
    <row r="116" spans="1:15" ht="12.75" customHeight="1">
      <c r="A116" s="33">
        <v>106</v>
      </c>
      <c r="B116" s="53" t="s">
        <v>352</v>
      </c>
      <c r="C116" s="31">
        <v>7153.25</v>
      </c>
      <c r="D116" s="36">
        <v>7152.2833333333328</v>
      </c>
      <c r="E116" s="36">
        <v>7088.9666666666653</v>
      </c>
      <c r="F116" s="36">
        <v>7024.6833333333325</v>
      </c>
      <c r="G116" s="36">
        <v>6961.366666666665</v>
      </c>
      <c r="H116" s="36">
        <v>7216.5666666666657</v>
      </c>
      <c r="I116" s="36">
        <v>7279.8833333333332</v>
      </c>
      <c r="J116" s="36">
        <v>7344.1666666666661</v>
      </c>
      <c r="K116" s="31">
        <v>7215.6</v>
      </c>
      <c r="L116" s="31">
        <v>7088</v>
      </c>
      <c r="M116" s="31">
        <v>0.16203000000000001</v>
      </c>
      <c r="N116" s="1"/>
      <c r="O116" s="1"/>
    </row>
    <row r="117" spans="1:15" ht="12.75" customHeight="1">
      <c r="A117" s="33">
        <v>107</v>
      </c>
      <c r="B117" s="53" t="s">
        <v>353</v>
      </c>
      <c r="C117" s="31">
        <v>779.75</v>
      </c>
      <c r="D117" s="36">
        <v>776.6</v>
      </c>
      <c r="E117" s="36">
        <v>770.6</v>
      </c>
      <c r="F117" s="36">
        <v>761.45</v>
      </c>
      <c r="G117" s="36">
        <v>755.45</v>
      </c>
      <c r="H117" s="36">
        <v>785.75</v>
      </c>
      <c r="I117" s="36">
        <v>791.75</v>
      </c>
      <c r="J117" s="36">
        <v>800.9</v>
      </c>
      <c r="K117" s="31">
        <v>782.6</v>
      </c>
      <c r="L117" s="31">
        <v>767.45</v>
      </c>
      <c r="M117" s="31">
        <v>0.85589000000000004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395.15</v>
      </c>
      <c r="D118" s="36">
        <v>396.06666666666666</v>
      </c>
      <c r="E118" s="36">
        <v>390.58333333333331</v>
      </c>
      <c r="F118" s="36">
        <v>386.01666666666665</v>
      </c>
      <c r="G118" s="36">
        <v>380.5333333333333</v>
      </c>
      <c r="H118" s="36">
        <v>400.63333333333333</v>
      </c>
      <c r="I118" s="36">
        <v>406.11666666666667</v>
      </c>
      <c r="J118" s="36">
        <v>410.68333333333334</v>
      </c>
      <c r="K118" s="31">
        <v>401.55</v>
      </c>
      <c r="L118" s="31">
        <v>391.5</v>
      </c>
      <c r="M118" s="31">
        <v>9.0547500000000003</v>
      </c>
      <c r="N118" s="1"/>
      <c r="O118" s="1"/>
    </row>
    <row r="119" spans="1:15" ht="12.75" customHeight="1">
      <c r="A119" s="33">
        <v>109</v>
      </c>
      <c r="B119" s="53" t="s">
        <v>354</v>
      </c>
      <c r="C119" s="31">
        <v>484.15</v>
      </c>
      <c r="D119" s="36">
        <v>488.56666666666666</v>
      </c>
      <c r="E119" s="36">
        <v>478.13333333333333</v>
      </c>
      <c r="F119" s="36">
        <v>472.11666666666667</v>
      </c>
      <c r="G119" s="36">
        <v>461.68333333333334</v>
      </c>
      <c r="H119" s="36">
        <v>494.58333333333331</v>
      </c>
      <c r="I119" s="36">
        <v>505.01666666666659</v>
      </c>
      <c r="J119" s="36">
        <v>511.0333333333333</v>
      </c>
      <c r="K119" s="31">
        <v>499</v>
      </c>
      <c r="L119" s="31">
        <v>482.55</v>
      </c>
      <c r="M119" s="31">
        <v>1.0085599999999999</v>
      </c>
      <c r="N119" s="1"/>
      <c r="O119" s="1"/>
    </row>
    <row r="120" spans="1:15" ht="12.75" customHeight="1">
      <c r="A120" s="33">
        <v>110</v>
      </c>
      <c r="B120" s="53" t="s">
        <v>1033</v>
      </c>
      <c r="C120" s="31">
        <v>939.15</v>
      </c>
      <c r="D120" s="36">
        <v>927.55000000000007</v>
      </c>
      <c r="E120" s="36">
        <v>909.60000000000014</v>
      </c>
      <c r="F120" s="36">
        <v>880.05000000000007</v>
      </c>
      <c r="G120" s="36">
        <v>862.10000000000014</v>
      </c>
      <c r="H120" s="36">
        <v>957.10000000000014</v>
      </c>
      <c r="I120" s="36">
        <v>975.05000000000018</v>
      </c>
      <c r="J120" s="36">
        <v>1004.6000000000001</v>
      </c>
      <c r="K120" s="31">
        <v>945.5</v>
      </c>
      <c r="L120" s="31">
        <v>898</v>
      </c>
      <c r="M120" s="31">
        <v>17.47906</v>
      </c>
      <c r="N120" s="1"/>
      <c r="O120" s="1"/>
    </row>
    <row r="121" spans="1:15" ht="12.75" customHeight="1">
      <c r="A121" s="33">
        <v>111</v>
      </c>
      <c r="B121" s="53" t="s">
        <v>355</v>
      </c>
      <c r="C121" s="31">
        <v>1117.3499999999999</v>
      </c>
      <c r="D121" s="36">
        <v>1116.0166666666667</v>
      </c>
      <c r="E121" s="36">
        <v>1102.0333333333333</v>
      </c>
      <c r="F121" s="36">
        <v>1086.7166666666667</v>
      </c>
      <c r="G121" s="36">
        <v>1072.7333333333333</v>
      </c>
      <c r="H121" s="36">
        <v>1131.3333333333333</v>
      </c>
      <c r="I121" s="36">
        <v>1145.3166666666664</v>
      </c>
      <c r="J121" s="36">
        <v>1160.6333333333332</v>
      </c>
      <c r="K121" s="31">
        <v>1130</v>
      </c>
      <c r="L121" s="31">
        <v>1100.7</v>
      </c>
      <c r="M121" s="31">
        <v>1.73088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1279.25</v>
      </c>
      <c r="D122" s="36">
        <v>1274.55</v>
      </c>
      <c r="E122" s="36">
        <v>1267</v>
      </c>
      <c r="F122" s="36">
        <v>1254.75</v>
      </c>
      <c r="G122" s="36">
        <v>1247.2</v>
      </c>
      <c r="H122" s="36">
        <v>1286.8</v>
      </c>
      <c r="I122" s="36">
        <v>1294.3499999999997</v>
      </c>
      <c r="J122" s="36">
        <v>1306.5999999999999</v>
      </c>
      <c r="K122" s="31">
        <v>1282.0999999999999</v>
      </c>
      <c r="L122" s="31">
        <v>1262.3</v>
      </c>
      <c r="M122" s="31">
        <v>4.6288099999999996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1489.15</v>
      </c>
      <c r="D123" s="36">
        <v>1485.4666666666665</v>
      </c>
      <c r="E123" s="36">
        <v>1466.383333333333</v>
      </c>
      <c r="F123" s="36">
        <v>1443.6166666666666</v>
      </c>
      <c r="G123" s="36">
        <v>1424.5333333333331</v>
      </c>
      <c r="H123" s="36">
        <v>1508.2333333333329</v>
      </c>
      <c r="I123" s="36">
        <v>1527.3166666666664</v>
      </c>
      <c r="J123" s="36">
        <v>1550.0833333333328</v>
      </c>
      <c r="K123" s="31">
        <v>1504.55</v>
      </c>
      <c r="L123" s="31">
        <v>1462.7</v>
      </c>
      <c r="M123" s="31">
        <v>43.8947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144.05000000000001</v>
      </c>
      <c r="D124" s="36">
        <v>143.96666666666667</v>
      </c>
      <c r="E124" s="36">
        <v>142.93333333333334</v>
      </c>
      <c r="F124" s="36">
        <v>141.81666666666666</v>
      </c>
      <c r="G124" s="36">
        <v>140.78333333333333</v>
      </c>
      <c r="H124" s="36">
        <v>145.08333333333334</v>
      </c>
      <c r="I124" s="36">
        <v>146.1166666666667</v>
      </c>
      <c r="J124" s="36">
        <v>147.23333333333335</v>
      </c>
      <c r="K124" s="31">
        <v>145</v>
      </c>
      <c r="L124" s="31">
        <v>142.85</v>
      </c>
      <c r="M124" s="31">
        <v>26.44538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1412.55</v>
      </c>
      <c r="D125" s="36">
        <v>1409.4833333333333</v>
      </c>
      <c r="E125" s="36">
        <v>1397.5666666666666</v>
      </c>
      <c r="F125" s="36">
        <v>1382.5833333333333</v>
      </c>
      <c r="G125" s="36">
        <v>1370.6666666666665</v>
      </c>
      <c r="H125" s="36">
        <v>1424.4666666666667</v>
      </c>
      <c r="I125" s="36">
        <v>1436.3833333333332</v>
      </c>
      <c r="J125" s="36">
        <v>1451.3666666666668</v>
      </c>
      <c r="K125" s="31">
        <v>1421.4</v>
      </c>
      <c r="L125" s="31">
        <v>1394.5</v>
      </c>
      <c r="M125" s="31">
        <v>2.0312999999999999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497.3</v>
      </c>
      <c r="D126" s="36">
        <v>497.73333333333335</v>
      </c>
      <c r="E126" s="36">
        <v>491.66666666666669</v>
      </c>
      <c r="F126" s="36">
        <v>486.03333333333336</v>
      </c>
      <c r="G126" s="36">
        <v>479.9666666666667</v>
      </c>
      <c r="H126" s="36">
        <v>503.36666666666667</v>
      </c>
      <c r="I126" s="36">
        <v>509.43333333333328</v>
      </c>
      <c r="J126" s="36">
        <v>515.06666666666661</v>
      </c>
      <c r="K126" s="31">
        <v>503.8</v>
      </c>
      <c r="L126" s="31">
        <v>492.1</v>
      </c>
      <c r="M126" s="31">
        <v>143.7884</v>
      </c>
      <c r="N126" s="1"/>
      <c r="O126" s="1"/>
    </row>
    <row r="127" spans="1:15" ht="12.75" customHeight="1">
      <c r="A127" s="33">
        <v>117</v>
      </c>
      <c r="B127" s="53" t="s">
        <v>356</v>
      </c>
      <c r="C127" s="31">
        <v>1890.2</v>
      </c>
      <c r="D127" s="36">
        <v>1827.9666666666665</v>
      </c>
      <c r="E127" s="36">
        <v>1720.9333333333329</v>
      </c>
      <c r="F127" s="36">
        <v>1551.6666666666665</v>
      </c>
      <c r="G127" s="36">
        <v>1444.633333333333</v>
      </c>
      <c r="H127" s="36">
        <v>1997.2333333333329</v>
      </c>
      <c r="I127" s="36">
        <v>2104.2666666666664</v>
      </c>
      <c r="J127" s="36">
        <v>2273.5333333333328</v>
      </c>
      <c r="K127" s="31">
        <v>1935</v>
      </c>
      <c r="L127" s="31">
        <v>1658.7</v>
      </c>
      <c r="M127" s="31">
        <v>207.68778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5067.05</v>
      </c>
      <c r="D128" s="36">
        <v>5053.5333333333338</v>
      </c>
      <c r="E128" s="36">
        <v>4944.3666666666677</v>
      </c>
      <c r="F128" s="36">
        <v>4821.6833333333343</v>
      </c>
      <c r="G128" s="36">
        <v>4712.5166666666682</v>
      </c>
      <c r="H128" s="36">
        <v>5176.2166666666672</v>
      </c>
      <c r="I128" s="36">
        <v>5285.3833333333332</v>
      </c>
      <c r="J128" s="36">
        <v>5408.0666666666666</v>
      </c>
      <c r="K128" s="31">
        <v>5162.7</v>
      </c>
      <c r="L128" s="31">
        <v>4930.8500000000004</v>
      </c>
      <c r="M128" s="31">
        <v>20.18695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2717.75</v>
      </c>
      <c r="D129" s="36">
        <v>2712.5333333333333</v>
      </c>
      <c r="E129" s="36">
        <v>2698.0666666666666</v>
      </c>
      <c r="F129" s="36">
        <v>2678.3833333333332</v>
      </c>
      <c r="G129" s="36">
        <v>2663.9166666666665</v>
      </c>
      <c r="H129" s="36">
        <v>2732.2166666666667</v>
      </c>
      <c r="I129" s="36">
        <v>2746.6833333333329</v>
      </c>
      <c r="J129" s="36">
        <v>2766.3666666666668</v>
      </c>
      <c r="K129" s="31">
        <v>2727</v>
      </c>
      <c r="L129" s="31">
        <v>2692.85</v>
      </c>
      <c r="M129" s="31">
        <v>2.25881</v>
      </c>
      <c r="N129" s="1"/>
      <c r="O129" s="1"/>
    </row>
    <row r="130" spans="1:15" ht="12.75" customHeight="1">
      <c r="A130" s="33">
        <v>120</v>
      </c>
      <c r="B130" s="53" t="s">
        <v>357</v>
      </c>
      <c r="C130" s="31">
        <v>3548.05</v>
      </c>
      <c r="D130" s="36">
        <v>3554.15</v>
      </c>
      <c r="E130" s="36">
        <v>3471.8500000000004</v>
      </c>
      <c r="F130" s="36">
        <v>3395.65</v>
      </c>
      <c r="G130" s="36">
        <v>3313.3500000000004</v>
      </c>
      <c r="H130" s="36">
        <v>3630.3500000000004</v>
      </c>
      <c r="I130" s="36">
        <v>3712.6500000000005</v>
      </c>
      <c r="J130" s="36">
        <v>3788.8500000000004</v>
      </c>
      <c r="K130" s="31">
        <v>3636.45</v>
      </c>
      <c r="L130" s="31">
        <v>3477.95</v>
      </c>
      <c r="M130" s="31">
        <v>5.94015</v>
      </c>
      <c r="N130" s="1"/>
      <c r="O130" s="1"/>
    </row>
    <row r="131" spans="1:15" ht="12.75" customHeight="1">
      <c r="A131" s="33">
        <v>121</v>
      </c>
      <c r="B131" s="53" t="s">
        <v>830</v>
      </c>
      <c r="C131" s="31">
        <v>1459.2</v>
      </c>
      <c r="D131" s="36">
        <v>1460.0666666666666</v>
      </c>
      <c r="E131" s="36">
        <v>1430.1333333333332</v>
      </c>
      <c r="F131" s="36">
        <v>1401.0666666666666</v>
      </c>
      <c r="G131" s="36">
        <v>1371.1333333333332</v>
      </c>
      <c r="H131" s="36">
        <v>1489.1333333333332</v>
      </c>
      <c r="I131" s="36">
        <v>1519.0666666666666</v>
      </c>
      <c r="J131" s="36">
        <v>1548.1333333333332</v>
      </c>
      <c r="K131" s="31">
        <v>1490</v>
      </c>
      <c r="L131" s="31">
        <v>1431</v>
      </c>
      <c r="M131" s="31">
        <v>0.72431000000000001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1105.8499999999999</v>
      </c>
      <c r="D132" s="36">
        <v>1098.55</v>
      </c>
      <c r="E132" s="36">
        <v>1083.8499999999999</v>
      </c>
      <c r="F132" s="36">
        <v>1061.8499999999999</v>
      </c>
      <c r="G132" s="36">
        <v>1047.1499999999999</v>
      </c>
      <c r="H132" s="36">
        <v>1120.55</v>
      </c>
      <c r="I132" s="36">
        <v>1135.2500000000002</v>
      </c>
      <c r="J132" s="36">
        <v>1157.25</v>
      </c>
      <c r="K132" s="31">
        <v>1113.25</v>
      </c>
      <c r="L132" s="31">
        <v>1076.55</v>
      </c>
      <c r="M132" s="31">
        <v>37.652540000000002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1232.0999999999999</v>
      </c>
      <c r="D133" s="36">
        <v>1235.0666666666666</v>
      </c>
      <c r="E133" s="36">
        <v>1221.1333333333332</v>
      </c>
      <c r="F133" s="36">
        <v>1210.1666666666665</v>
      </c>
      <c r="G133" s="36">
        <v>1196.2333333333331</v>
      </c>
      <c r="H133" s="36">
        <v>1246.0333333333333</v>
      </c>
      <c r="I133" s="36">
        <v>1259.9666666666667</v>
      </c>
      <c r="J133" s="36">
        <v>1270.9333333333334</v>
      </c>
      <c r="K133" s="31">
        <v>1249</v>
      </c>
      <c r="L133" s="31">
        <v>1224.0999999999999</v>
      </c>
      <c r="M133" s="31">
        <v>1.2161999999999999</v>
      </c>
      <c r="N133" s="1"/>
      <c r="O133" s="1"/>
    </row>
    <row r="134" spans="1:15" ht="12.75" customHeight="1">
      <c r="A134" s="33">
        <v>124</v>
      </c>
      <c r="B134" s="53" t="s">
        <v>796</v>
      </c>
      <c r="C134" s="31">
        <v>4296.3</v>
      </c>
      <c r="D134" s="36">
        <v>4313.416666666667</v>
      </c>
      <c r="E134" s="36">
        <v>4271.8833333333341</v>
      </c>
      <c r="F134" s="36">
        <v>4247.4666666666672</v>
      </c>
      <c r="G134" s="36">
        <v>4205.9333333333343</v>
      </c>
      <c r="H134" s="36">
        <v>4337.8333333333339</v>
      </c>
      <c r="I134" s="36">
        <v>4379.3666666666668</v>
      </c>
      <c r="J134" s="36">
        <v>4403.7833333333338</v>
      </c>
      <c r="K134" s="31">
        <v>4354.95</v>
      </c>
      <c r="L134" s="31">
        <v>4289</v>
      </c>
      <c r="M134" s="31">
        <v>0.79520999999999997</v>
      </c>
      <c r="N134" s="1"/>
      <c r="O134" s="1"/>
    </row>
    <row r="135" spans="1:15" ht="12.75" customHeight="1">
      <c r="A135" s="33">
        <v>125</v>
      </c>
      <c r="B135" s="53" t="s">
        <v>358</v>
      </c>
      <c r="C135" s="31">
        <v>1406.45</v>
      </c>
      <c r="D135" s="36">
        <v>1410.5833333333333</v>
      </c>
      <c r="E135" s="36">
        <v>1396.1666666666665</v>
      </c>
      <c r="F135" s="36">
        <v>1385.8833333333332</v>
      </c>
      <c r="G135" s="36">
        <v>1371.4666666666665</v>
      </c>
      <c r="H135" s="36">
        <v>1420.8666666666666</v>
      </c>
      <c r="I135" s="36">
        <v>1435.2833333333331</v>
      </c>
      <c r="J135" s="36">
        <v>1445.5666666666666</v>
      </c>
      <c r="K135" s="31">
        <v>1425</v>
      </c>
      <c r="L135" s="31">
        <v>1400.3</v>
      </c>
      <c r="M135" s="31">
        <v>0.73009999999999997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393.75</v>
      </c>
      <c r="D136" s="36">
        <v>391.45</v>
      </c>
      <c r="E136" s="36">
        <v>388.15</v>
      </c>
      <c r="F136" s="36">
        <v>382.55</v>
      </c>
      <c r="G136" s="36">
        <v>379.25</v>
      </c>
      <c r="H136" s="36">
        <v>397.04999999999995</v>
      </c>
      <c r="I136" s="36">
        <v>400.35</v>
      </c>
      <c r="J136" s="36">
        <v>405.94999999999993</v>
      </c>
      <c r="K136" s="31">
        <v>394.75</v>
      </c>
      <c r="L136" s="31">
        <v>385.85</v>
      </c>
      <c r="M136" s="31">
        <v>33.629100000000001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3759</v>
      </c>
      <c r="D137" s="36">
        <v>3751.1166666666668</v>
      </c>
      <c r="E137" s="36">
        <v>3722.2333333333336</v>
      </c>
      <c r="F137" s="36">
        <v>3685.4666666666667</v>
      </c>
      <c r="G137" s="36">
        <v>3656.5833333333335</v>
      </c>
      <c r="H137" s="36">
        <v>3787.8833333333337</v>
      </c>
      <c r="I137" s="36">
        <v>3816.7666666666669</v>
      </c>
      <c r="J137" s="36">
        <v>3853.5333333333338</v>
      </c>
      <c r="K137" s="31">
        <v>3780</v>
      </c>
      <c r="L137" s="31">
        <v>3714.35</v>
      </c>
      <c r="M137" s="31">
        <v>2.6613099999999998</v>
      </c>
      <c r="N137" s="1"/>
      <c r="O137" s="1"/>
    </row>
    <row r="138" spans="1:15" ht="12.75" customHeight="1">
      <c r="A138" s="33">
        <v>128</v>
      </c>
      <c r="B138" s="53" t="s">
        <v>359</v>
      </c>
      <c r="C138" s="31">
        <v>1775.55</v>
      </c>
      <c r="D138" s="36">
        <v>1771.6499999999999</v>
      </c>
      <c r="E138" s="36">
        <v>1764.3499999999997</v>
      </c>
      <c r="F138" s="36">
        <v>1753.1499999999999</v>
      </c>
      <c r="G138" s="36">
        <v>1745.8499999999997</v>
      </c>
      <c r="H138" s="36">
        <v>1782.8499999999997</v>
      </c>
      <c r="I138" s="36">
        <v>1790.1499999999999</v>
      </c>
      <c r="J138" s="36">
        <v>1801.3499999999997</v>
      </c>
      <c r="K138" s="31">
        <v>1778.95</v>
      </c>
      <c r="L138" s="31">
        <v>1760.45</v>
      </c>
      <c r="M138" s="31">
        <v>1.1110199999999999</v>
      </c>
      <c r="N138" s="1"/>
      <c r="O138" s="1"/>
    </row>
    <row r="139" spans="1:15" ht="12.75" customHeight="1">
      <c r="A139" s="33">
        <v>129</v>
      </c>
      <c r="B139" s="53" t="s">
        <v>360</v>
      </c>
      <c r="C139" s="31">
        <v>989.8</v>
      </c>
      <c r="D139" s="36">
        <v>992.58333333333337</v>
      </c>
      <c r="E139" s="36">
        <v>982.2166666666667</v>
      </c>
      <c r="F139" s="36">
        <v>974.63333333333333</v>
      </c>
      <c r="G139" s="36">
        <v>964.26666666666665</v>
      </c>
      <c r="H139" s="36">
        <v>1000.1666666666667</v>
      </c>
      <c r="I139" s="36">
        <v>1010.5333333333333</v>
      </c>
      <c r="J139" s="36">
        <v>1018.1166666666668</v>
      </c>
      <c r="K139" s="31">
        <v>1002.95</v>
      </c>
      <c r="L139" s="31">
        <v>985</v>
      </c>
      <c r="M139" s="31">
        <v>0.16195000000000001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847.05</v>
      </c>
      <c r="D140" s="36">
        <v>844.08333333333337</v>
      </c>
      <c r="E140" s="36">
        <v>837.16666666666674</v>
      </c>
      <c r="F140" s="36">
        <v>827.28333333333342</v>
      </c>
      <c r="G140" s="36">
        <v>820.36666666666679</v>
      </c>
      <c r="H140" s="36">
        <v>853.9666666666667</v>
      </c>
      <c r="I140" s="36">
        <v>860.88333333333344</v>
      </c>
      <c r="J140" s="36">
        <v>870.76666666666665</v>
      </c>
      <c r="K140" s="31">
        <v>851</v>
      </c>
      <c r="L140" s="31">
        <v>834.2</v>
      </c>
      <c r="M140" s="31">
        <v>28.28079</v>
      </c>
      <c r="N140" s="1"/>
      <c r="O140" s="1"/>
    </row>
    <row r="141" spans="1:15" ht="12.75" customHeight="1">
      <c r="A141" s="33">
        <v>131</v>
      </c>
      <c r="B141" s="53" t="s">
        <v>1034</v>
      </c>
      <c r="C141" s="31">
        <v>1789.25</v>
      </c>
      <c r="D141" s="36">
        <v>1794.0666666666666</v>
      </c>
      <c r="E141" s="36">
        <v>1770.1833333333332</v>
      </c>
      <c r="F141" s="36">
        <v>1751.1166666666666</v>
      </c>
      <c r="G141" s="36">
        <v>1727.2333333333331</v>
      </c>
      <c r="H141" s="36">
        <v>1813.1333333333332</v>
      </c>
      <c r="I141" s="36">
        <v>1837.0166666666664</v>
      </c>
      <c r="J141" s="36">
        <v>1856.0833333333333</v>
      </c>
      <c r="K141" s="31">
        <v>1817.95</v>
      </c>
      <c r="L141" s="31">
        <v>1775</v>
      </c>
      <c r="M141" s="31">
        <v>0.47481000000000001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559.95000000000005</v>
      </c>
      <c r="D142" s="36">
        <v>557.86666666666667</v>
      </c>
      <c r="E142" s="36">
        <v>553.73333333333335</v>
      </c>
      <c r="F142" s="36">
        <v>547.51666666666665</v>
      </c>
      <c r="G142" s="36">
        <v>543.38333333333333</v>
      </c>
      <c r="H142" s="36">
        <v>564.08333333333337</v>
      </c>
      <c r="I142" s="36">
        <v>568.21666666666681</v>
      </c>
      <c r="J142" s="36">
        <v>574.43333333333339</v>
      </c>
      <c r="K142" s="31">
        <v>562</v>
      </c>
      <c r="L142" s="31">
        <v>551.65</v>
      </c>
      <c r="M142" s="31">
        <v>29.249099999999999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1812.3</v>
      </c>
      <c r="D143" s="36">
        <v>1819.9333333333334</v>
      </c>
      <c r="E143" s="36">
        <v>1793.8666666666668</v>
      </c>
      <c r="F143" s="36">
        <v>1775.4333333333334</v>
      </c>
      <c r="G143" s="36">
        <v>1749.3666666666668</v>
      </c>
      <c r="H143" s="36">
        <v>1838.3666666666668</v>
      </c>
      <c r="I143" s="36">
        <v>1864.4333333333334</v>
      </c>
      <c r="J143" s="36">
        <v>1882.8666666666668</v>
      </c>
      <c r="K143" s="31">
        <v>1846</v>
      </c>
      <c r="L143" s="31">
        <v>1801.5</v>
      </c>
      <c r="M143" s="31">
        <v>2.2153800000000001</v>
      </c>
      <c r="N143" s="1"/>
      <c r="O143" s="1"/>
    </row>
    <row r="144" spans="1:15" ht="12.75" customHeight="1">
      <c r="A144" s="33">
        <v>134</v>
      </c>
      <c r="B144" s="53" t="s">
        <v>797</v>
      </c>
      <c r="C144" s="31">
        <v>3095.65</v>
      </c>
      <c r="D144" s="36">
        <v>3113.6833333333329</v>
      </c>
      <c r="E144" s="36">
        <v>3012.3666666666659</v>
      </c>
      <c r="F144" s="36">
        <v>2929.083333333333</v>
      </c>
      <c r="G144" s="36">
        <v>2827.766666666666</v>
      </c>
      <c r="H144" s="36">
        <v>3196.9666666666658</v>
      </c>
      <c r="I144" s="36">
        <v>3298.2833333333324</v>
      </c>
      <c r="J144" s="36">
        <v>3381.5666666666657</v>
      </c>
      <c r="K144" s="31">
        <v>3215</v>
      </c>
      <c r="L144" s="31">
        <v>3030.4</v>
      </c>
      <c r="M144" s="31">
        <v>7.9750800000000002</v>
      </c>
      <c r="N144" s="1"/>
      <c r="O144" s="1"/>
    </row>
    <row r="145" spans="1:15" ht="12.75" customHeight="1">
      <c r="A145" s="33">
        <v>135</v>
      </c>
      <c r="B145" s="53" t="s">
        <v>361</v>
      </c>
      <c r="C145" s="31">
        <v>549.15</v>
      </c>
      <c r="D145" s="36">
        <v>551.55000000000007</v>
      </c>
      <c r="E145" s="36">
        <v>543.60000000000014</v>
      </c>
      <c r="F145" s="36">
        <v>538.05000000000007</v>
      </c>
      <c r="G145" s="36">
        <v>530.10000000000014</v>
      </c>
      <c r="H145" s="36">
        <v>557.10000000000014</v>
      </c>
      <c r="I145" s="36">
        <v>565.05000000000018</v>
      </c>
      <c r="J145" s="36">
        <v>570.60000000000014</v>
      </c>
      <c r="K145" s="31">
        <v>559.5</v>
      </c>
      <c r="L145" s="31">
        <v>546</v>
      </c>
      <c r="M145" s="31">
        <v>1.8133699999999999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2334.9</v>
      </c>
      <c r="D146" s="36">
        <v>2373.7833333333333</v>
      </c>
      <c r="E146" s="36">
        <v>2288.5166666666664</v>
      </c>
      <c r="F146" s="36">
        <v>2242.1333333333332</v>
      </c>
      <c r="G146" s="36">
        <v>2156.8666666666663</v>
      </c>
      <c r="H146" s="36">
        <v>2420.1666666666665</v>
      </c>
      <c r="I146" s="36">
        <v>2505.4333333333338</v>
      </c>
      <c r="J146" s="36">
        <v>2551.8166666666666</v>
      </c>
      <c r="K146" s="31">
        <v>2459.0500000000002</v>
      </c>
      <c r="L146" s="31">
        <v>2327.4</v>
      </c>
      <c r="M146" s="31">
        <v>8.4585899999999992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404.05</v>
      </c>
      <c r="D147" s="36">
        <v>402.2833333333333</v>
      </c>
      <c r="E147" s="36">
        <v>396.56666666666661</v>
      </c>
      <c r="F147" s="36">
        <v>389.08333333333331</v>
      </c>
      <c r="G147" s="36">
        <v>383.36666666666662</v>
      </c>
      <c r="H147" s="36">
        <v>409.76666666666659</v>
      </c>
      <c r="I147" s="36">
        <v>415.48333333333329</v>
      </c>
      <c r="J147" s="36">
        <v>422.96666666666658</v>
      </c>
      <c r="K147" s="31">
        <v>408</v>
      </c>
      <c r="L147" s="31">
        <v>394.8</v>
      </c>
      <c r="M147" s="31">
        <v>32.537500000000001</v>
      </c>
      <c r="N147" s="1"/>
      <c r="O147" s="1"/>
    </row>
    <row r="148" spans="1:15" ht="12.75" customHeight="1">
      <c r="A148" s="33">
        <v>138</v>
      </c>
      <c r="B148" s="53" t="s">
        <v>362</v>
      </c>
      <c r="C148" s="31">
        <v>152.55000000000001</v>
      </c>
      <c r="D148" s="36">
        <v>152.66666666666669</v>
      </c>
      <c r="E148" s="36">
        <v>151.43333333333337</v>
      </c>
      <c r="F148" s="36">
        <v>150.31666666666669</v>
      </c>
      <c r="G148" s="36">
        <v>149.08333333333337</v>
      </c>
      <c r="H148" s="36">
        <v>153.78333333333336</v>
      </c>
      <c r="I148" s="36">
        <v>155.01666666666671</v>
      </c>
      <c r="J148" s="36">
        <v>156.13333333333335</v>
      </c>
      <c r="K148" s="31">
        <v>153.9</v>
      </c>
      <c r="L148" s="31">
        <v>151.55000000000001</v>
      </c>
      <c r="M148" s="31">
        <v>9.6519700000000004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4113</v>
      </c>
      <c r="D149" s="36">
        <v>4089.3166666666662</v>
      </c>
      <c r="E149" s="36">
        <v>4051.0833333333321</v>
      </c>
      <c r="F149" s="36">
        <v>3989.1666666666661</v>
      </c>
      <c r="G149" s="36">
        <v>3950.933333333332</v>
      </c>
      <c r="H149" s="36">
        <v>4151.2333333333318</v>
      </c>
      <c r="I149" s="36">
        <v>4189.4666666666672</v>
      </c>
      <c r="J149" s="36">
        <v>4251.3833333333323</v>
      </c>
      <c r="K149" s="31">
        <v>4127.55</v>
      </c>
      <c r="L149" s="31">
        <v>4027.4</v>
      </c>
      <c r="M149" s="31">
        <v>6.9348200000000002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9226.6</v>
      </c>
      <c r="D150" s="36">
        <v>9269.9166666666661</v>
      </c>
      <c r="E150" s="36">
        <v>9148.6833333333325</v>
      </c>
      <c r="F150" s="36">
        <v>9070.7666666666664</v>
      </c>
      <c r="G150" s="36">
        <v>8949.5333333333328</v>
      </c>
      <c r="H150" s="36">
        <v>9347.8333333333321</v>
      </c>
      <c r="I150" s="36">
        <v>9469.0666666666657</v>
      </c>
      <c r="J150" s="36">
        <v>9546.9833333333318</v>
      </c>
      <c r="K150" s="31">
        <v>9391.15</v>
      </c>
      <c r="L150" s="31">
        <v>9192</v>
      </c>
      <c r="M150" s="31">
        <v>2.99336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2581.1999999999998</v>
      </c>
      <c r="D151" s="36">
        <v>2566.7833333333333</v>
      </c>
      <c r="E151" s="36">
        <v>2547.5666666666666</v>
      </c>
      <c r="F151" s="36">
        <v>2513.9333333333334</v>
      </c>
      <c r="G151" s="36">
        <v>2494.7166666666667</v>
      </c>
      <c r="H151" s="36">
        <v>2600.4166666666665</v>
      </c>
      <c r="I151" s="36">
        <v>2619.6333333333328</v>
      </c>
      <c r="J151" s="36">
        <v>2653.2666666666664</v>
      </c>
      <c r="K151" s="31">
        <v>2586</v>
      </c>
      <c r="L151" s="31">
        <v>2533.15</v>
      </c>
      <c r="M151" s="31">
        <v>1.3929100000000001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5897.7</v>
      </c>
      <c r="D152" s="36">
        <v>5888.5666666666666</v>
      </c>
      <c r="E152" s="36">
        <v>5844.1333333333332</v>
      </c>
      <c r="F152" s="36">
        <v>5790.5666666666666</v>
      </c>
      <c r="G152" s="36">
        <v>5746.1333333333332</v>
      </c>
      <c r="H152" s="36">
        <v>5942.1333333333332</v>
      </c>
      <c r="I152" s="36">
        <v>5986.5666666666657</v>
      </c>
      <c r="J152" s="36">
        <v>6040.1333333333332</v>
      </c>
      <c r="K152" s="31">
        <v>5933</v>
      </c>
      <c r="L152" s="31">
        <v>5835</v>
      </c>
      <c r="M152" s="31">
        <v>5.6558299999999999</v>
      </c>
      <c r="N152" s="1"/>
      <c r="O152" s="1"/>
    </row>
    <row r="153" spans="1:15" ht="12.75" customHeight="1">
      <c r="A153" s="33">
        <v>143</v>
      </c>
      <c r="B153" s="53" t="s">
        <v>363</v>
      </c>
      <c r="C153" s="31">
        <v>646.79999999999995</v>
      </c>
      <c r="D153" s="36">
        <v>647.94999999999993</v>
      </c>
      <c r="E153" s="36">
        <v>641.89999999999986</v>
      </c>
      <c r="F153" s="36">
        <v>636.99999999999989</v>
      </c>
      <c r="G153" s="36">
        <v>630.94999999999982</v>
      </c>
      <c r="H153" s="36">
        <v>652.84999999999991</v>
      </c>
      <c r="I153" s="36">
        <v>658.89999999999986</v>
      </c>
      <c r="J153" s="36">
        <v>663.8</v>
      </c>
      <c r="K153" s="31">
        <v>654</v>
      </c>
      <c r="L153" s="31">
        <v>643.04999999999995</v>
      </c>
      <c r="M153" s="31">
        <v>2.0140099999999999</v>
      </c>
      <c r="N153" s="1"/>
      <c r="O153" s="1"/>
    </row>
    <row r="154" spans="1:15" ht="12.75" customHeight="1">
      <c r="A154" s="33">
        <v>144</v>
      </c>
      <c r="B154" s="53" t="s">
        <v>364</v>
      </c>
      <c r="C154" s="31">
        <v>482.3</v>
      </c>
      <c r="D154" s="36">
        <v>481.11666666666662</v>
      </c>
      <c r="E154" s="36">
        <v>475.23333333333323</v>
      </c>
      <c r="F154" s="36">
        <v>468.16666666666663</v>
      </c>
      <c r="G154" s="36">
        <v>462.28333333333325</v>
      </c>
      <c r="H154" s="36">
        <v>488.18333333333322</v>
      </c>
      <c r="I154" s="36">
        <v>494.06666666666655</v>
      </c>
      <c r="J154" s="36">
        <v>501.13333333333321</v>
      </c>
      <c r="K154" s="31">
        <v>487</v>
      </c>
      <c r="L154" s="31">
        <v>474.05</v>
      </c>
      <c r="M154" s="31">
        <v>2.7131799999999999</v>
      </c>
      <c r="N154" s="1"/>
      <c r="O154" s="1"/>
    </row>
    <row r="155" spans="1:15" ht="12.75" customHeight="1">
      <c r="A155" s="33">
        <v>145</v>
      </c>
      <c r="B155" s="53" t="s">
        <v>365</v>
      </c>
      <c r="C155" s="31">
        <v>193.2</v>
      </c>
      <c r="D155" s="36">
        <v>193.58333333333334</v>
      </c>
      <c r="E155" s="36">
        <v>191.51666666666668</v>
      </c>
      <c r="F155" s="36">
        <v>189.83333333333334</v>
      </c>
      <c r="G155" s="36">
        <v>187.76666666666668</v>
      </c>
      <c r="H155" s="36">
        <v>195.26666666666668</v>
      </c>
      <c r="I155" s="36">
        <v>197.33333333333334</v>
      </c>
      <c r="J155" s="36">
        <v>199.01666666666668</v>
      </c>
      <c r="K155" s="31">
        <v>195.65</v>
      </c>
      <c r="L155" s="31">
        <v>191.9</v>
      </c>
      <c r="M155" s="31">
        <v>2.7797900000000002</v>
      </c>
      <c r="N155" s="1"/>
      <c r="O155" s="1"/>
    </row>
    <row r="156" spans="1:15" ht="12.75" customHeight="1">
      <c r="A156" s="33">
        <v>146</v>
      </c>
      <c r="B156" s="53" t="s">
        <v>366</v>
      </c>
      <c r="C156" s="31">
        <v>45.3</v>
      </c>
      <c r="D156" s="36">
        <v>45.433333333333337</v>
      </c>
      <c r="E156" s="36">
        <v>45.016666666666673</v>
      </c>
      <c r="F156" s="36">
        <v>44.733333333333334</v>
      </c>
      <c r="G156" s="36">
        <v>44.31666666666667</v>
      </c>
      <c r="H156" s="36">
        <v>45.716666666666676</v>
      </c>
      <c r="I156" s="36">
        <v>46.133333333333333</v>
      </c>
      <c r="J156" s="36">
        <v>46.416666666666679</v>
      </c>
      <c r="K156" s="31">
        <v>45.85</v>
      </c>
      <c r="L156" s="31">
        <v>45.15</v>
      </c>
      <c r="M156" s="31">
        <v>111.26837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4852.8500000000004</v>
      </c>
      <c r="D157" s="36">
        <v>4801.083333333333</v>
      </c>
      <c r="E157" s="36">
        <v>4734.3166666666657</v>
      </c>
      <c r="F157" s="36">
        <v>4615.7833333333328</v>
      </c>
      <c r="G157" s="36">
        <v>4549.0166666666655</v>
      </c>
      <c r="H157" s="36">
        <v>4919.6166666666659</v>
      </c>
      <c r="I157" s="36">
        <v>4986.3833333333341</v>
      </c>
      <c r="J157" s="36">
        <v>5104.9166666666661</v>
      </c>
      <c r="K157" s="31">
        <v>4867.8500000000004</v>
      </c>
      <c r="L157" s="31">
        <v>4682.55</v>
      </c>
      <c r="M157" s="31">
        <v>9.22926</v>
      </c>
      <c r="N157" s="1"/>
      <c r="O157" s="1"/>
    </row>
    <row r="158" spans="1:15" ht="12.75" customHeight="1">
      <c r="A158" s="33">
        <v>148</v>
      </c>
      <c r="B158" s="53" t="s">
        <v>1035</v>
      </c>
      <c r="C158" s="31">
        <v>1142.45</v>
      </c>
      <c r="D158" s="36">
        <v>1143.4833333333333</v>
      </c>
      <c r="E158" s="36">
        <v>1131.9666666666667</v>
      </c>
      <c r="F158" s="36">
        <v>1121.4833333333333</v>
      </c>
      <c r="G158" s="36">
        <v>1109.9666666666667</v>
      </c>
      <c r="H158" s="36">
        <v>1153.9666666666667</v>
      </c>
      <c r="I158" s="36">
        <v>1165.4833333333336</v>
      </c>
      <c r="J158" s="36">
        <v>1175.9666666666667</v>
      </c>
      <c r="K158" s="31">
        <v>1155</v>
      </c>
      <c r="L158" s="31">
        <v>1133</v>
      </c>
      <c r="M158" s="31">
        <v>2.34396</v>
      </c>
      <c r="N158" s="1"/>
      <c r="O158" s="1"/>
    </row>
    <row r="159" spans="1:15" ht="12.75" customHeight="1">
      <c r="A159" s="33">
        <v>149</v>
      </c>
      <c r="B159" s="53" t="s">
        <v>367</v>
      </c>
      <c r="C159" s="31">
        <v>648.20000000000005</v>
      </c>
      <c r="D159" s="36">
        <v>646.16666666666663</v>
      </c>
      <c r="E159" s="36">
        <v>638.33333333333326</v>
      </c>
      <c r="F159" s="36">
        <v>628.46666666666658</v>
      </c>
      <c r="G159" s="36">
        <v>620.63333333333321</v>
      </c>
      <c r="H159" s="36">
        <v>656.0333333333333</v>
      </c>
      <c r="I159" s="36">
        <v>663.86666666666656</v>
      </c>
      <c r="J159" s="36">
        <v>673.73333333333335</v>
      </c>
      <c r="K159" s="31">
        <v>654</v>
      </c>
      <c r="L159" s="31">
        <v>636.29999999999995</v>
      </c>
      <c r="M159" s="31">
        <v>0.92457999999999996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540.29999999999995</v>
      </c>
      <c r="D160" s="36">
        <v>540.4666666666667</v>
      </c>
      <c r="E160" s="36">
        <v>534.93333333333339</v>
      </c>
      <c r="F160" s="36">
        <v>529.56666666666672</v>
      </c>
      <c r="G160" s="36">
        <v>524.03333333333342</v>
      </c>
      <c r="H160" s="36">
        <v>545.83333333333337</v>
      </c>
      <c r="I160" s="36">
        <v>551.36666666666667</v>
      </c>
      <c r="J160" s="36">
        <v>556.73333333333335</v>
      </c>
      <c r="K160" s="31">
        <v>546</v>
      </c>
      <c r="L160" s="31">
        <v>535.1</v>
      </c>
      <c r="M160" s="31">
        <v>8.2634100000000004</v>
      </c>
      <c r="N160" s="1"/>
      <c r="O160" s="1"/>
    </row>
    <row r="161" spans="1:15" ht="12.75" customHeight="1">
      <c r="A161" s="33">
        <v>151</v>
      </c>
      <c r="B161" s="53" t="s">
        <v>368</v>
      </c>
      <c r="C161" s="31">
        <v>2179</v>
      </c>
      <c r="D161" s="36">
        <v>2178.1</v>
      </c>
      <c r="E161" s="36">
        <v>2142.2999999999997</v>
      </c>
      <c r="F161" s="36">
        <v>2105.6</v>
      </c>
      <c r="G161" s="36">
        <v>2069.7999999999997</v>
      </c>
      <c r="H161" s="36">
        <v>2214.7999999999997</v>
      </c>
      <c r="I161" s="36">
        <v>2250.6</v>
      </c>
      <c r="J161" s="36">
        <v>2287.2999999999997</v>
      </c>
      <c r="K161" s="31">
        <v>2213.9</v>
      </c>
      <c r="L161" s="31">
        <v>2141.4</v>
      </c>
      <c r="M161" s="31">
        <v>3.40042</v>
      </c>
      <c r="N161" s="1"/>
      <c r="O161" s="1"/>
    </row>
    <row r="162" spans="1:15" ht="12.75" customHeight="1">
      <c r="A162" s="33">
        <v>152</v>
      </c>
      <c r="B162" s="53" t="s">
        <v>369</v>
      </c>
      <c r="C162" s="31">
        <v>282.25</v>
      </c>
      <c r="D162" s="36">
        <v>279.2</v>
      </c>
      <c r="E162" s="36">
        <v>270.39999999999998</v>
      </c>
      <c r="F162" s="36">
        <v>258.55</v>
      </c>
      <c r="G162" s="36">
        <v>249.75</v>
      </c>
      <c r="H162" s="36">
        <v>291.04999999999995</v>
      </c>
      <c r="I162" s="36">
        <v>299.85000000000002</v>
      </c>
      <c r="J162" s="36">
        <v>311.69999999999993</v>
      </c>
      <c r="K162" s="31">
        <v>288</v>
      </c>
      <c r="L162" s="31">
        <v>267.35000000000002</v>
      </c>
      <c r="M162" s="31">
        <v>196.31906000000001</v>
      </c>
      <c r="N162" s="1"/>
      <c r="O162" s="1"/>
    </row>
    <row r="163" spans="1:15" ht="12.75" customHeight="1">
      <c r="A163" s="33">
        <v>153</v>
      </c>
      <c r="B163" s="53" t="s">
        <v>370</v>
      </c>
      <c r="C163" s="31">
        <v>95.2</v>
      </c>
      <c r="D163" s="36">
        <v>95.233333333333334</v>
      </c>
      <c r="E163" s="36">
        <v>94.716666666666669</v>
      </c>
      <c r="F163" s="36">
        <v>94.233333333333334</v>
      </c>
      <c r="G163" s="36">
        <v>93.716666666666669</v>
      </c>
      <c r="H163" s="36">
        <v>95.716666666666669</v>
      </c>
      <c r="I163" s="36">
        <v>96.233333333333348</v>
      </c>
      <c r="J163" s="36">
        <v>96.716666666666669</v>
      </c>
      <c r="K163" s="31">
        <v>95.75</v>
      </c>
      <c r="L163" s="31">
        <v>94.75</v>
      </c>
      <c r="M163" s="31">
        <v>13.59642</v>
      </c>
      <c r="N163" s="1"/>
      <c r="O163" s="1"/>
    </row>
    <row r="164" spans="1:15" ht="12.75" customHeight="1">
      <c r="A164" s="33">
        <v>154</v>
      </c>
      <c r="B164" s="53" t="s">
        <v>798</v>
      </c>
      <c r="C164" s="31">
        <v>885.25</v>
      </c>
      <c r="D164" s="36">
        <v>892.01666666666677</v>
      </c>
      <c r="E164" s="36">
        <v>875.73333333333358</v>
      </c>
      <c r="F164" s="36">
        <v>866.21666666666681</v>
      </c>
      <c r="G164" s="36">
        <v>849.93333333333362</v>
      </c>
      <c r="H164" s="36">
        <v>901.53333333333353</v>
      </c>
      <c r="I164" s="36">
        <v>917.81666666666661</v>
      </c>
      <c r="J164" s="36">
        <v>927.33333333333348</v>
      </c>
      <c r="K164" s="31">
        <v>908.3</v>
      </c>
      <c r="L164" s="31">
        <v>882.5</v>
      </c>
      <c r="M164" s="31">
        <v>3.6874199999999999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3811.05</v>
      </c>
      <c r="D165" s="36">
        <v>3811.2833333333333</v>
      </c>
      <c r="E165" s="36">
        <v>3774.6166666666668</v>
      </c>
      <c r="F165" s="36">
        <v>3738.1833333333334</v>
      </c>
      <c r="G165" s="36">
        <v>3701.5166666666669</v>
      </c>
      <c r="H165" s="36">
        <v>3847.7166666666667</v>
      </c>
      <c r="I165" s="36">
        <v>3884.3833333333337</v>
      </c>
      <c r="J165" s="36">
        <v>3920.8166666666666</v>
      </c>
      <c r="K165" s="31">
        <v>3847.95</v>
      </c>
      <c r="L165" s="31">
        <v>3774.85</v>
      </c>
      <c r="M165" s="31">
        <v>1.6557999999999999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464.9</v>
      </c>
      <c r="D166" s="36">
        <v>465.36666666666662</v>
      </c>
      <c r="E166" s="36">
        <v>459.88333333333321</v>
      </c>
      <c r="F166" s="36">
        <v>454.86666666666662</v>
      </c>
      <c r="G166" s="36">
        <v>449.38333333333321</v>
      </c>
      <c r="H166" s="36">
        <v>470.38333333333321</v>
      </c>
      <c r="I166" s="36">
        <v>475.86666666666667</v>
      </c>
      <c r="J166" s="36">
        <v>480.88333333333321</v>
      </c>
      <c r="K166" s="31">
        <v>470.85</v>
      </c>
      <c r="L166" s="31">
        <v>460.35</v>
      </c>
      <c r="M166" s="31">
        <v>27.523250000000001</v>
      </c>
      <c r="N166" s="1"/>
      <c r="O166" s="1"/>
    </row>
    <row r="167" spans="1:15" ht="12.75" customHeight="1">
      <c r="A167" s="33">
        <v>157</v>
      </c>
      <c r="B167" s="53" t="s">
        <v>371</v>
      </c>
      <c r="C167" s="31">
        <v>475.25</v>
      </c>
      <c r="D167" s="36">
        <v>477.73333333333329</v>
      </c>
      <c r="E167" s="36">
        <v>469.66666666666657</v>
      </c>
      <c r="F167" s="36">
        <v>464.08333333333326</v>
      </c>
      <c r="G167" s="36">
        <v>456.01666666666654</v>
      </c>
      <c r="H167" s="36">
        <v>483.31666666666661</v>
      </c>
      <c r="I167" s="36">
        <v>491.38333333333333</v>
      </c>
      <c r="J167" s="36">
        <v>496.96666666666664</v>
      </c>
      <c r="K167" s="31">
        <v>485.8</v>
      </c>
      <c r="L167" s="31">
        <v>472.15</v>
      </c>
      <c r="M167" s="31">
        <v>0.62741000000000002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174.1</v>
      </c>
      <c r="D168" s="36">
        <v>177.9</v>
      </c>
      <c r="E168" s="36">
        <v>168.45000000000002</v>
      </c>
      <c r="F168" s="36">
        <v>162.80000000000001</v>
      </c>
      <c r="G168" s="36">
        <v>153.35000000000002</v>
      </c>
      <c r="H168" s="36">
        <v>183.55</v>
      </c>
      <c r="I168" s="36">
        <v>193</v>
      </c>
      <c r="J168" s="36">
        <v>198.65</v>
      </c>
      <c r="K168" s="31">
        <v>187.35</v>
      </c>
      <c r="L168" s="31">
        <v>172.25</v>
      </c>
      <c r="M168" s="31">
        <v>146.49605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162.80000000000001</v>
      </c>
      <c r="D169" s="36">
        <v>163.00000000000003</v>
      </c>
      <c r="E169" s="36">
        <v>161.85000000000005</v>
      </c>
      <c r="F169" s="36">
        <v>160.90000000000003</v>
      </c>
      <c r="G169" s="36">
        <v>159.75000000000006</v>
      </c>
      <c r="H169" s="36">
        <v>163.95000000000005</v>
      </c>
      <c r="I169" s="36">
        <v>165.10000000000002</v>
      </c>
      <c r="J169" s="36">
        <v>166.05000000000004</v>
      </c>
      <c r="K169" s="31">
        <v>164.15</v>
      </c>
      <c r="L169" s="31">
        <v>162.05000000000001</v>
      </c>
      <c r="M169" s="31">
        <v>66.265659999999997</v>
      </c>
      <c r="N169" s="1"/>
      <c r="O169" s="1"/>
    </row>
    <row r="170" spans="1:15" ht="12.75" customHeight="1">
      <c r="A170" s="33">
        <v>160</v>
      </c>
      <c r="B170" s="53" t="s">
        <v>372</v>
      </c>
      <c r="C170" s="31">
        <v>692.7</v>
      </c>
      <c r="D170" s="36">
        <v>696.4</v>
      </c>
      <c r="E170" s="36">
        <v>686.3</v>
      </c>
      <c r="F170" s="36">
        <v>679.9</v>
      </c>
      <c r="G170" s="36">
        <v>669.8</v>
      </c>
      <c r="H170" s="36">
        <v>702.8</v>
      </c>
      <c r="I170" s="36">
        <v>712.90000000000009</v>
      </c>
      <c r="J170" s="36">
        <v>719.3</v>
      </c>
      <c r="K170" s="31">
        <v>706.5</v>
      </c>
      <c r="L170" s="31">
        <v>690</v>
      </c>
      <c r="M170" s="31">
        <v>1.15002</v>
      </c>
      <c r="N170" s="1"/>
      <c r="O170" s="1"/>
    </row>
    <row r="171" spans="1:15" ht="12.75" customHeight="1">
      <c r="A171" s="33">
        <v>161</v>
      </c>
      <c r="B171" s="53" t="s">
        <v>373</v>
      </c>
      <c r="C171" s="31">
        <v>4433.1000000000004</v>
      </c>
      <c r="D171" s="36">
        <v>4416.1333333333341</v>
      </c>
      <c r="E171" s="36">
        <v>4377.2666666666682</v>
      </c>
      <c r="F171" s="36">
        <v>4321.4333333333343</v>
      </c>
      <c r="G171" s="36">
        <v>4282.5666666666684</v>
      </c>
      <c r="H171" s="36">
        <v>4471.9666666666681</v>
      </c>
      <c r="I171" s="36">
        <v>4510.8333333333348</v>
      </c>
      <c r="J171" s="36">
        <v>4566.6666666666679</v>
      </c>
      <c r="K171" s="31">
        <v>4455</v>
      </c>
      <c r="L171" s="31">
        <v>4360.3</v>
      </c>
      <c r="M171" s="31">
        <v>0.16077</v>
      </c>
      <c r="N171" s="1"/>
      <c r="O171" s="1"/>
    </row>
    <row r="172" spans="1:15" ht="12.75" customHeight="1">
      <c r="A172" s="33">
        <v>162</v>
      </c>
      <c r="B172" s="53" t="s">
        <v>374</v>
      </c>
      <c r="C172" s="31">
        <v>1144.05</v>
      </c>
      <c r="D172" s="36">
        <v>1158.9833333333333</v>
      </c>
      <c r="E172" s="36">
        <v>1101.0666666666666</v>
      </c>
      <c r="F172" s="36">
        <v>1058.0833333333333</v>
      </c>
      <c r="G172" s="36">
        <v>1000.1666666666665</v>
      </c>
      <c r="H172" s="36">
        <v>1201.9666666666667</v>
      </c>
      <c r="I172" s="36">
        <v>1259.8833333333332</v>
      </c>
      <c r="J172" s="36">
        <v>1302.8666666666668</v>
      </c>
      <c r="K172" s="31">
        <v>1216.9000000000001</v>
      </c>
      <c r="L172" s="31">
        <v>1116</v>
      </c>
      <c r="M172" s="31">
        <v>10.19354</v>
      </c>
      <c r="N172" s="1"/>
      <c r="O172" s="1"/>
    </row>
    <row r="173" spans="1:15" ht="12.75" customHeight="1">
      <c r="A173" s="33">
        <v>163</v>
      </c>
      <c r="B173" s="53" t="s">
        <v>375</v>
      </c>
      <c r="C173" s="31">
        <v>306.85000000000002</v>
      </c>
      <c r="D173" s="36">
        <v>308.45</v>
      </c>
      <c r="E173" s="36">
        <v>303.39999999999998</v>
      </c>
      <c r="F173" s="36">
        <v>299.95</v>
      </c>
      <c r="G173" s="36">
        <v>294.89999999999998</v>
      </c>
      <c r="H173" s="36">
        <v>311.89999999999998</v>
      </c>
      <c r="I173" s="36">
        <v>316.95000000000005</v>
      </c>
      <c r="J173" s="36">
        <v>320.39999999999998</v>
      </c>
      <c r="K173" s="31">
        <v>313.5</v>
      </c>
      <c r="L173" s="31">
        <v>305</v>
      </c>
      <c r="M173" s="31">
        <v>5.7203900000000001</v>
      </c>
      <c r="N173" s="1"/>
      <c r="O173" s="1"/>
    </row>
    <row r="174" spans="1:15" ht="12.75" customHeight="1">
      <c r="A174" s="33">
        <v>164</v>
      </c>
      <c r="B174" s="53" t="s">
        <v>376</v>
      </c>
      <c r="C174" s="31">
        <v>196.85</v>
      </c>
      <c r="D174" s="36">
        <v>197.9</v>
      </c>
      <c r="E174" s="36">
        <v>194.70000000000002</v>
      </c>
      <c r="F174" s="36">
        <v>192.55</v>
      </c>
      <c r="G174" s="36">
        <v>189.35000000000002</v>
      </c>
      <c r="H174" s="36">
        <v>200.05</v>
      </c>
      <c r="I174" s="36">
        <v>203.25</v>
      </c>
      <c r="J174" s="36">
        <v>205.4</v>
      </c>
      <c r="K174" s="31">
        <v>201.1</v>
      </c>
      <c r="L174" s="31">
        <v>195.75</v>
      </c>
      <c r="M174" s="31">
        <v>9.0269499999999994</v>
      </c>
      <c r="N174" s="1"/>
      <c r="O174" s="1"/>
    </row>
    <row r="175" spans="1:15" ht="12.75" customHeight="1">
      <c r="A175" s="33">
        <v>165</v>
      </c>
      <c r="B175" s="53" t="s">
        <v>799</v>
      </c>
      <c r="C175" s="31">
        <v>719.4</v>
      </c>
      <c r="D175" s="36">
        <v>724.15</v>
      </c>
      <c r="E175" s="36">
        <v>712.75</v>
      </c>
      <c r="F175" s="36">
        <v>706.1</v>
      </c>
      <c r="G175" s="36">
        <v>694.7</v>
      </c>
      <c r="H175" s="36">
        <v>730.8</v>
      </c>
      <c r="I175" s="36">
        <v>742.19999999999982</v>
      </c>
      <c r="J175" s="36">
        <v>748.84999999999991</v>
      </c>
      <c r="K175" s="31">
        <v>735.55</v>
      </c>
      <c r="L175" s="31">
        <v>717.5</v>
      </c>
      <c r="M175" s="31">
        <v>1.82378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468.95</v>
      </c>
      <c r="D176" s="36">
        <v>468.68333333333339</v>
      </c>
      <c r="E176" s="36">
        <v>461.36666666666679</v>
      </c>
      <c r="F176" s="36">
        <v>453.78333333333342</v>
      </c>
      <c r="G176" s="36">
        <v>446.46666666666681</v>
      </c>
      <c r="H176" s="36">
        <v>476.26666666666677</v>
      </c>
      <c r="I176" s="36">
        <v>483.58333333333337</v>
      </c>
      <c r="J176" s="36">
        <v>491.16666666666674</v>
      </c>
      <c r="K176" s="31">
        <v>476</v>
      </c>
      <c r="L176" s="31">
        <v>461.1</v>
      </c>
      <c r="M176" s="31">
        <v>11.17028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200.45</v>
      </c>
      <c r="D177" s="36">
        <v>201.08333333333334</v>
      </c>
      <c r="E177" s="36">
        <v>198.91666666666669</v>
      </c>
      <c r="F177" s="36">
        <v>197.38333333333335</v>
      </c>
      <c r="G177" s="36">
        <v>195.2166666666667</v>
      </c>
      <c r="H177" s="36">
        <v>202.61666666666667</v>
      </c>
      <c r="I177" s="36">
        <v>204.78333333333336</v>
      </c>
      <c r="J177" s="36">
        <v>206.31666666666666</v>
      </c>
      <c r="K177" s="31">
        <v>203.25</v>
      </c>
      <c r="L177" s="31">
        <v>199.55</v>
      </c>
      <c r="M177" s="31">
        <v>306.67689000000001</v>
      </c>
      <c r="N177" s="1"/>
      <c r="O177" s="1"/>
    </row>
    <row r="178" spans="1:15" ht="12.75" customHeight="1">
      <c r="A178" s="33">
        <v>168</v>
      </c>
      <c r="B178" s="53" t="s">
        <v>377</v>
      </c>
      <c r="C178" s="31">
        <v>1323.05</v>
      </c>
      <c r="D178" s="36">
        <v>1340.2166666666665</v>
      </c>
      <c r="E178" s="36">
        <v>1302.883333333333</v>
      </c>
      <c r="F178" s="36">
        <v>1282.7166666666665</v>
      </c>
      <c r="G178" s="36">
        <v>1245.383333333333</v>
      </c>
      <c r="H178" s="36">
        <v>1360.383333333333</v>
      </c>
      <c r="I178" s="36">
        <v>1397.7166666666665</v>
      </c>
      <c r="J178" s="36">
        <v>1417.883333333333</v>
      </c>
      <c r="K178" s="31">
        <v>1377.55</v>
      </c>
      <c r="L178" s="31">
        <v>1320.05</v>
      </c>
      <c r="M178" s="31">
        <v>10.63672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87.2</v>
      </c>
      <c r="D179" s="36">
        <v>87.283333333333346</v>
      </c>
      <c r="E179" s="36">
        <v>86.366666666666688</v>
      </c>
      <c r="F179" s="36">
        <v>85.533333333333346</v>
      </c>
      <c r="G179" s="36">
        <v>84.616666666666688</v>
      </c>
      <c r="H179" s="36">
        <v>88.116666666666688</v>
      </c>
      <c r="I179" s="36">
        <v>89.033333333333346</v>
      </c>
      <c r="J179" s="36">
        <v>89.866666666666688</v>
      </c>
      <c r="K179" s="31">
        <v>88.2</v>
      </c>
      <c r="L179" s="31">
        <v>86.45</v>
      </c>
      <c r="M179" s="31">
        <v>416.08098999999999</v>
      </c>
      <c r="N179" s="1"/>
      <c r="O179" s="1"/>
    </row>
    <row r="180" spans="1:15" ht="12.75" customHeight="1">
      <c r="A180" s="33">
        <v>170</v>
      </c>
      <c r="B180" s="53" t="s">
        <v>785</v>
      </c>
      <c r="C180" s="31">
        <v>1425.6</v>
      </c>
      <c r="D180" s="36">
        <v>1385.5666666666666</v>
      </c>
      <c r="E180" s="36">
        <v>1340.0333333333333</v>
      </c>
      <c r="F180" s="36">
        <v>1254.4666666666667</v>
      </c>
      <c r="G180" s="36">
        <v>1208.9333333333334</v>
      </c>
      <c r="H180" s="36">
        <v>1471.1333333333332</v>
      </c>
      <c r="I180" s="36">
        <v>1516.6666666666665</v>
      </c>
      <c r="J180" s="36">
        <v>1602.2333333333331</v>
      </c>
      <c r="K180" s="31">
        <v>1431.1</v>
      </c>
      <c r="L180" s="31">
        <v>1300</v>
      </c>
      <c r="M180" s="31">
        <v>146.03621999999999</v>
      </c>
      <c r="N180" s="1"/>
      <c r="O180" s="1"/>
    </row>
    <row r="181" spans="1:15" ht="12.75" customHeight="1">
      <c r="A181" s="33">
        <v>171</v>
      </c>
      <c r="B181" s="53" t="s">
        <v>378</v>
      </c>
      <c r="C181" s="31">
        <v>381.8</v>
      </c>
      <c r="D181" s="36">
        <v>382</v>
      </c>
      <c r="E181" s="36">
        <v>377</v>
      </c>
      <c r="F181" s="36">
        <v>372.2</v>
      </c>
      <c r="G181" s="36">
        <v>367.2</v>
      </c>
      <c r="H181" s="36">
        <v>386.8</v>
      </c>
      <c r="I181" s="36">
        <v>391.8</v>
      </c>
      <c r="J181" s="36">
        <v>396.6</v>
      </c>
      <c r="K181" s="31">
        <v>387</v>
      </c>
      <c r="L181" s="31">
        <v>377.2</v>
      </c>
      <c r="M181" s="31">
        <v>24.845330000000001</v>
      </c>
      <c r="N181" s="1"/>
      <c r="O181" s="1"/>
    </row>
    <row r="182" spans="1:15" ht="12.75" customHeight="1">
      <c r="A182" s="33">
        <v>172</v>
      </c>
      <c r="B182" s="53" t="s">
        <v>831</v>
      </c>
      <c r="C182" s="31">
        <v>6973.5</v>
      </c>
      <c r="D182" s="36">
        <v>6934.5</v>
      </c>
      <c r="E182" s="36">
        <v>6879</v>
      </c>
      <c r="F182" s="36">
        <v>6784.5</v>
      </c>
      <c r="G182" s="36">
        <v>6729</v>
      </c>
      <c r="H182" s="36">
        <v>7029</v>
      </c>
      <c r="I182" s="36">
        <v>7084.5</v>
      </c>
      <c r="J182" s="36">
        <v>7179</v>
      </c>
      <c r="K182" s="31">
        <v>6990</v>
      </c>
      <c r="L182" s="31">
        <v>6840</v>
      </c>
      <c r="M182" s="31">
        <v>0.16857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1881.85</v>
      </c>
      <c r="D183" s="36">
        <v>1910.9833333333333</v>
      </c>
      <c r="E183" s="36">
        <v>1832.0666666666666</v>
      </c>
      <c r="F183" s="36">
        <v>1782.2833333333333</v>
      </c>
      <c r="G183" s="36">
        <v>1703.3666666666666</v>
      </c>
      <c r="H183" s="36">
        <v>1960.7666666666667</v>
      </c>
      <c r="I183" s="36">
        <v>2039.6833333333332</v>
      </c>
      <c r="J183" s="36">
        <v>2089.4666666666667</v>
      </c>
      <c r="K183" s="31">
        <v>1989.9</v>
      </c>
      <c r="L183" s="31">
        <v>1861.2</v>
      </c>
      <c r="M183" s="31">
        <v>21.16376</v>
      </c>
      <c r="N183" s="1"/>
      <c r="O183" s="1"/>
    </row>
    <row r="184" spans="1:15" ht="12.75" customHeight="1">
      <c r="A184" s="33">
        <v>174</v>
      </c>
      <c r="B184" s="53" t="s">
        <v>379</v>
      </c>
      <c r="C184" s="31">
        <v>2473.5500000000002</v>
      </c>
      <c r="D184" s="36">
        <v>2448.35</v>
      </c>
      <c r="E184" s="36">
        <v>2386.6999999999998</v>
      </c>
      <c r="F184" s="36">
        <v>2299.85</v>
      </c>
      <c r="G184" s="36">
        <v>2238.1999999999998</v>
      </c>
      <c r="H184" s="36">
        <v>2535.1999999999998</v>
      </c>
      <c r="I184" s="36">
        <v>2596.8500000000004</v>
      </c>
      <c r="J184" s="36">
        <v>2683.7</v>
      </c>
      <c r="K184" s="31">
        <v>2510</v>
      </c>
      <c r="L184" s="31">
        <v>2361.5</v>
      </c>
      <c r="M184" s="31">
        <v>4.3677200000000003</v>
      </c>
      <c r="N184" s="1"/>
      <c r="O184" s="1"/>
    </row>
    <row r="185" spans="1:15" ht="12.75" customHeight="1">
      <c r="A185" s="33">
        <v>175</v>
      </c>
      <c r="B185" s="53" t="s">
        <v>832</v>
      </c>
      <c r="C185" s="31">
        <v>822.95</v>
      </c>
      <c r="D185" s="36">
        <v>833.18333333333339</v>
      </c>
      <c r="E185" s="36">
        <v>807.86666666666679</v>
      </c>
      <c r="F185" s="36">
        <v>792.78333333333342</v>
      </c>
      <c r="G185" s="36">
        <v>767.46666666666681</v>
      </c>
      <c r="H185" s="36">
        <v>848.26666666666677</v>
      </c>
      <c r="I185" s="36">
        <v>873.58333333333337</v>
      </c>
      <c r="J185" s="36">
        <v>888.66666666666674</v>
      </c>
      <c r="K185" s="31">
        <v>858.5</v>
      </c>
      <c r="L185" s="31">
        <v>818.1</v>
      </c>
      <c r="M185" s="31">
        <v>0.88253999999999999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1027.5999999999999</v>
      </c>
      <c r="D186" s="36">
        <v>1023.1833333333334</v>
      </c>
      <c r="E186" s="36">
        <v>1009.9166666666667</v>
      </c>
      <c r="F186" s="36">
        <v>992.23333333333335</v>
      </c>
      <c r="G186" s="36">
        <v>978.9666666666667</v>
      </c>
      <c r="H186" s="36">
        <v>1040.8666666666668</v>
      </c>
      <c r="I186" s="36">
        <v>1054.1333333333332</v>
      </c>
      <c r="J186" s="36">
        <v>1071.8166666666668</v>
      </c>
      <c r="K186" s="31">
        <v>1036.45</v>
      </c>
      <c r="L186" s="31">
        <v>1005.5</v>
      </c>
      <c r="M186" s="31">
        <v>3.0974699999999999</v>
      </c>
      <c r="N186" s="1"/>
      <c r="O186" s="1"/>
    </row>
    <row r="187" spans="1:15" ht="12.75" customHeight="1">
      <c r="A187" s="33">
        <v>177</v>
      </c>
      <c r="B187" s="53" t="s">
        <v>802</v>
      </c>
      <c r="C187" s="31">
        <v>1201.8</v>
      </c>
      <c r="D187" s="36">
        <v>1213.8666666666666</v>
      </c>
      <c r="E187" s="36">
        <v>1163.9333333333332</v>
      </c>
      <c r="F187" s="36">
        <v>1126.0666666666666</v>
      </c>
      <c r="G187" s="36">
        <v>1076.1333333333332</v>
      </c>
      <c r="H187" s="36">
        <v>1251.7333333333331</v>
      </c>
      <c r="I187" s="36">
        <v>1301.6666666666665</v>
      </c>
      <c r="J187" s="36">
        <v>1339.5333333333331</v>
      </c>
      <c r="K187" s="31">
        <v>1263.8</v>
      </c>
      <c r="L187" s="31">
        <v>1176</v>
      </c>
      <c r="M187" s="31">
        <v>11.36687</v>
      </c>
      <c r="N187" s="1"/>
      <c r="O187" s="1"/>
    </row>
    <row r="188" spans="1:15" ht="12.75" customHeight="1">
      <c r="A188" s="33">
        <v>178</v>
      </c>
      <c r="B188" s="53" t="s">
        <v>833</v>
      </c>
      <c r="C188" s="31">
        <v>956.4</v>
      </c>
      <c r="D188" s="36">
        <v>950.9666666666667</v>
      </c>
      <c r="E188" s="36">
        <v>941.93333333333339</v>
      </c>
      <c r="F188" s="36">
        <v>927.4666666666667</v>
      </c>
      <c r="G188" s="36">
        <v>918.43333333333339</v>
      </c>
      <c r="H188" s="36">
        <v>965.43333333333339</v>
      </c>
      <c r="I188" s="36">
        <v>974.4666666666667</v>
      </c>
      <c r="J188" s="36">
        <v>988.93333333333339</v>
      </c>
      <c r="K188" s="31">
        <v>960</v>
      </c>
      <c r="L188" s="31">
        <v>936.5</v>
      </c>
      <c r="M188" s="31">
        <v>2.6276899999999999</v>
      </c>
      <c r="N188" s="1"/>
      <c r="O188" s="1"/>
    </row>
    <row r="189" spans="1:15" ht="12.75" customHeight="1">
      <c r="A189" s="33">
        <v>179</v>
      </c>
      <c r="B189" s="53" t="s">
        <v>380</v>
      </c>
      <c r="C189" s="31">
        <v>3910.15</v>
      </c>
      <c r="D189" s="36">
        <v>3933.3833333333332</v>
      </c>
      <c r="E189" s="36">
        <v>3864.7666666666664</v>
      </c>
      <c r="F189" s="36">
        <v>3819.3833333333332</v>
      </c>
      <c r="G189" s="36">
        <v>3750.7666666666664</v>
      </c>
      <c r="H189" s="36">
        <v>3978.7666666666664</v>
      </c>
      <c r="I189" s="36">
        <v>4047.3833333333332</v>
      </c>
      <c r="J189" s="36">
        <v>4092.7666666666664</v>
      </c>
      <c r="K189" s="31">
        <v>4002</v>
      </c>
      <c r="L189" s="31">
        <v>3888</v>
      </c>
      <c r="M189" s="31">
        <v>1.14019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1320.05</v>
      </c>
      <c r="D190" s="36">
        <v>1314.05</v>
      </c>
      <c r="E190" s="36">
        <v>1299.0999999999999</v>
      </c>
      <c r="F190" s="36">
        <v>1278.1499999999999</v>
      </c>
      <c r="G190" s="36">
        <v>1263.1999999999998</v>
      </c>
      <c r="H190" s="36">
        <v>1335</v>
      </c>
      <c r="I190" s="36">
        <v>1349.9500000000003</v>
      </c>
      <c r="J190" s="36">
        <v>1370.9</v>
      </c>
      <c r="K190" s="31">
        <v>1329</v>
      </c>
      <c r="L190" s="31">
        <v>1293.0999999999999</v>
      </c>
      <c r="M190" s="31">
        <v>11.211980000000001</v>
      </c>
      <c r="N190" s="1"/>
      <c r="O190" s="1"/>
    </row>
    <row r="191" spans="1:15" ht="12.75" customHeight="1">
      <c r="A191" s="33">
        <v>181</v>
      </c>
      <c r="B191" s="53" t="s">
        <v>381</v>
      </c>
      <c r="C191" s="31">
        <v>848.9</v>
      </c>
      <c r="D191" s="36">
        <v>843.9</v>
      </c>
      <c r="E191" s="36">
        <v>832.8</v>
      </c>
      <c r="F191" s="36">
        <v>816.69999999999993</v>
      </c>
      <c r="G191" s="36">
        <v>805.59999999999991</v>
      </c>
      <c r="H191" s="36">
        <v>860</v>
      </c>
      <c r="I191" s="36">
        <v>871.10000000000014</v>
      </c>
      <c r="J191" s="36">
        <v>887.2</v>
      </c>
      <c r="K191" s="31">
        <v>855</v>
      </c>
      <c r="L191" s="31">
        <v>827.8</v>
      </c>
      <c r="M191" s="31">
        <v>3.4065500000000002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2814.75</v>
      </c>
      <c r="D192" s="36">
        <v>2800.1</v>
      </c>
      <c r="E192" s="36">
        <v>2738.6499999999996</v>
      </c>
      <c r="F192" s="36">
        <v>2662.5499999999997</v>
      </c>
      <c r="G192" s="36">
        <v>2601.0999999999995</v>
      </c>
      <c r="H192" s="36">
        <v>2876.2</v>
      </c>
      <c r="I192" s="36">
        <v>2937.6499999999996</v>
      </c>
      <c r="J192" s="36">
        <v>3013.75</v>
      </c>
      <c r="K192" s="31">
        <v>2861.55</v>
      </c>
      <c r="L192" s="31">
        <v>2724</v>
      </c>
      <c r="M192" s="31">
        <v>8.6078200000000002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429.45</v>
      </c>
      <c r="D193" s="36">
        <v>430.31666666666666</v>
      </c>
      <c r="E193" s="36">
        <v>425.13333333333333</v>
      </c>
      <c r="F193" s="36">
        <v>420.81666666666666</v>
      </c>
      <c r="G193" s="36">
        <v>415.63333333333333</v>
      </c>
      <c r="H193" s="36">
        <v>434.63333333333333</v>
      </c>
      <c r="I193" s="36">
        <v>439.81666666666661</v>
      </c>
      <c r="J193" s="36">
        <v>444.13333333333333</v>
      </c>
      <c r="K193" s="31">
        <v>435.5</v>
      </c>
      <c r="L193" s="31">
        <v>426</v>
      </c>
      <c r="M193" s="31">
        <v>21.874320000000001</v>
      </c>
      <c r="N193" s="1"/>
      <c r="O193" s="1"/>
    </row>
    <row r="194" spans="1:15" ht="12.75" customHeight="1">
      <c r="A194" s="33">
        <v>184</v>
      </c>
      <c r="B194" s="53" t="s">
        <v>382</v>
      </c>
      <c r="C194" s="31">
        <v>589.45000000000005</v>
      </c>
      <c r="D194" s="36">
        <v>595.30000000000007</v>
      </c>
      <c r="E194" s="36">
        <v>581.15000000000009</v>
      </c>
      <c r="F194" s="36">
        <v>572.85</v>
      </c>
      <c r="G194" s="36">
        <v>558.70000000000005</v>
      </c>
      <c r="H194" s="36">
        <v>603.60000000000014</v>
      </c>
      <c r="I194" s="36">
        <v>617.75</v>
      </c>
      <c r="J194" s="36">
        <v>626.05000000000018</v>
      </c>
      <c r="K194" s="31">
        <v>609.45000000000005</v>
      </c>
      <c r="L194" s="31">
        <v>587</v>
      </c>
      <c r="M194" s="31">
        <v>10.323869999999999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2453.8000000000002</v>
      </c>
      <c r="D195" s="36">
        <v>2437.1166666666668</v>
      </c>
      <c r="E195" s="36">
        <v>2412.3333333333335</v>
      </c>
      <c r="F195" s="36">
        <v>2370.8666666666668</v>
      </c>
      <c r="G195" s="36">
        <v>2346.0833333333335</v>
      </c>
      <c r="H195" s="36">
        <v>2478.5833333333335</v>
      </c>
      <c r="I195" s="36">
        <v>2503.3666666666663</v>
      </c>
      <c r="J195" s="36">
        <v>2544.8333333333335</v>
      </c>
      <c r="K195" s="31">
        <v>2461.9</v>
      </c>
      <c r="L195" s="31">
        <v>2395.65</v>
      </c>
      <c r="M195" s="31">
        <v>10.914479999999999</v>
      </c>
      <c r="N195" s="1"/>
      <c r="O195" s="1"/>
    </row>
    <row r="196" spans="1:15" ht="12.75" customHeight="1">
      <c r="A196" s="33">
        <v>186</v>
      </c>
      <c r="B196" s="53" t="s">
        <v>383</v>
      </c>
      <c r="C196" s="31">
        <v>1024.3499999999999</v>
      </c>
      <c r="D196" s="36">
        <v>1029.3666666666666</v>
      </c>
      <c r="E196" s="36">
        <v>1012.9333333333332</v>
      </c>
      <c r="F196" s="36">
        <v>1001.5166666666667</v>
      </c>
      <c r="G196" s="36">
        <v>985.08333333333326</v>
      </c>
      <c r="H196" s="36">
        <v>1040.7833333333331</v>
      </c>
      <c r="I196" s="36">
        <v>1057.2166666666665</v>
      </c>
      <c r="J196" s="36">
        <v>1068.633333333333</v>
      </c>
      <c r="K196" s="31">
        <v>1045.8</v>
      </c>
      <c r="L196" s="31">
        <v>1017.95</v>
      </c>
      <c r="M196" s="31">
        <v>16.243320000000001</v>
      </c>
      <c r="N196" s="1"/>
      <c r="O196" s="1"/>
    </row>
    <row r="197" spans="1:15" ht="12.75" customHeight="1">
      <c r="A197" s="33">
        <v>187</v>
      </c>
      <c r="B197" s="53" t="s">
        <v>384</v>
      </c>
      <c r="C197" s="31">
        <v>2343.4</v>
      </c>
      <c r="D197" s="36">
        <v>2344.1333333333332</v>
      </c>
      <c r="E197" s="36">
        <v>2294.2666666666664</v>
      </c>
      <c r="F197" s="36">
        <v>2245.1333333333332</v>
      </c>
      <c r="G197" s="36">
        <v>2195.2666666666664</v>
      </c>
      <c r="H197" s="36">
        <v>2393.2666666666664</v>
      </c>
      <c r="I197" s="36">
        <v>2443.1333333333332</v>
      </c>
      <c r="J197" s="36">
        <v>2492.2666666666664</v>
      </c>
      <c r="K197" s="31">
        <v>2394</v>
      </c>
      <c r="L197" s="31">
        <v>2295</v>
      </c>
      <c r="M197" s="31">
        <v>0.48011999999999999</v>
      </c>
      <c r="N197" s="1"/>
      <c r="O197" s="1"/>
    </row>
    <row r="198" spans="1:15" ht="12.75" customHeight="1">
      <c r="A198" s="33">
        <v>188</v>
      </c>
      <c r="B198" s="53" t="s">
        <v>385</v>
      </c>
      <c r="C198" s="31">
        <v>150.75</v>
      </c>
      <c r="D198" s="36">
        <v>151.5</v>
      </c>
      <c r="E198" s="36">
        <v>149.69999999999999</v>
      </c>
      <c r="F198" s="36">
        <v>148.64999999999998</v>
      </c>
      <c r="G198" s="36">
        <v>146.84999999999997</v>
      </c>
      <c r="H198" s="36">
        <v>152.55000000000001</v>
      </c>
      <c r="I198" s="36">
        <v>154.35000000000002</v>
      </c>
      <c r="J198" s="36">
        <v>155.40000000000003</v>
      </c>
      <c r="K198" s="31">
        <v>153.30000000000001</v>
      </c>
      <c r="L198" s="31">
        <v>150.44999999999999</v>
      </c>
      <c r="M198" s="31">
        <v>3.2162999999999999</v>
      </c>
      <c r="N198" s="1"/>
      <c r="O198" s="1"/>
    </row>
    <row r="199" spans="1:15" ht="12.75" customHeight="1">
      <c r="A199" s="33">
        <v>189</v>
      </c>
      <c r="B199" s="53" t="s">
        <v>386</v>
      </c>
      <c r="C199" s="31">
        <v>3155.8</v>
      </c>
      <c r="D199" s="36">
        <v>3161.8833333333332</v>
      </c>
      <c r="E199" s="36">
        <v>3133.9166666666665</v>
      </c>
      <c r="F199" s="36">
        <v>3112.0333333333333</v>
      </c>
      <c r="G199" s="36">
        <v>3084.0666666666666</v>
      </c>
      <c r="H199" s="36">
        <v>3183.7666666666664</v>
      </c>
      <c r="I199" s="36">
        <v>3211.7333333333336</v>
      </c>
      <c r="J199" s="36">
        <v>3233.6166666666663</v>
      </c>
      <c r="K199" s="31">
        <v>3189.85</v>
      </c>
      <c r="L199" s="31">
        <v>3140</v>
      </c>
      <c r="M199" s="31">
        <v>0.33187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560.75</v>
      </c>
      <c r="D200" s="36">
        <v>558.13333333333333</v>
      </c>
      <c r="E200" s="36">
        <v>552.7166666666667</v>
      </c>
      <c r="F200" s="36">
        <v>544.68333333333339</v>
      </c>
      <c r="G200" s="36">
        <v>539.26666666666677</v>
      </c>
      <c r="H200" s="36">
        <v>566.16666666666663</v>
      </c>
      <c r="I200" s="36">
        <v>571.58333333333337</v>
      </c>
      <c r="J200" s="36">
        <v>579.61666666666656</v>
      </c>
      <c r="K200" s="31">
        <v>563.54999999999995</v>
      </c>
      <c r="L200" s="31">
        <v>550.1</v>
      </c>
      <c r="M200" s="31">
        <v>7.2915200000000002</v>
      </c>
      <c r="N200" s="1"/>
      <c r="O200" s="1"/>
    </row>
    <row r="201" spans="1:15" ht="12.75" customHeight="1">
      <c r="A201" s="33">
        <v>191</v>
      </c>
      <c r="B201" s="53" t="s">
        <v>1036</v>
      </c>
      <c r="C201" s="31">
        <v>419.55</v>
      </c>
      <c r="D201" s="36">
        <v>423.66666666666669</v>
      </c>
      <c r="E201" s="36">
        <v>414.23333333333335</v>
      </c>
      <c r="F201" s="36">
        <v>408.91666666666669</v>
      </c>
      <c r="G201" s="36">
        <v>399.48333333333335</v>
      </c>
      <c r="H201" s="36">
        <v>428.98333333333335</v>
      </c>
      <c r="I201" s="36">
        <v>438.41666666666663</v>
      </c>
      <c r="J201" s="36">
        <v>443.73333333333335</v>
      </c>
      <c r="K201" s="31">
        <v>433.1</v>
      </c>
      <c r="L201" s="31">
        <v>418.35</v>
      </c>
      <c r="M201" s="31">
        <v>13.28213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664.55</v>
      </c>
      <c r="D202" s="36">
        <v>663.24999999999989</v>
      </c>
      <c r="E202" s="36">
        <v>658.5999999999998</v>
      </c>
      <c r="F202" s="36">
        <v>652.64999999999986</v>
      </c>
      <c r="G202" s="36">
        <v>647.99999999999977</v>
      </c>
      <c r="H202" s="36">
        <v>669.19999999999982</v>
      </c>
      <c r="I202" s="36">
        <v>673.84999999999991</v>
      </c>
      <c r="J202" s="36">
        <v>679.79999999999984</v>
      </c>
      <c r="K202" s="31">
        <v>667.9</v>
      </c>
      <c r="L202" s="31">
        <v>657.3</v>
      </c>
      <c r="M202" s="31">
        <v>3.6225800000000001</v>
      </c>
      <c r="N202" s="1"/>
      <c r="O202" s="1"/>
    </row>
    <row r="203" spans="1:15" ht="12.75" customHeight="1">
      <c r="A203" s="33">
        <v>193</v>
      </c>
      <c r="B203" s="53" t="s">
        <v>387</v>
      </c>
      <c r="C203" s="31">
        <v>206.8</v>
      </c>
      <c r="D203" s="36">
        <v>204.83333333333334</v>
      </c>
      <c r="E203" s="36">
        <v>201.66666666666669</v>
      </c>
      <c r="F203" s="36">
        <v>196.53333333333333</v>
      </c>
      <c r="G203" s="36">
        <v>193.36666666666667</v>
      </c>
      <c r="H203" s="36">
        <v>209.9666666666667</v>
      </c>
      <c r="I203" s="36">
        <v>213.13333333333338</v>
      </c>
      <c r="J203" s="36">
        <v>218.26666666666671</v>
      </c>
      <c r="K203" s="31">
        <v>208</v>
      </c>
      <c r="L203" s="31">
        <v>199.7</v>
      </c>
      <c r="M203" s="31">
        <v>54.838639999999998</v>
      </c>
      <c r="N203" s="1"/>
      <c r="O203" s="1"/>
    </row>
    <row r="204" spans="1:15" ht="12.75" customHeight="1">
      <c r="A204" s="33">
        <v>194</v>
      </c>
      <c r="B204" s="53" t="s">
        <v>388</v>
      </c>
      <c r="C204" s="31">
        <v>222.25</v>
      </c>
      <c r="D204" s="36">
        <v>223.25</v>
      </c>
      <c r="E204" s="36">
        <v>220</v>
      </c>
      <c r="F204" s="36">
        <v>217.75</v>
      </c>
      <c r="G204" s="36">
        <v>214.5</v>
      </c>
      <c r="H204" s="36">
        <v>225.5</v>
      </c>
      <c r="I204" s="36">
        <v>228.75</v>
      </c>
      <c r="J204" s="36">
        <v>231</v>
      </c>
      <c r="K204" s="31">
        <v>226.5</v>
      </c>
      <c r="L204" s="31">
        <v>221</v>
      </c>
      <c r="M204" s="31">
        <v>21.689830000000001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297.45</v>
      </c>
      <c r="D205" s="36">
        <v>297.46666666666664</v>
      </c>
      <c r="E205" s="36">
        <v>295.58333333333326</v>
      </c>
      <c r="F205" s="36">
        <v>293.71666666666664</v>
      </c>
      <c r="G205" s="36">
        <v>291.83333333333326</v>
      </c>
      <c r="H205" s="36">
        <v>299.33333333333326</v>
      </c>
      <c r="I205" s="36">
        <v>301.21666666666658</v>
      </c>
      <c r="J205" s="36">
        <v>303.08333333333326</v>
      </c>
      <c r="K205" s="31">
        <v>299.35000000000002</v>
      </c>
      <c r="L205" s="31">
        <v>295.60000000000002</v>
      </c>
      <c r="M205" s="31">
        <v>9.2826199999999996</v>
      </c>
      <c r="N205" s="1"/>
      <c r="O205" s="1"/>
    </row>
    <row r="206" spans="1:15" ht="12.75" customHeight="1">
      <c r="A206" s="33">
        <v>196</v>
      </c>
      <c r="B206" s="53" t="s">
        <v>389</v>
      </c>
      <c r="C206" s="31">
        <v>2247.5</v>
      </c>
      <c r="D206" s="36">
        <v>2345.5</v>
      </c>
      <c r="E206" s="36">
        <v>2092</v>
      </c>
      <c r="F206" s="36">
        <v>1936.5</v>
      </c>
      <c r="G206" s="36">
        <v>1683</v>
      </c>
      <c r="H206" s="36">
        <v>2501</v>
      </c>
      <c r="I206" s="36">
        <v>2754.5</v>
      </c>
      <c r="J206" s="36">
        <v>2910</v>
      </c>
      <c r="K206" s="31">
        <v>2599</v>
      </c>
      <c r="L206" s="31">
        <v>2190</v>
      </c>
      <c r="M206" s="31">
        <v>19.945699999999999</v>
      </c>
      <c r="N206" s="1"/>
      <c r="O206" s="1"/>
    </row>
    <row r="207" spans="1:15" ht="12.75" customHeight="1">
      <c r="A207" s="33">
        <v>197</v>
      </c>
      <c r="B207" s="53" t="s">
        <v>1037</v>
      </c>
      <c r="C207" s="31">
        <v>539.75</v>
      </c>
      <c r="D207" s="36">
        <v>540.25</v>
      </c>
      <c r="E207" s="36">
        <v>530.5</v>
      </c>
      <c r="F207" s="36">
        <v>521.25</v>
      </c>
      <c r="G207" s="36">
        <v>511.5</v>
      </c>
      <c r="H207" s="36">
        <v>549.5</v>
      </c>
      <c r="I207" s="36">
        <v>559.25</v>
      </c>
      <c r="J207" s="36">
        <v>568.5</v>
      </c>
      <c r="K207" s="31">
        <v>550</v>
      </c>
      <c r="L207" s="31">
        <v>531</v>
      </c>
      <c r="M207" s="31">
        <v>11.485300000000001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1353.55</v>
      </c>
      <c r="D208" s="36">
        <v>1350</v>
      </c>
      <c r="E208" s="36">
        <v>1341.55</v>
      </c>
      <c r="F208" s="36">
        <v>1329.55</v>
      </c>
      <c r="G208" s="36">
        <v>1321.1</v>
      </c>
      <c r="H208" s="36">
        <v>1362</v>
      </c>
      <c r="I208" s="36">
        <v>1370.4499999999998</v>
      </c>
      <c r="J208" s="36">
        <v>1382.45</v>
      </c>
      <c r="K208" s="31">
        <v>1358.45</v>
      </c>
      <c r="L208" s="31">
        <v>1338</v>
      </c>
      <c r="M208" s="31">
        <v>33.261490000000002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3827.05</v>
      </c>
      <c r="D209" s="36">
        <v>3807.8666666666668</v>
      </c>
      <c r="E209" s="36">
        <v>3780.7333333333336</v>
      </c>
      <c r="F209" s="36">
        <v>3734.416666666667</v>
      </c>
      <c r="G209" s="36">
        <v>3707.2833333333338</v>
      </c>
      <c r="H209" s="36">
        <v>3854.1833333333334</v>
      </c>
      <c r="I209" s="36">
        <v>3881.3166666666666</v>
      </c>
      <c r="J209" s="36">
        <v>3927.6333333333332</v>
      </c>
      <c r="K209" s="31">
        <v>3835</v>
      </c>
      <c r="L209" s="31">
        <v>3761.55</v>
      </c>
      <c r="M209" s="31">
        <v>1.7263599999999999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1492.6</v>
      </c>
      <c r="D210" s="36">
        <v>1481.7666666666667</v>
      </c>
      <c r="E210" s="36">
        <v>1467.8833333333332</v>
      </c>
      <c r="F210" s="36">
        <v>1443.1666666666665</v>
      </c>
      <c r="G210" s="36">
        <v>1429.2833333333331</v>
      </c>
      <c r="H210" s="36">
        <v>1506.4833333333333</v>
      </c>
      <c r="I210" s="36">
        <v>1520.366666666667</v>
      </c>
      <c r="J210" s="36">
        <v>1545.0833333333335</v>
      </c>
      <c r="K210" s="31">
        <v>1495.65</v>
      </c>
      <c r="L210" s="31">
        <v>1457.05</v>
      </c>
      <c r="M210" s="31">
        <v>204.30959999999999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565.65</v>
      </c>
      <c r="D211" s="36">
        <v>564.29999999999995</v>
      </c>
      <c r="E211" s="36">
        <v>559.39999999999986</v>
      </c>
      <c r="F211" s="36">
        <v>553.14999999999986</v>
      </c>
      <c r="G211" s="36">
        <v>548.24999999999977</v>
      </c>
      <c r="H211" s="36">
        <v>570.54999999999995</v>
      </c>
      <c r="I211" s="36">
        <v>575.45000000000005</v>
      </c>
      <c r="J211" s="36">
        <v>581.70000000000005</v>
      </c>
      <c r="K211" s="31">
        <v>569.20000000000005</v>
      </c>
      <c r="L211" s="31">
        <v>558.04999999999995</v>
      </c>
      <c r="M211" s="31">
        <v>71.068200000000004</v>
      </c>
      <c r="N211" s="1"/>
      <c r="O211" s="1"/>
    </row>
    <row r="212" spans="1:15" ht="12.75" customHeight="1">
      <c r="A212" s="33">
        <v>202</v>
      </c>
      <c r="B212" s="53" t="s">
        <v>390</v>
      </c>
      <c r="C212" s="31">
        <v>100.55</v>
      </c>
      <c r="D212" s="36">
        <v>101.23333333333333</v>
      </c>
      <c r="E212" s="36">
        <v>99.366666666666674</v>
      </c>
      <c r="F212" s="36">
        <v>98.183333333333337</v>
      </c>
      <c r="G212" s="36">
        <v>96.316666666666677</v>
      </c>
      <c r="H212" s="36">
        <v>102.41666666666667</v>
      </c>
      <c r="I212" s="36">
        <v>104.28333333333332</v>
      </c>
      <c r="J212" s="36">
        <v>105.46666666666667</v>
      </c>
      <c r="K212" s="31">
        <v>103.1</v>
      </c>
      <c r="L212" s="31">
        <v>100.05</v>
      </c>
      <c r="M212" s="31">
        <v>88.670019999999994</v>
      </c>
      <c r="N212" s="1"/>
      <c r="O212" s="1"/>
    </row>
    <row r="213" spans="1:15" ht="12.75" customHeight="1">
      <c r="A213" s="33">
        <v>203</v>
      </c>
      <c r="B213" s="53" t="s">
        <v>391</v>
      </c>
      <c r="C213" s="31">
        <v>815.5</v>
      </c>
      <c r="D213" s="36">
        <v>817.76666666666677</v>
      </c>
      <c r="E213" s="36">
        <v>811.73333333333358</v>
      </c>
      <c r="F213" s="36">
        <v>807.96666666666681</v>
      </c>
      <c r="G213" s="36">
        <v>801.93333333333362</v>
      </c>
      <c r="H213" s="36">
        <v>821.53333333333353</v>
      </c>
      <c r="I213" s="36">
        <v>827.56666666666661</v>
      </c>
      <c r="J213" s="36">
        <v>831.33333333333348</v>
      </c>
      <c r="K213" s="31">
        <v>823.8</v>
      </c>
      <c r="L213" s="31">
        <v>814</v>
      </c>
      <c r="M213" s="31">
        <v>2.0775000000000001</v>
      </c>
      <c r="N213" s="1"/>
      <c r="O213" s="1"/>
    </row>
    <row r="214" spans="1:15" ht="12.75" customHeight="1">
      <c r="A214" s="33">
        <v>204</v>
      </c>
      <c r="B214" s="53" t="s">
        <v>1038</v>
      </c>
      <c r="C214" s="31">
        <v>1100.8499999999999</v>
      </c>
      <c r="D214" s="36">
        <v>1092.8999999999999</v>
      </c>
      <c r="E214" s="36">
        <v>1067.9999999999998</v>
      </c>
      <c r="F214" s="36">
        <v>1035.1499999999999</v>
      </c>
      <c r="G214" s="36">
        <v>1010.2499999999998</v>
      </c>
      <c r="H214" s="36">
        <v>1125.7499999999998</v>
      </c>
      <c r="I214" s="36">
        <v>1150.6499999999999</v>
      </c>
      <c r="J214" s="36">
        <v>1183.4999999999998</v>
      </c>
      <c r="K214" s="31">
        <v>1117.8</v>
      </c>
      <c r="L214" s="31">
        <v>1060.05</v>
      </c>
      <c r="M214" s="31">
        <v>2.8175599999999998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1854.15</v>
      </c>
      <c r="D215" s="36">
        <v>1845.2</v>
      </c>
      <c r="E215" s="36">
        <v>1832.95</v>
      </c>
      <c r="F215" s="36">
        <v>1811.75</v>
      </c>
      <c r="G215" s="36">
        <v>1799.5</v>
      </c>
      <c r="H215" s="36">
        <v>1866.4</v>
      </c>
      <c r="I215" s="36">
        <v>1878.65</v>
      </c>
      <c r="J215" s="36">
        <v>1899.8500000000001</v>
      </c>
      <c r="K215" s="31">
        <v>1857.45</v>
      </c>
      <c r="L215" s="31">
        <v>1824</v>
      </c>
      <c r="M215" s="31">
        <v>11.57389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5145.2</v>
      </c>
      <c r="D216" s="36">
        <v>5087.9000000000005</v>
      </c>
      <c r="E216" s="36">
        <v>5020.3500000000013</v>
      </c>
      <c r="F216" s="36">
        <v>4895.5000000000009</v>
      </c>
      <c r="G216" s="36">
        <v>4827.9500000000016</v>
      </c>
      <c r="H216" s="36">
        <v>5212.7500000000009</v>
      </c>
      <c r="I216" s="36">
        <v>5280.3</v>
      </c>
      <c r="J216" s="36">
        <v>5405.1500000000005</v>
      </c>
      <c r="K216" s="31">
        <v>5155.45</v>
      </c>
      <c r="L216" s="31">
        <v>4963.05</v>
      </c>
      <c r="M216" s="31">
        <v>6.4491100000000001</v>
      </c>
      <c r="N216" s="1"/>
      <c r="O216" s="1"/>
    </row>
    <row r="217" spans="1:15" ht="12.75" customHeight="1">
      <c r="A217" s="33">
        <v>207</v>
      </c>
      <c r="B217" s="53" t="s">
        <v>1039</v>
      </c>
      <c r="C217" s="31">
        <v>355.4</v>
      </c>
      <c r="D217" s="36">
        <v>358.90000000000003</v>
      </c>
      <c r="E217" s="36">
        <v>350.50000000000006</v>
      </c>
      <c r="F217" s="36">
        <v>345.6</v>
      </c>
      <c r="G217" s="36">
        <v>337.20000000000005</v>
      </c>
      <c r="H217" s="36">
        <v>363.80000000000007</v>
      </c>
      <c r="I217" s="36">
        <v>372.20000000000005</v>
      </c>
      <c r="J217" s="36">
        <v>377.10000000000008</v>
      </c>
      <c r="K217" s="31">
        <v>367.3</v>
      </c>
      <c r="L217" s="31">
        <v>354</v>
      </c>
      <c r="M217" s="31">
        <v>3.3466800000000001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676.8</v>
      </c>
      <c r="D218" s="36">
        <v>673.76666666666665</v>
      </c>
      <c r="E218" s="36">
        <v>668.98333333333335</v>
      </c>
      <c r="F218" s="36">
        <v>661.16666666666674</v>
      </c>
      <c r="G218" s="36">
        <v>656.38333333333344</v>
      </c>
      <c r="H218" s="36">
        <v>681.58333333333326</v>
      </c>
      <c r="I218" s="36">
        <v>686.36666666666656</v>
      </c>
      <c r="J218" s="36">
        <v>694.18333333333317</v>
      </c>
      <c r="K218" s="31">
        <v>678.55</v>
      </c>
      <c r="L218" s="31">
        <v>665.95</v>
      </c>
      <c r="M218" s="31">
        <v>97.491010000000003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4949.8999999999996</v>
      </c>
      <c r="D219" s="36">
        <v>4950.3</v>
      </c>
      <c r="E219" s="36">
        <v>4907.6000000000004</v>
      </c>
      <c r="F219" s="36">
        <v>4865.3</v>
      </c>
      <c r="G219" s="36">
        <v>4822.6000000000004</v>
      </c>
      <c r="H219" s="36">
        <v>4992.6000000000004</v>
      </c>
      <c r="I219" s="36">
        <v>5035.2999999999993</v>
      </c>
      <c r="J219" s="36">
        <v>5077.6000000000004</v>
      </c>
      <c r="K219" s="31">
        <v>4993</v>
      </c>
      <c r="L219" s="31">
        <v>4908</v>
      </c>
      <c r="M219" s="31">
        <v>33.351430000000001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374.2</v>
      </c>
      <c r="D220" s="36">
        <v>374.7833333333333</v>
      </c>
      <c r="E220" s="36">
        <v>368.66666666666663</v>
      </c>
      <c r="F220" s="36">
        <v>363.13333333333333</v>
      </c>
      <c r="G220" s="36">
        <v>357.01666666666665</v>
      </c>
      <c r="H220" s="36">
        <v>380.31666666666661</v>
      </c>
      <c r="I220" s="36">
        <v>386.43333333333328</v>
      </c>
      <c r="J220" s="36">
        <v>391.96666666666658</v>
      </c>
      <c r="K220" s="31">
        <v>380.9</v>
      </c>
      <c r="L220" s="31">
        <v>369.25</v>
      </c>
      <c r="M220" s="31">
        <v>117.69601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535.45000000000005</v>
      </c>
      <c r="D221" s="36">
        <v>536.61666666666667</v>
      </c>
      <c r="E221" s="36">
        <v>528.5333333333333</v>
      </c>
      <c r="F221" s="36">
        <v>521.61666666666667</v>
      </c>
      <c r="G221" s="36">
        <v>513.5333333333333</v>
      </c>
      <c r="H221" s="36">
        <v>543.5333333333333</v>
      </c>
      <c r="I221" s="36">
        <v>551.61666666666656</v>
      </c>
      <c r="J221" s="36">
        <v>558.5333333333333</v>
      </c>
      <c r="K221" s="31">
        <v>544.70000000000005</v>
      </c>
      <c r="L221" s="31">
        <v>529.70000000000005</v>
      </c>
      <c r="M221" s="31">
        <v>63.185690000000001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2382.5</v>
      </c>
      <c r="D222" s="36">
        <v>2374.7666666666669</v>
      </c>
      <c r="E222" s="36">
        <v>2362.7333333333336</v>
      </c>
      <c r="F222" s="36">
        <v>2342.9666666666667</v>
      </c>
      <c r="G222" s="36">
        <v>2330.9333333333334</v>
      </c>
      <c r="H222" s="36">
        <v>2394.5333333333338</v>
      </c>
      <c r="I222" s="36">
        <v>2406.5666666666675</v>
      </c>
      <c r="J222" s="36">
        <v>2426.3333333333339</v>
      </c>
      <c r="K222" s="31">
        <v>2386.8000000000002</v>
      </c>
      <c r="L222" s="31">
        <v>2355</v>
      </c>
      <c r="M222" s="31">
        <v>16.147179999999999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740.9</v>
      </c>
      <c r="D223" s="36">
        <v>737.23333333333323</v>
      </c>
      <c r="E223" s="36">
        <v>715.56666666666649</v>
      </c>
      <c r="F223" s="36">
        <v>690.23333333333323</v>
      </c>
      <c r="G223" s="36">
        <v>668.56666666666649</v>
      </c>
      <c r="H223" s="36">
        <v>762.56666666666649</v>
      </c>
      <c r="I223" s="36">
        <v>784.23333333333323</v>
      </c>
      <c r="J223" s="36">
        <v>809.56666666666649</v>
      </c>
      <c r="K223" s="31">
        <v>758.9</v>
      </c>
      <c r="L223" s="31">
        <v>711.9</v>
      </c>
      <c r="M223" s="31">
        <v>67.958420000000004</v>
      </c>
      <c r="N223" s="1"/>
      <c r="O223" s="1"/>
    </row>
    <row r="224" spans="1:15" ht="12.75" customHeight="1">
      <c r="A224" s="33">
        <v>214</v>
      </c>
      <c r="B224" s="53" t="s">
        <v>393</v>
      </c>
      <c r="C224" s="31">
        <v>11085.45</v>
      </c>
      <c r="D224" s="36">
        <v>10882.25</v>
      </c>
      <c r="E224" s="36">
        <v>10564.5</v>
      </c>
      <c r="F224" s="36">
        <v>10043.549999999999</v>
      </c>
      <c r="G224" s="36">
        <v>9725.7999999999993</v>
      </c>
      <c r="H224" s="36">
        <v>11403.2</v>
      </c>
      <c r="I224" s="36">
        <v>11720.95</v>
      </c>
      <c r="J224" s="36">
        <v>12241.900000000001</v>
      </c>
      <c r="K224" s="31">
        <v>11200</v>
      </c>
      <c r="L224" s="31">
        <v>10361.299999999999</v>
      </c>
      <c r="M224" s="31">
        <v>1.9335899999999999</v>
      </c>
      <c r="N224" s="1"/>
      <c r="O224" s="1"/>
    </row>
    <row r="225" spans="1:15" ht="12.75" customHeight="1">
      <c r="A225" s="33">
        <v>215</v>
      </c>
      <c r="B225" s="53" t="s">
        <v>394</v>
      </c>
      <c r="C225" s="31">
        <v>817.95</v>
      </c>
      <c r="D225" s="36">
        <v>820.31666666666661</v>
      </c>
      <c r="E225" s="36">
        <v>812.63333333333321</v>
      </c>
      <c r="F225" s="36">
        <v>807.31666666666661</v>
      </c>
      <c r="G225" s="36">
        <v>799.63333333333321</v>
      </c>
      <c r="H225" s="36">
        <v>825.63333333333321</v>
      </c>
      <c r="I225" s="36">
        <v>833.31666666666661</v>
      </c>
      <c r="J225" s="36">
        <v>838.63333333333321</v>
      </c>
      <c r="K225" s="31">
        <v>828</v>
      </c>
      <c r="L225" s="31">
        <v>815</v>
      </c>
      <c r="M225" s="31">
        <v>0.66620000000000001</v>
      </c>
      <c r="N225" s="1"/>
      <c r="O225" s="1"/>
    </row>
    <row r="226" spans="1:15" ht="12.75" customHeight="1">
      <c r="A226" s="33">
        <v>216</v>
      </c>
      <c r="B226" s="53" t="s">
        <v>1040</v>
      </c>
      <c r="C226" s="31">
        <v>418.35</v>
      </c>
      <c r="D226" s="36">
        <v>422.05</v>
      </c>
      <c r="E226" s="36">
        <v>412.45000000000005</v>
      </c>
      <c r="F226" s="36">
        <v>406.55</v>
      </c>
      <c r="G226" s="36">
        <v>396.95000000000005</v>
      </c>
      <c r="H226" s="36">
        <v>427.95000000000005</v>
      </c>
      <c r="I226" s="36">
        <v>437.55000000000007</v>
      </c>
      <c r="J226" s="36">
        <v>443.45000000000005</v>
      </c>
      <c r="K226" s="31">
        <v>431.65</v>
      </c>
      <c r="L226" s="31">
        <v>416.15</v>
      </c>
      <c r="M226" s="31">
        <v>2.48889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53369.8</v>
      </c>
      <c r="D227" s="36">
        <v>53567.200000000004</v>
      </c>
      <c r="E227" s="36">
        <v>52802.600000000006</v>
      </c>
      <c r="F227" s="36">
        <v>52235.4</v>
      </c>
      <c r="G227" s="36">
        <v>51470.8</v>
      </c>
      <c r="H227" s="36">
        <v>54134.400000000009</v>
      </c>
      <c r="I227" s="36">
        <v>54899</v>
      </c>
      <c r="J227" s="36">
        <v>55466.200000000012</v>
      </c>
      <c r="K227" s="31">
        <v>54331.8</v>
      </c>
      <c r="L227" s="31">
        <v>53000</v>
      </c>
      <c r="M227" s="31">
        <v>4.4359999999999997E-2</v>
      </c>
      <c r="N227" s="1"/>
      <c r="O227" s="1"/>
    </row>
    <row r="228" spans="1:15" ht="12.75" customHeight="1">
      <c r="A228" s="33">
        <v>218</v>
      </c>
      <c r="B228" s="53" t="s">
        <v>395</v>
      </c>
      <c r="C228" s="31">
        <v>267.5</v>
      </c>
      <c r="D228" s="36">
        <v>269.48333333333335</v>
      </c>
      <c r="E228" s="36">
        <v>261.06666666666672</v>
      </c>
      <c r="F228" s="36">
        <v>254.63333333333338</v>
      </c>
      <c r="G228" s="36">
        <v>246.21666666666675</v>
      </c>
      <c r="H228" s="36">
        <v>275.91666666666669</v>
      </c>
      <c r="I228" s="36">
        <v>284.33333333333331</v>
      </c>
      <c r="J228" s="36">
        <v>290.76666666666665</v>
      </c>
      <c r="K228" s="31">
        <v>277.89999999999998</v>
      </c>
      <c r="L228" s="31">
        <v>263.05</v>
      </c>
      <c r="M228" s="31">
        <v>231.33025000000001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1134.5</v>
      </c>
      <c r="D229" s="36">
        <v>1127.6333333333334</v>
      </c>
      <c r="E229" s="36">
        <v>1118.2666666666669</v>
      </c>
      <c r="F229" s="36">
        <v>1102.0333333333335</v>
      </c>
      <c r="G229" s="36">
        <v>1092.666666666667</v>
      </c>
      <c r="H229" s="36">
        <v>1143.8666666666668</v>
      </c>
      <c r="I229" s="36">
        <v>1153.2333333333331</v>
      </c>
      <c r="J229" s="36">
        <v>1169.4666666666667</v>
      </c>
      <c r="K229" s="31">
        <v>1137</v>
      </c>
      <c r="L229" s="31">
        <v>1111.4000000000001</v>
      </c>
      <c r="M229" s="31">
        <v>137.87687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1661.4</v>
      </c>
      <c r="D230" s="36">
        <v>1654.4666666666669</v>
      </c>
      <c r="E230" s="36">
        <v>1643.9833333333338</v>
      </c>
      <c r="F230" s="36">
        <v>1626.5666666666668</v>
      </c>
      <c r="G230" s="36">
        <v>1616.0833333333337</v>
      </c>
      <c r="H230" s="36">
        <v>1671.8833333333339</v>
      </c>
      <c r="I230" s="36">
        <v>1682.366666666667</v>
      </c>
      <c r="J230" s="36">
        <v>1699.783333333334</v>
      </c>
      <c r="K230" s="31">
        <v>1664.95</v>
      </c>
      <c r="L230" s="31">
        <v>1637.05</v>
      </c>
      <c r="M230" s="31">
        <v>2.3539099999999999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585.04999999999995</v>
      </c>
      <c r="D231" s="36">
        <v>582.98333333333323</v>
      </c>
      <c r="E231" s="36">
        <v>580.06666666666649</v>
      </c>
      <c r="F231" s="36">
        <v>575.08333333333326</v>
      </c>
      <c r="G231" s="36">
        <v>572.16666666666652</v>
      </c>
      <c r="H231" s="36">
        <v>587.96666666666647</v>
      </c>
      <c r="I231" s="36">
        <v>590.88333333333321</v>
      </c>
      <c r="J231" s="36">
        <v>595.86666666666645</v>
      </c>
      <c r="K231" s="31">
        <v>585.9</v>
      </c>
      <c r="L231" s="31">
        <v>578</v>
      </c>
      <c r="M231" s="31">
        <v>7.1428399999999996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729.95</v>
      </c>
      <c r="D232" s="36">
        <v>726.48333333333323</v>
      </c>
      <c r="E232" s="36">
        <v>720.96666666666647</v>
      </c>
      <c r="F232" s="36">
        <v>711.98333333333323</v>
      </c>
      <c r="G232" s="36">
        <v>706.46666666666647</v>
      </c>
      <c r="H232" s="36">
        <v>735.46666666666647</v>
      </c>
      <c r="I232" s="36">
        <v>740.98333333333312</v>
      </c>
      <c r="J232" s="36">
        <v>749.96666666666647</v>
      </c>
      <c r="K232" s="31">
        <v>732</v>
      </c>
      <c r="L232" s="31">
        <v>717.5</v>
      </c>
      <c r="M232" s="31">
        <v>2.6991100000000001</v>
      </c>
      <c r="N232" s="1"/>
      <c r="O232" s="1"/>
    </row>
    <row r="233" spans="1:15" ht="12.75" customHeight="1">
      <c r="A233" s="33">
        <v>223</v>
      </c>
      <c r="B233" s="53" t="s">
        <v>396</v>
      </c>
      <c r="C233" s="31">
        <v>87.25</v>
      </c>
      <c r="D233" s="36">
        <v>87.766666666666666</v>
      </c>
      <c r="E233" s="36">
        <v>86.533333333333331</v>
      </c>
      <c r="F233" s="36">
        <v>85.816666666666663</v>
      </c>
      <c r="G233" s="36">
        <v>84.583333333333329</v>
      </c>
      <c r="H233" s="36">
        <v>88.483333333333334</v>
      </c>
      <c r="I233" s="36">
        <v>89.716666666666654</v>
      </c>
      <c r="J233" s="36">
        <v>90.433333333333337</v>
      </c>
      <c r="K233" s="31">
        <v>89</v>
      </c>
      <c r="L233" s="31">
        <v>87.05</v>
      </c>
      <c r="M233" s="31">
        <v>63.409489999999998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78.05</v>
      </c>
      <c r="D234" s="36">
        <v>77.8</v>
      </c>
      <c r="E234" s="36">
        <v>77.25</v>
      </c>
      <c r="F234" s="36">
        <v>76.45</v>
      </c>
      <c r="G234" s="36">
        <v>75.900000000000006</v>
      </c>
      <c r="H234" s="36">
        <v>78.599999999999994</v>
      </c>
      <c r="I234" s="36">
        <v>79.149999999999977</v>
      </c>
      <c r="J234" s="36">
        <v>79.949999999999989</v>
      </c>
      <c r="K234" s="31">
        <v>78.349999999999994</v>
      </c>
      <c r="L234" s="31">
        <v>77</v>
      </c>
      <c r="M234" s="31">
        <v>357.35807999999997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115.3</v>
      </c>
      <c r="D235" s="36">
        <v>115.03333333333332</v>
      </c>
      <c r="E235" s="36">
        <v>114.46666666666664</v>
      </c>
      <c r="F235" s="36">
        <v>113.63333333333333</v>
      </c>
      <c r="G235" s="36">
        <v>113.06666666666665</v>
      </c>
      <c r="H235" s="36">
        <v>115.86666666666663</v>
      </c>
      <c r="I235" s="36">
        <v>116.43333333333332</v>
      </c>
      <c r="J235" s="36">
        <v>117.26666666666662</v>
      </c>
      <c r="K235" s="31">
        <v>115.6</v>
      </c>
      <c r="L235" s="31">
        <v>114.2</v>
      </c>
      <c r="M235" s="31">
        <v>28.882930000000002</v>
      </c>
      <c r="N235" s="1"/>
      <c r="O235" s="1"/>
    </row>
    <row r="236" spans="1:15" ht="12.75" customHeight="1">
      <c r="A236" s="33">
        <v>226</v>
      </c>
      <c r="B236" s="53" t="s">
        <v>398</v>
      </c>
      <c r="C236" s="31">
        <v>397.3</v>
      </c>
      <c r="D236" s="36">
        <v>398.31666666666661</v>
      </c>
      <c r="E236" s="36">
        <v>393.88333333333321</v>
      </c>
      <c r="F236" s="36">
        <v>390.46666666666658</v>
      </c>
      <c r="G236" s="36">
        <v>386.03333333333319</v>
      </c>
      <c r="H236" s="36">
        <v>401.73333333333323</v>
      </c>
      <c r="I236" s="36">
        <v>406.16666666666663</v>
      </c>
      <c r="J236" s="36">
        <v>409.58333333333326</v>
      </c>
      <c r="K236" s="31">
        <v>402.75</v>
      </c>
      <c r="L236" s="31">
        <v>394.9</v>
      </c>
      <c r="M236" s="31">
        <v>6.1998499999999996</v>
      </c>
      <c r="N236" s="1"/>
      <c r="O236" s="1"/>
    </row>
    <row r="237" spans="1:15" ht="12.75" customHeight="1">
      <c r="A237" s="33">
        <v>227</v>
      </c>
      <c r="B237" s="53" t="s">
        <v>399</v>
      </c>
      <c r="C237" s="31">
        <v>74.05</v>
      </c>
      <c r="D237" s="36">
        <v>74.266666666666666</v>
      </c>
      <c r="E237" s="36">
        <v>72.683333333333337</v>
      </c>
      <c r="F237" s="36">
        <v>71.316666666666677</v>
      </c>
      <c r="G237" s="36">
        <v>69.733333333333348</v>
      </c>
      <c r="H237" s="36">
        <v>75.633333333333326</v>
      </c>
      <c r="I237" s="36">
        <v>77.216666666666669</v>
      </c>
      <c r="J237" s="36">
        <v>78.583333333333314</v>
      </c>
      <c r="K237" s="31">
        <v>75.849999999999994</v>
      </c>
      <c r="L237" s="31">
        <v>72.900000000000006</v>
      </c>
      <c r="M237" s="31">
        <v>574.02260000000001</v>
      </c>
      <c r="N237" s="1"/>
      <c r="O237" s="1"/>
    </row>
    <row r="238" spans="1:15" ht="12.75" customHeight="1">
      <c r="A238" s="33">
        <v>228</v>
      </c>
      <c r="B238" s="53" t="s">
        <v>781</v>
      </c>
      <c r="C238" s="31">
        <v>280.45</v>
      </c>
      <c r="D238" s="36">
        <v>283.43333333333334</v>
      </c>
      <c r="E238" s="36">
        <v>274.56666666666666</v>
      </c>
      <c r="F238" s="36">
        <v>268.68333333333334</v>
      </c>
      <c r="G238" s="36">
        <v>259.81666666666666</v>
      </c>
      <c r="H238" s="36">
        <v>289.31666666666666</v>
      </c>
      <c r="I238" s="36">
        <v>298.18333333333334</v>
      </c>
      <c r="J238" s="36">
        <v>304.06666666666666</v>
      </c>
      <c r="K238" s="31">
        <v>292.3</v>
      </c>
      <c r="L238" s="31">
        <v>277.55</v>
      </c>
      <c r="M238" s="31">
        <v>274.92536000000001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441.35</v>
      </c>
      <c r="D239" s="36">
        <v>440.93333333333334</v>
      </c>
      <c r="E239" s="36">
        <v>436.9666666666667</v>
      </c>
      <c r="F239" s="36">
        <v>432.58333333333337</v>
      </c>
      <c r="G239" s="36">
        <v>428.61666666666673</v>
      </c>
      <c r="H239" s="36">
        <v>445.31666666666666</v>
      </c>
      <c r="I239" s="36">
        <v>449.28333333333325</v>
      </c>
      <c r="J239" s="36">
        <v>453.66666666666663</v>
      </c>
      <c r="K239" s="31">
        <v>444.9</v>
      </c>
      <c r="L239" s="31">
        <v>436.55</v>
      </c>
      <c r="M239" s="31">
        <v>262.34368999999998</v>
      </c>
      <c r="N239" s="1"/>
      <c r="O239" s="1"/>
    </row>
    <row r="240" spans="1:15" ht="12.75" customHeight="1">
      <c r="A240" s="33">
        <v>230</v>
      </c>
      <c r="B240" s="53" t="s">
        <v>400</v>
      </c>
      <c r="C240" s="31">
        <v>319</v>
      </c>
      <c r="D240" s="36">
        <v>319.23333333333335</v>
      </c>
      <c r="E240" s="36">
        <v>311.06666666666672</v>
      </c>
      <c r="F240" s="36">
        <v>303.13333333333338</v>
      </c>
      <c r="G240" s="36">
        <v>294.96666666666675</v>
      </c>
      <c r="H240" s="36">
        <v>327.16666666666669</v>
      </c>
      <c r="I240" s="36">
        <v>335.33333333333331</v>
      </c>
      <c r="J240" s="36">
        <v>343.26666666666665</v>
      </c>
      <c r="K240" s="31">
        <v>327.39999999999998</v>
      </c>
      <c r="L240" s="31">
        <v>311.3</v>
      </c>
      <c r="M240" s="31">
        <v>23.977920000000001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209.25</v>
      </c>
      <c r="D241" s="36">
        <v>209.46666666666667</v>
      </c>
      <c r="E241" s="36">
        <v>208.13333333333333</v>
      </c>
      <c r="F241" s="36">
        <v>207.01666666666665</v>
      </c>
      <c r="G241" s="36">
        <v>205.68333333333331</v>
      </c>
      <c r="H241" s="36">
        <v>210.58333333333334</v>
      </c>
      <c r="I241" s="36">
        <v>211.91666666666666</v>
      </c>
      <c r="J241" s="36">
        <v>213.03333333333336</v>
      </c>
      <c r="K241" s="31">
        <v>210.8</v>
      </c>
      <c r="L241" s="31">
        <v>208.35</v>
      </c>
      <c r="M241" s="31">
        <v>9.9583399999999997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167</v>
      </c>
      <c r="D242" s="36">
        <v>167.6</v>
      </c>
      <c r="E242" s="36">
        <v>165.79999999999998</v>
      </c>
      <c r="F242" s="36">
        <v>164.6</v>
      </c>
      <c r="G242" s="36">
        <v>162.79999999999998</v>
      </c>
      <c r="H242" s="36">
        <v>168.79999999999998</v>
      </c>
      <c r="I242" s="36">
        <v>170.6</v>
      </c>
      <c r="J242" s="36">
        <v>171.79999999999998</v>
      </c>
      <c r="K242" s="31">
        <v>169.4</v>
      </c>
      <c r="L242" s="31">
        <v>166.4</v>
      </c>
      <c r="M242" s="31">
        <v>39.251579999999997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2592.35</v>
      </c>
      <c r="D243" s="36">
        <v>2595.8833333333332</v>
      </c>
      <c r="E243" s="36">
        <v>2557.5666666666666</v>
      </c>
      <c r="F243" s="36">
        <v>2522.7833333333333</v>
      </c>
      <c r="G243" s="36">
        <v>2484.4666666666667</v>
      </c>
      <c r="H243" s="36">
        <v>2630.6666666666665</v>
      </c>
      <c r="I243" s="36">
        <v>2668.9833333333331</v>
      </c>
      <c r="J243" s="36">
        <v>2703.7666666666664</v>
      </c>
      <c r="K243" s="31">
        <v>2634.2</v>
      </c>
      <c r="L243" s="31">
        <v>2561.1</v>
      </c>
      <c r="M243" s="31">
        <v>2.0308999999999999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575.95000000000005</v>
      </c>
      <c r="D244" s="36">
        <v>580.5333333333333</v>
      </c>
      <c r="E244" s="36">
        <v>565.06666666666661</v>
      </c>
      <c r="F244" s="36">
        <v>554.18333333333328</v>
      </c>
      <c r="G244" s="36">
        <v>538.71666666666658</v>
      </c>
      <c r="H244" s="36">
        <v>591.41666666666663</v>
      </c>
      <c r="I244" s="36">
        <v>606.88333333333333</v>
      </c>
      <c r="J244" s="36">
        <v>617.76666666666665</v>
      </c>
      <c r="K244" s="31">
        <v>596</v>
      </c>
      <c r="L244" s="31">
        <v>569.65</v>
      </c>
      <c r="M244" s="31">
        <v>35.390389999999996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155.75</v>
      </c>
      <c r="D245" s="36">
        <v>154.9</v>
      </c>
      <c r="E245" s="36">
        <v>153.20000000000002</v>
      </c>
      <c r="F245" s="36">
        <v>150.65</v>
      </c>
      <c r="G245" s="36">
        <v>148.95000000000002</v>
      </c>
      <c r="H245" s="36">
        <v>157.45000000000002</v>
      </c>
      <c r="I245" s="36">
        <v>159.15</v>
      </c>
      <c r="J245" s="36">
        <v>161.70000000000002</v>
      </c>
      <c r="K245" s="31">
        <v>156.6</v>
      </c>
      <c r="L245" s="31">
        <v>152.35</v>
      </c>
      <c r="M245" s="31">
        <v>87.165539999999993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567.54999999999995</v>
      </c>
      <c r="D246" s="36">
        <v>568.85</v>
      </c>
      <c r="E246" s="36">
        <v>561</v>
      </c>
      <c r="F246" s="36">
        <v>554.44999999999993</v>
      </c>
      <c r="G246" s="36">
        <v>546.59999999999991</v>
      </c>
      <c r="H246" s="36">
        <v>575.40000000000009</v>
      </c>
      <c r="I246" s="36">
        <v>583.25000000000023</v>
      </c>
      <c r="J246" s="36">
        <v>589.80000000000018</v>
      </c>
      <c r="K246" s="31">
        <v>576.70000000000005</v>
      </c>
      <c r="L246" s="31">
        <v>562.29999999999995</v>
      </c>
      <c r="M246" s="31">
        <v>26.831790000000002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167.95</v>
      </c>
      <c r="D247" s="36">
        <v>167.99999999999997</v>
      </c>
      <c r="E247" s="36">
        <v>166.64999999999995</v>
      </c>
      <c r="F247" s="36">
        <v>165.34999999999997</v>
      </c>
      <c r="G247" s="36">
        <v>163.99999999999994</v>
      </c>
      <c r="H247" s="36">
        <v>169.29999999999995</v>
      </c>
      <c r="I247" s="36">
        <v>170.64999999999998</v>
      </c>
      <c r="J247" s="36">
        <v>171.94999999999996</v>
      </c>
      <c r="K247" s="31">
        <v>169.35</v>
      </c>
      <c r="L247" s="31">
        <v>166.7</v>
      </c>
      <c r="M247" s="31">
        <v>174.23295999999999</v>
      </c>
      <c r="N247" s="1"/>
      <c r="O247" s="1"/>
    </row>
    <row r="248" spans="1:15" ht="12.75" customHeight="1">
      <c r="A248" s="33">
        <v>238</v>
      </c>
      <c r="B248" s="53" t="s">
        <v>401</v>
      </c>
      <c r="C248" s="31">
        <v>68.25</v>
      </c>
      <c r="D248" s="36">
        <v>68.416666666666671</v>
      </c>
      <c r="E248" s="36">
        <v>67.13333333333334</v>
      </c>
      <c r="F248" s="36">
        <v>66.016666666666666</v>
      </c>
      <c r="G248" s="36">
        <v>64.733333333333334</v>
      </c>
      <c r="H248" s="36">
        <v>69.533333333333346</v>
      </c>
      <c r="I248" s="36">
        <v>70.816666666666677</v>
      </c>
      <c r="J248" s="36">
        <v>71.933333333333351</v>
      </c>
      <c r="K248" s="31">
        <v>69.7</v>
      </c>
      <c r="L248" s="31">
        <v>67.3</v>
      </c>
      <c r="M248" s="31">
        <v>273.42757999999998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1122.0999999999999</v>
      </c>
      <c r="D249" s="36">
        <v>1125.8666666666666</v>
      </c>
      <c r="E249" s="36">
        <v>1112.833333333333</v>
      </c>
      <c r="F249" s="36">
        <v>1103.5666666666664</v>
      </c>
      <c r="G249" s="36">
        <v>1090.5333333333328</v>
      </c>
      <c r="H249" s="36">
        <v>1135.1333333333332</v>
      </c>
      <c r="I249" s="36">
        <v>1148.1666666666665</v>
      </c>
      <c r="J249" s="36">
        <v>1157.4333333333334</v>
      </c>
      <c r="K249" s="31">
        <v>1138.9000000000001</v>
      </c>
      <c r="L249" s="31">
        <v>1116.5999999999999</v>
      </c>
      <c r="M249" s="31">
        <v>24.400659999999998</v>
      </c>
      <c r="N249" s="1"/>
      <c r="O249" s="1"/>
    </row>
    <row r="250" spans="1:15" ht="12.75" customHeight="1">
      <c r="A250" s="33">
        <v>240</v>
      </c>
      <c r="B250" s="53" t="s">
        <v>402</v>
      </c>
      <c r="C250" s="31">
        <v>186.5</v>
      </c>
      <c r="D250" s="36">
        <v>184.68333333333331</v>
      </c>
      <c r="E250" s="36">
        <v>177.71666666666661</v>
      </c>
      <c r="F250" s="36">
        <v>168.93333333333331</v>
      </c>
      <c r="G250" s="36">
        <v>161.96666666666661</v>
      </c>
      <c r="H250" s="36">
        <v>193.46666666666661</v>
      </c>
      <c r="I250" s="36">
        <v>200.43333333333331</v>
      </c>
      <c r="J250" s="36">
        <v>209.21666666666661</v>
      </c>
      <c r="K250" s="31">
        <v>191.65</v>
      </c>
      <c r="L250" s="31">
        <v>175.9</v>
      </c>
      <c r="M250" s="31">
        <v>2156.9892500000001</v>
      </c>
      <c r="N250" s="1"/>
      <c r="O250" s="1"/>
    </row>
    <row r="251" spans="1:15" ht="12.75" customHeight="1">
      <c r="A251" s="33">
        <v>241</v>
      </c>
      <c r="B251" s="53" t="s">
        <v>403</v>
      </c>
      <c r="C251" s="31">
        <v>1386.9</v>
      </c>
      <c r="D251" s="36">
        <v>1404.6333333333332</v>
      </c>
      <c r="E251" s="36">
        <v>1359.2666666666664</v>
      </c>
      <c r="F251" s="36">
        <v>1331.6333333333332</v>
      </c>
      <c r="G251" s="36">
        <v>1286.2666666666664</v>
      </c>
      <c r="H251" s="36">
        <v>1432.2666666666664</v>
      </c>
      <c r="I251" s="36">
        <v>1477.6333333333332</v>
      </c>
      <c r="J251" s="36">
        <v>1505.2666666666664</v>
      </c>
      <c r="K251" s="31">
        <v>1450</v>
      </c>
      <c r="L251" s="31">
        <v>1377</v>
      </c>
      <c r="M251" s="31">
        <v>2.0244200000000001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454.35</v>
      </c>
      <c r="D252" s="36">
        <v>450.18333333333334</v>
      </c>
      <c r="E252" s="36">
        <v>445.11666666666667</v>
      </c>
      <c r="F252" s="36">
        <v>435.88333333333333</v>
      </c>
      <c r="G252" s="36">
        <v>430.81666666666666</v>
      </c>
      <c r="H252" s="36">
        <v>459.41666666666669</v>
      </c>
      <c r="I252" s="36">
        <v>464.48333333333341</v>
      </c>
      <c r="J252" s="36">
        <v>473.7166666666667</v>
      </c>
      <c r="K252" s="31">
        <v>455.25</v>
      </c>
      <c r="L252" s="31">
        <v>440.95</v>
      </c>
      <c r="M252" s="31">
        <v>22.759049999999998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343.8</v>
      </c>
      <c r="D253" s="36">
        <v>343.86666666666662</v>
      </c>
      <c r="E253" s="36">
        <v>340.08333333333326</v>
      </c>
      <c r="F253" s="36">
        <v>336.36666666666662</v>
      </c>
      <c r="G253" s="36">
        <v>332.58333333333326</v>
      </c>
      <c r="H253" s="36">
        <v>347.58333333333326</v>
      </c>
      <c r="I253" s="36">
        <v>351.36666666666667</v>
      </c>
      <c r="J253" s="36">
        <v>355.08333333333326</v>
      </c>
      <c r="K253" s="31">
        <v>347.65</v>
      </c>
      <c r="L253" s="31">
        <v>340.15</v>
      </c>
      <c r="M253" s="31">
        <v>66.932760000000002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1440.85</v>
      </c>
      <c r="D254" s="36">
        <v>1432.8166666666666</v>
      </c>
      <c r="E254" s="36">
        <v>1414.6333333333332</v>
      </c>
      <c r="F254" s="36">
        <v>1388.4166666666665</v>
      </c>
      <c r="G254" s="36">
        <v>1370.2333333333331</v>
      </c>
      <c r="H254" s="36">
        <v>1459.0333333333333</v>
      </c>
      <c r="I254" s="36">
        <v>1477.2166666666667</v>
      </c>
      <c r="J254" s="36">
        <v>1503.4333333333334</v>
      </c>
      <c r="K254" s="31">
        <v>1451</v>
      </c>
      <c r="L254" s="31">
        <v>1406.6</v>
      </c>
      <c r="M254" s="31">
        <v>64.441460000000006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6444.45</v>
      </c>
      <c r="D255" s="36">
        <v>6434.9833333333336</v>
      </c>
      <c r="E255" s="36">
        <v>6324.9666666666672</v>
      </c>
      <c r="F255" s="36">
        <v>6205.4833333333336</v>
      </c>
      <c r="G255" s="36">
        <v>6095.4666666666672</v>
      </c>
      <c r="H255" s="36">
        <v>6554.4666666666672</v>
      </c>
      <c r="I255" s="36">
        <v>6664.4833333333336</v>
      </c>
      <c r="J255" s="36">
        <v>6783.9666666666672</v>
      </c>
      <c r="K255" s="31">
        <v>6545</v>
      </c>
      <c r="L255" s="31">
        <v>6315.5</v>
      </c>
      <c r="M255" s="31">
        <v>3.9656099999999999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1472.4</v>
      </c>
      <c r="D256" s="36">
        <v>1466.8500000000001</v>
      </c>
      <c r="E256" s="36">
        <v>1455.5500000000002</v>
      </c>
      <c r="F256" s="36">
        <v>1438.7</v>
      </c>
      <c r="G256" s="36">
        <v>1427.4</v>
      </c>
      <c r="H256" s="36">
        <v>1483.7000000000003</v>
      </c>
      <c r="I256" s="36">
        <v>1495</v>
      </c>
      <c r="J256" s="36">
        <v>1511.8500000000004</v>
      </c>
      <c r="K256" s="31">
        <v>1478.15</v>
      </c>
      <c r="L256" s="31">
        <v>1450</v>
      </c>
      <c r="M256" s="31">
        <v>86.414280000000005</v>
      </c>
      <c r="N256" s="1"/>
      <c r="O256" s="1"/>
    </row>
    <row r="257" spans="1:15" ht="12.75" customHeight="1">
      <c r="A257" s="33">
        <v>247</v>
      </c>
      <c r="B257" s="53" t="s">
        <v>1041</v>
      </c>
      <c r="C257" s="31">
        <v>605.15</v>
      </c>
      <c r="D257" s="36">
        <v>611.7166666666667</v>
      </c>
      <c r="E257" s="36">
        <v>594.43333333333339</v>
      </c>
      <c r="F257" s="36">
        <v>583.7166666666667</v>
      </c>
      <c r="G257" s="36">
        <v>566.43333333333339</v>
      </c>
      <c r="H257" s="36">
        <v>622.43333333333339</v>
      </c>
      <c r="I257" s="36">
        <v>639.7166666666667</v>
      </c>
      <c r="J257" s="36">
        <v>650.43333333333339</v>
      </c>
      <c r="K257" s="31">
        <v>629</v>
      </c>
      <c r="L257" s="31">
        <v>601</v>
      </c>
      <c r="M257" s="31">
        <v>11.57212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899.9</v>
      </c>
      <c r="D258" s="36">
        <v>899.83333333333337</v>
      </c>
      <c r="E258" s="36">
        <v>894.66666666666674</v>
      </c>
      <c r="F258" s="36">
        <v>889.43333333333339</v>
      </c>
      <c r="G258" s="36">
        <v>884.26666666666677</v>
      </c>
      <c r="H258" s="36">
        <v>905.06666666666672</v>
      </c>
      <c r="I258" s="36">
        <v>910.23333333333346</v>
      </c>
      <c r="J258" s="36">
        <v>915.4666666666667</v>
      </c>
      <c r="K258" s="31">
        <v>905</v>
      </c>
      <c r="L258" s="31">
        <v>894.6</v>
      </c>
      <c r="M258" s="31">
        <v>1.6913199999999999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4400.5</v>
      </c>
      <c r="D259" s="36">
        <v>4386.4666666666662</v>
      </c>
      <c r="E259" s="36">
        <v>4334.0333333333328</v>
      </c>
      <c r="F259" s="36">
        <v>4267.5666666666666</v>
      </c>
      <c r="G259" s="36">
        <v>4215.1333333333332</v>
      </c>
      <c r="H259" s="36">
        <v>4452.9333333333325</v>
      </c>
      <c r="I259" s="36">
        <v>4505.366666666665</v>
      </c>
      <c r="J259" s="36">
        <v>4571.8333333333321</v>
      </c>
      <c r="K259" s="31">
        <v>4438.8999999999996</v>
      </c>
      <c r="L259" s="31">
        <v>4320</v>
      </c>
      <c r="M259" s="31">
        <v>12.901540000000001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1308.8</v>
      </c>
      <c r="D260" s="36">
        <v>1312.5666666666666</v>
      </c>
      <c r="E260" s="36">
        <v>1297.2333333333331</v>
      </c>
      <c r="F260" s="36">
        <v>1285.6666666666665</v>
      </c>
      <c r="G260" s="36">
        <v>1270.333333333333</v>
      </c>
      <c r="H260" s="36">
        <v>1324.1333333333332</v>
      </c>
      <c r="I260" s="36">
        <v>1339.4666666666667</v>
      </c>
      <c r="J260" s="36">
        <v>1351.0333333333333</v>
      </c>
      <c r="K260" s="31">
        <v>1327.9</v>
      </c>
      <c r="L260" s="31">
        <v>1301</v>
      </c>
      <c r="M260" s="31">
        <v>1.70445</v>
      </c>
      <c r="N260" s="1"/>
      <c r="O260" s="1"/>
    </row>
    <row r="261" spans="1:15" ht="12.75" customHeight="1">
      <c r="A261" s="33">
        <v>251</v>
      </c>
      <c r="B261" s="53" t="s">
        <v>404</v>
      </c>
      <c r="C261" s="31">
        <v>1678.65</v>
      </c>
      <c r="D261" s="36">
        <v>1694.8999999999999</v>
      </c>
      <c r="E261" s="36">
        <v>1658.7499999999998</v>
      </c>
      <c r="F261" s="36">
        <v>1638.85</v>
      </c>
      <c r="G261" s="36">
        <v>1602.6999999999998</v>
      </c>
      <c r="H261" s="36">
        <v>1714.7999999999997</v>
      </c>
      <c r="I261" s="36">
        <v>1750.9499999999998</v>
      </c>
      <c r="J261" s="36">
        <v>1770.8499999999997</v>
      </c>
      <c r="K261" s="31">
        <v>1731.05</v>
      </c>
      <c r="L261" s="31">
        <v>1675</v>
      </c>
      <c r="M261" s="31">
        <v>1.4839500000000001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3967.75</v>
      </c>
      <c r="D262" s="36">
        <v>3939.0166666666664</v>
      </c>
      <c r="E262" s="36">
        <v>3884.0333333333328</v>
      </c>
      <c r="F262" s="36">
        <v>3800.3166666666666</v>
      </c>
      <c r="G262" s="36">
        <v>3745.333333333333</v>
      </c>
      <c r="H262" s="36">
        <v>4022.7333333333327</v>
      </c>
      <c r="I262" s="36">
        <v>4077.7166666666662</v>
      </c>
      <c r="J262" s="36">
        <v>4161.4333333333325</v>
      </c>
      <c r="K262" s="31">
        <v>3994</v>
      </c>
      <c r="L262" s="31">
        <v>3855.3</v>
      </c>
      <c r="M262" s="31">
        <v>1.4963299999999999</v>
      </c>
      <c r="N262" s="1"/>
      <c r="O262" s="1"/>
    </row>
    <row r="263" spans="1:15" ht="12.75" customHeight="1">
      <c r="A263" s="33">
        <v>253</v>
      </c>
      <c r="B263" s="53" t="s">
        <v>405</v>
      </c>
      <c r="C263" s="31">
        <v>1901.9</v>
      </c>
      <c r="D263" s="36">
        <v>1918.3</v>
      </c>
      <c r="E263" s="36">
        <v>1866.6999999999998</v>
      </c>
      <c r="F263" s="36">
        <v>1831.4999999999998</v>
      </c>
      <c r="G263" s="36">
        <v>1779.8999999999996</v>
      </c>
      <c r="H263" s="36">
        <v>1953.5</v>
      </c>
      <c r="I263" s="36">
        <v>2005.1</v>
      </c>
      <c r="J263" s="36">
        <v>2040.3000000000002</v>
      </c>
      <c r="K263" s="31">
        <v>1969.9</v>
      </c>
      <c r="L263" s="31">
        <v>1883.1</v>
      </c>
      <c r="M263" s="31">
        <v>2.9672700000000001</v>
      </c>
      <c r="N263" s="1"/>
      <c r="O263" s="1"/>
    </row>
    <row r="264" spans="1:15" ht="12.75" customHeight="1">
      <c r="A264" s="33">
        <v>254</v>
      </c>
      <c r="B264" s="53" t="s">
        <v>406</v>
      </c>
      <c r="C264" s="31">
        <v>794.35</v>
      </c>
      <c r="D264" s="36">
        <v>796.85</v>
      </c>
      <c r="E264" s="36">
        <v>789.75</v>
      </c>
      <c r="F264" s="36">
        <v>785.15</v>
      </c>
      <c r="G264" s="36">
        <v>778.05</v>
      </c>
      <c r="H264" s="36">
        <v>801.45</v>
      </c>
      <c r="I264" s="36">
        <v>808.55000000000018</v>
      </c>
      <c r="J264" s="36">
        <v>813.15000000000009</v>
      </c>
      <c r="K264" s="31">
        <v>803.95</v>
      </c>
      <c r="L264" s="31">
        <v>792.25</v>
      </c>
      <c r="M264" s="31">
        <v>1.1845300000000001</v>
      </c>
      <c r="N264" s="1"/>
      <c r="O264" s="1"/>
    </row>
    <row r="265" spans="1:15" ht="12.75" customHeight="1">
      <c r="A265" s="33">
        <v>255</v>
      </c>
      <c r="B265" s="53" t="s">
        <v>407</v>
      </c>
      <c r="C265" s="31">
        <v>379.2</v>
      </c>
      <c r="D265" s="36">
        <v>376.05</v>
      </c>
      <c r="E265" s="36">
        <v>371.15000000000003</v>
      </c>
      <c r="F265" s="36">
        <v>363.1</v>
      </c>
      <c r="G265" s="36">
        <v>358.20000000000005</v>
      </c>
      <c r="H265" s="36">
        <v>384.1</v>
      </c>
      <c r="I265" s="36">
        <v>389</v>
      </c>
      <c r="J265" s="36">
        <v>397.05</v>
      </c>
      <c r="K265" s="31">
        <v>380.95</v>
      </c>
      <c r="L265" s="31">
        <v>368</v>
      </c>
      <c r="M265" s="31">
        <v>7.2859400000000001</v>
      </c>
      <c r="N265" s="1"/>
      <c r="O265" s="1"/>
    </row>
    <row r="266" spans="1:15" ht="12.75" customHeight="1">
      <c r="A266" s="33">
        <v>256</v>
      </c>
      <c r="B266" s="53" t="s">
        <v>408</v>
      </c>
      <c r="C266" s="31">
        <v>79.900000000000006</v>
      </c>
      <c r="D266" s="36">
        <v>80.45</v>
      </c>
      <c r="E266" s="36">
        <v>78.95</v>
      </c>
      <c r="F266" s="36">
        <v>78</v>
      </c>
      <c r="G266" s="36">
        <v>76.5</v>
      </c>
      <c r="H266" s="36">
        <v>81.400000000000006</v>
      </c>
      <c r="I266" s="36">
        <v>82.9</v>
      </c>
      <c r="J266" s="36">
        <v>83.850000000000009</v>
      </c>
      <c r="K266" s="31">
        <v>81.95</v>
      </c>
      <c r="L266" s="31">
        <v>79.5</v>
      </c>
      <c r="M266" s="31">
        <v>57.822929999999999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617.45000000000005</v>
      </c>
      <c r="D267" s="36">
        <v>618.11666666666667</v>
      </c>
      <c r="E267" s="36">
        <v>610.23333333333335</v>
      </c>
      <c r="F267" s="36">
        <v>603.01666666666665</v>
      </c>
      <c r="G267" s="36">
        <v>595.13333333333333</v>
      </c>
      <c r="H267" s="36">
        <v>625.33333333333337</v>
      </c>
      <c r="I267" s="36">
        <v>633.21666666666681</v>
      </c>
      <c r="J267" s="36">
        <v>640.43333333333339</v>
      </c>
      <c r="K267" s="31">
        <v>626</v>
      </c>
      <c r="L267" s="31">
        <v>610.9</v>
      </c>
      <c r="M267" s="31">
        <v>42.787219999999998</v>
      </c>
      <c r="N267" s="1"/>
      <c r="O267" s="1"/>
    </row>
    <row r="268" spans="1:15" ht="12.75" customHeight="1">
      <c r="A268" s="33">
        <v>258</v>
      </c>
      <c r="B268" s="53" t="s">
        <v>1042</v>
      </c>
      <c r="C268" s="31">
        <v>279</v>
      </c>
      <c r="D268" s="36">
        <v>280.68333333333334</v>
      </c>
      <c r="E268" s="36">
        <v>276.36666666666667</v>
      </c>
      <c r="F268" s="36">
        <v>273.73333333333335</v>
      </c>
      <c r="G268" s="36">
        <v>269.41666666666669</v>
      </c>
      <c r="H268" s="36">
        <v>283.31666666666666</v>
      </c>
      <c r="I268" s="36">
        <v>287.63333333333338</v>
      </c>
      <c r="J268" s="36">
        <v>290.26666666666665</v>
      </c>
      <c r="K268" s="31">
        <v>285</v>
      </c>
      <c r="L268" s="31">
        <v>278.05</v>
      </c>
      <c r="M268" s="31">
        <v>32.414850000000001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917</v>
      </c>
      <c r="D269" s="36">
        <v>909.51666666666677</v>
      </c>
      <c r="E269" s="36">
        <v>898.18333333333351</v>
      </c>
      <c r="F269" s="36">
        <v>879.36666666666679</v>
      </c>
      <c r="G269" s="36">
        <v>868.03333333333353</v>
      </c>
      <c r="H269" s="36">
        <v>928.33333333333348</v>
      </c>
      <c r="I269" s="36">
        <v>939.66666666666674</v>
      </c>
      <c r="J269" s="36">
        <v>958.48333333333346</v>
      </c>
      <c r="K269" s="31">
        <v>920.85</v>
      </c>
      <c r="L269" s="31">
        <v>890.7</v>
      </c>
      <c r="M269" s="31">
        <v>38.003880000000002</v>
      </c>
      <c r="N269" s="1"/>
      <c r="O269" s="1"/>
    </row>
    <row r="270" spans="1:15" ht="12.75" customHeight="1">
      <c r="A270" s="33">
        <v>260</v>
      </c>
      <c r="B270" s="53" t="s">
        <v>1043</v>
      </c>
      <c r="C270" s="31">
        <v>945.25</v>
      </c>
      <c r="D270" s="36">
        <v>938.66666666666663</v>
      </c>
      <c r="E270" s="36">
        <v>917.58333333333326</v>
      </c>
      <c r="F270" s="36">
        <v>889.91666666666663</v>
      </c>
      <c r="G270" s="36">
        <v>868.83333333333326</v>
      </c>
      <c r="H270" s="36">
        <v>966.33333333333326</v>
      </c>
      <c r="I270" s="36">
        <v>987.41666666666652</v>
      </c>
      <c r="J270" s="36">
        <v>1015.0833333333333</v>
      </c>
      <c r="K270" s="31">
        <v>959.75</v>
      </c>
      <c r="L270" s="31">
        <v>911</v>
      </c>
      <c r="M270" s="31">
        <v>0.39074999999999999</v>
      </c>
      <c r="N270" s="1"/>
      <c r="O270" s="1"/>
    </row>
    <row r="271" spans="1:15" ht="12.75" customHeight="1">
      <c r="A271" s="33">
        <v>261</v>
      </c>
      <c r="B271" s="53" t="s">
        <v>1044</v>
      </c>
      <c r="C271" s="31">
        <v>129.65</v>
      </c>
      <c r="D271" s="36">
        <v>131.1</v>
      </c>
      <c r="E271" s="36">
        <v>127.69999999999999</v>
      </c>
      <c r="F271" s="36">
        <v>125.75</v>
      </c>
      <c r="G271" s="36">
        <v>122.35</v>
      </c>
      <c r="H271" s="36">
        <v>133.04999999999998</v>
      </c>
      <c r="I271" s="36">
        <v>136.45000000000002</v>
      </c>
      <c r="J271" s="36">
        <v>138.39999999999998</v>
      </c>
      <c r="K271" s="31">
        <v>134.5</v>
      </c>
      <c r="L271" s="31">
        <v>129.15</v>
      </c>
      <c r="M271" s="31">
        <v>82.112740000000002</v>
      </c>
      <c r="N271" s="1"/>
      <c r="O271" s="1"/>
    </row>
    <row r="272" spans="1:15" ht="12.75" customHeight="1">
      <c r="A272" s="33">
        <v>262</v>
      </c>
      <c r="B272" s="53" t="s">
        <v>834</v>
      </c>
      <c r="C272" s="31">
        <v>544.20000000000005</v>
      </c>
      <c r="D272" s="36">
        <v>546.1</v>
      </c>
      <c r="E272" s="36">
        <v>538.25</v>
      </c>
      <c r="F272" s="36">
        <v>532.29999999999995</v>
      </c>
      <c r="G272" s="36">
        <v>524.44999999999993</v>
      </c>
      <c r="H272" s="36">
        <v>552.05000000000007</v>
      </c>
      <c r="I272" s="36">
        <v>559.9000000000002</v>
      </c>
      <c r="J272" s="36">
        <v>565.85000000000014</v>
      </c>
      <c r="K272" s="31">
        <v>553.95000000000005</v>
      </c>
      <c r="L272" s="31">
        <v>540.15</v>
      </c>
      <c r="M272" s="31">
        <v>5.6210000000000004</v>
      </c>
      <c r="N272" s="1"/>
      <c r="O272" s="1"/>
    </row>
    <row r="273" spans="1:15" ht="12.75" customHeight="1">
      <c r="A273" s="33">
        <v>263</v>
      </c>
      <c r="B273" s="53" t="s">
        <v>409</v>
      </c>
      <c r="C273" s="31">
        <v>713.6</v>
      </c>
      <c r="D273" s="36">
        <v>714.40000000000009</v>
      </c>
      <c r="E273" s="36">
        <v>704.10000000000014</v>
      </c>
      <c r="F273" s="36">
        <v>694.6</v>
      </c>
      <c r="G273" s="36">
        <v>684.30000000000007</v>
      </c>
      <c r="H273" s="36">
        <v>723.9000000000002</v>
      </c>
      <c r="I273" s="36">
        <v>734.20000000000016</v>
      </c>
      <c r="J273" s="36">
        <v>743.70000000000027</v>
      </c>
      <c r="K273" s="31">
        <v>724.7</v>
      </c>
      <c r="L273" s="31">
        <v>704.9</v>
      </c>
      <c r="M273" s="31">
        <v>14.72715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1074.05</v>
      </c>
      <c r="D274" s="36">
        <v>1066.9666666666667</v>
      </c>
      <c r="E274" s="36">
        <v>1057.1833333333334</v>
      </c>
      <c r="F274" s="36">
        <v>1040.3166666666666</v>
      </c>
      <c r="G274" s="36">
        <v>1030.5333333333333</v>
      </c>
      <c r="H274" s="36">
        <v>1083.8333333333335</v>
      </c>
      <c r="I274" s="36">
        <v>1093.6166666666668</v>
      </c>
      <c r="J274" s="36">
        <v>1110.4833333333336</v>
      </c>
      <c r="K274" s="31">
        <v>1076.75</v>
      </c>
      <c r="L274" s="31">
        <v>1050.0999999999999</v>
      </c>
      <c r="M274" s="31">
        <v>12.9947</v>
      </c>
      <c r="N274" s="1"/>
      <c r="O274" s="1"/>
    </row>
    <row r="275" spans="1:15" ht="12.75" customHeight="1">
      <c r="A275" s="33">
        <v>265</v>
      </c>
      <c r="B275" s="53" t="s">
        <v>1045</v>
      </c>
      <c r="C275" s="31">
        <v>367.75</v>
      </c>
      <c r="D275" s="36">
        <v>367.05</v>
      </c>
      <c r="E275" s="36">
        <v>358.1</v>
      </c>
      <c r="F275" s="36">
        <v>348.45</v>
      </c>
      <c r="G275" s="36">
        <v>339.5</v>
      </c>
      <c r="H275" s="36">
        <v>376.70000000000005</v>
      </c>
      <c r="I275" s="36">
        <v>385.65</v>
      </c>
      <c r="J275" s="36">
        <v>395.30000000000007</v>
      </c>
      <c r="K275" s="31">
        <v>376</v>
      </c>
      <c r="L275" s="31">
        <v>357.4</v>
      </c>
      <c r="M275" s="31">
        <v>375.24603000000002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475</v>
      </c>
      <c r="D276" s="36">
        <v>481.34999999999997</v>
      </c>
      <c r="E276" s="36">
        <v>460.29999999999995</v>
      </c>
      <c r="F276" s="36">
        <v>445.59999999999997</v>
      </c>
      <c r="G276" s="36">
        <v>424.54999999999995</v>
      </c>
      <c r="H276" s="36">
        <v>496.04999999999995</v>
      </c>
      <c r="I276" s="36">
        <v>517.1</v>
      </c>
      <c r="J276" s="36">
        <v>531.79999999999995</v>
      </c>
      <c r="K276" s="31">
        <v>502.4</v>
      </c>
      <c r="L276" s="31">
        <v>466.65</v>
      </c>
      <c r="M276" s="31">
        <v>120.2512</v>
      </c>
      <c r="N276" s="1"/>
      <c r="O276" s="1"/>
    </row>
    <row r="277" spans="1:15" ht="12.75" customHeight="1">
      <c r="A277" s="33">
        <v>267</v>
      </c>
      <c r="B277" s="53" t="s">
        <v>410</v>
      </c>
      <c r="C277" s="31">
        <v>515.29999999999995</v>
      </c>
      <c r="D277" s="36">
        <v>517.93333333333328</v>
      </c>
      <c r="E277" s="36">
        <v>509.96666666666658</v>
      </c>
      <c r="F277" s="36">
        <v>504.63333333333333</v>
      </c>
      <c r="G277" s="36">
        <v>496.66666666666663</v>
      </c>
      <c r="H277" s="36">
        <v>523.26666666666654</v>
      </c>
      <c r="I277" s="36">
        <v>531.23333333333323</v>
      </c>
      <c r="J277" s="36">
        <v>536.56666666666649</v>
      </c>
      <c r="K277" s="31">
        <v>525.9</v>
      </c>
      <c r="L277" s="31">
        <v>512.6</v>
      </c>
      <c r="M277" s="31">
        <v>1.8095000000000001</v>
      </c>
      <c r="N277" s="1"/>
      <c r="O277" s="1"/>
    </row>
    <row r="278" spans="1:15" ht="12.75" customHeight="1">
      <c r="A278" s="33">
        <v>268</v>
      </c>
      <c r="B278" s="53" t="s">
        <v>411</v>
      </c>
      <c r="C278" s="31">
        <v>717.8</v>
      </c>
      <c r="D278" s="36">
        <v>713.6</v>
      </c>
      <c r="E278" s="36">
        <v>705.2</v>
      </c>
      <c r="F278" s="36">
        <v>692.6</v>
      </c>
      <c r="G278" s="36">
        <v>684.2</v>
      </c>
      <c r="H278" s="36">
        <v>726.2</v>
      </c>
      <c r="I278" s="36">
        <v>734.59999999999991</v>
      </c>
      <c r="J278" s="36">
        <v>747.2</v>
      </c>
      <c r="K278" s="31">
        <v>722</v>
      </c>
      <c r="L278" s="31">
        <v>701</v>
      </c>
      <c r="M278" s="31">
        <v>1.76437</v>
      </c>
      <c r="N278" s="1"/>
      <c r="O278" s="1"/>
    </row>
    <row r="279" spans="1:15" ht="12.75" customHeight="1">
      <c r="A279" s="33">
        <v>269</v>
      </c>
      <c r="B279" s="53" t="s">
        <v>1046</v>
      </c>
      <c r="C279" s="31">
        <v>537.6</v>
      </c>
      <c r="D279" s="36">
        <v>546.13333333333333</v>
      </c>
      <c r="E279" s="36">
        <v>525.4666666666667</v>
      </c>
      <c r="F279" s="36">
        <v>513.33333333333337</v>
      </c>
      <c r="G279" s="36">
        <v>492.66666666666674</v>
      </c>
      <c r="H279" s="36">
        <v>558.26666666666665</v>
      </c>
      <c r="I279" s="36">
        <v>578.93333333333339</v>
      </c>
      <c r="J279" s="36">
        <v>591.06666666666661</v>
      </c>
      <c r="K279" s="31">
        <v>566.79999999999995</v>
      </c>
      <c r="L279" s="31">
        <v>534</v>
      </c>
      <c r="M279" s="31">
        <v>19.862030000000001</v>
      </c>
      <c r="N279" s="1"/>
      <c r="O279" s="1"/>
    </row>
    <row r="280" spans="1:15" ht="12.75" customHeight="1">
      <c r="A280" s="33">
        <v>270</v>
      </c>
      <c r="B280" s="53" t="s">
        <v>412</v>
      </c>
      <c r="C280" s="31">
        <v>957.15</v>
      </c>
      <c r="D280" s="36">
        <v>967.36666666666667</v>
      </c>
      <c r="E280" s="36">
        <v>939.88333333333333</v>
      </c>
      <c r="F280" s="36">
        <v>922.61666666666667</v>
      </c>
      <c r="G280" s="36">
        <v>895.13333333333333</v>
      </c>
      <c r="H280" s="36">
        <v>984.63333333333333</v>
      </c>
      <c r="I280" s="36">
        <v>1012.1166666666667</v>
      </c>
      <c r="J280" s="36">
        <v>1029.3833333333332</v>
      </c>
      <c r="K280" s="31">
        <v>994.85</v>
      </c>
      <c r="L280" s="31">
        <v>950.1</v>
      </c>
      <c r="M280" s="31">
        <v>2.9885700000000002</v>
      </c>
      <c r="N280" s="1"/>
      <c r="O280" s="1"/>
    </row>
    <row r="281" spans="1:15" ht="12.75" customHeight="1">
      <c r="A281" s="33">
        <v>271</v>
      </c>
      <c r="B281" s="53" t="s">
        <v>413</v>
      </c>
      <c r="C281" s="31">
        <v>421.85</v>
      </c>
      <c r="D281" s="36">
        <v>425.5</v>
      </c>
      <c r="E281" s="36">
        <v>416.35</v>
      </c>
      <c r="F281" s="36">
        <v>410.85</v>
      </c>
      <c r="G281" s="36">
        <v>401.70000000000005</v>
      </c>
      <c r="H281" s="36">
        <v>431</v>
      </c>
      <c r="I281" s="36">
        <v>440.15</v>
      </c>
      <c r="J281" s="36">
        <v>445.65</v>
      </c>
      <c r="K281" s="31">
        <v>434.65</v>
      </c>
      <c r="L281" s="31">
        <v>420</v>
      </c>
      <c r="M281" s="31">
        <v>4.7840100000000003</v>
      </c>
      <c r="N281" s="1"/>
      <c r="O281" s="1"/>
    </row>
    <row r="282" spans="1:15" ht="12.75" customHeight="1">
      <c r="A282" s="33">
        <v>272</v>
      </c>
      <c r="B282" s="53" t="s">
        <v>414</v>
      </c>
      <c r="C282" s="31">
        <v>799</v>
      </c>
      <c r="D282" s="36">
        <v>802.41666666666663</v>
      </c>
      <c r="E282" s="36">
        <v>792.58333333333326</v>
      </c>
      <c r="F282" s="36">
        <v>786.16666666666663</v>
      </c>
      <c r="G282" s="36">
        <v>776.33333333333326</v>
      </c>
      <c r="H282" s="36">
        <v>808.83333333333326</v>
      </c>
      <c r="I282" s="36">
        <v>818.66666666666652</v>
      </c>
      <c r="J282" s="36">
        <v>825.08333333333326</v>
      </c>
      <c r="K282" s="31">
        <v>812.25</v>
      </c>
      <c r="L282" s="31">
        <v>796</v>
      </c>
      <c r="M282" s="31">
        <v>0.67678000000000005</v>
      </c>
      <c r="N282" s="1"/>
      <c r="O282" s="1"/>
    </row>
    <row r="283" spans="1:15" ht="12.75" customHeight="1">
      <c r="A283" s="33">
        <v>273</v>
      </c>
      <c r="B283" s="53" t="s">
        <v>415</v>
      </c>
      <c r="C283" s="31">
        <v>4286.3</v>
      </c>
      <c r="D283" s="36">
        <v>4229.2166666666662</v>
      </c>
      <c r="E283" s="36">
        <v>4158.4333333333325</v>
      </c>
      <c r="F283" s="36">
        <v>4030.5666666666666</v>
      </c>
      <c r="G283" s="36">
        <v>3959.7833333333328</v>
      </c>
      <c r="H283" s="36">
        <v>4357.0833333333321</v>
      </c>
      <c r="I283" s="36">
        <v>4427.8666666666668</v>
      </c>
      <c r="J283" s="36">
        <v>4555.7333333333318</v>
      </c>
      <c r="K283" s="31">
        <v>4300</v>
      </c>
      <c r="L283" s="31">
        <v>4101.3500000000004</v>
      </c>
      <c r="M283" s="31">
        <v>2.0455399999999999</v>
      </c>
      <c r="N283" s="1"/>
      <c r="O283" s="1"/>
    </row>
    <row r="284" spans="1:15" ht="12.75" customHeight="1">
      <c r="A284" s="33">
        <v>274</v>
      </c>
      <c r="B284" s="53" t="s">
        <v>416</v>
      </c>
      <c r="C284" s="31">
        <v>274.7</v>
      </c>
      <c r="D284" s="36">
        <v>274.91666666666669</v>
      </c>
      <c r="E284" s="36">
        <v>271.33333333333337</v>
      </c>
      <c r="F284" s="36">
        <v>267.9666666666667</v>
      </c>
      <c r="G284" s="36">
        <v>264.38333333333338</v>
      </c>
      <c r="H284" s="36">
        <v>278.28333333333336</v>
      </c>
      <c r="I284" s="36">
        <v>281.86666666666673</v>
      </c>
      <c r="J284" s="36">
        <v>285.23333333333335</v>
      </c>
      <c r="K284" s="31">
        <v>278.5</v>
      </c>
      <c r="L284" s="31">
        <v>271.55</v>
      </c>
      <c r="M284" s="31">
        <v>7.6753400000000003</v>
      </c>
      <c r="N284" s="1"/>
      <c r="O284" s="1"/>
    </row>
    <row r="285" spans="1:15" ht="12.75" customHeight="1">
      <c r="A285" s="33">
        <v>275</v>
      </c>
      <c r="B285" s="53" t="s">
        <v>417</v>
      </c>
      <c r="C285" s="31">
        <v>1504.65</v>
      </c>
      <c r="D285" s="36">
        <v>1497.9166666666667</v>
      </c>
      <c r="E285" s="36">
        <v>1488.7333333333336</v>
      </c>
      <c r="F285" s="36">
        <v>1472.8166666666668</v>
      </c>
      <c r="G285" s="36">
        <v>1463.6333333333337</v>
      </c>
      <c r="H285" s="36">
        <v>1513.8333333333335</v>
      </c>
      <c r="I285" s="36">
        <v>1523.0166666666664</v>
      </c>
      <c r="J285" s="36">
        <v>1538.9333333333334</v>
      </c>
      <c r="K285" s="31">
        <v>1507.1</v>
      </c>
      <c r="L285" s="31">
        <v>1482</v>
      </c>
      <c r="M285" s="31">
        <v>6.1935900000000004</v>
      </c>
      <c r="N285" s="1"/>
      <c r="O285" s="1"/>
    </row>
    <row r="286" spans="1:15" ht="12.75" customHeight="1">
      <c r="A286" s="33">
        <v>276</v>
      </c>
      <c r="B286" s="53" t="s">
        <v>418</v>
      </c>
      <c r="C286" s="31">
        <v>283.85000000000002</v>
      </c>
      <c r="D286" s="36">
        <v>285.63333333333338</v>
      </c>
      <c r="E286" s="36">
        <v>281.46666666666675</v>
      </c>
      <c r="F286" s="36">
        <v>279.08333333333337</v>
      </c>
      <c r="G286" s="36">
        <v>274.91666666666674</v>
      </c>
      <c r="H286" s="36">
        <v>288.01666666666677</v>
      </c>
      <c r="I286" s="36">
        <v>292.18333333333339</v>
      </c>
      <c r="J286" s="36">
        <v>294.56666666666678</v>
      </c>
      <c r="K286" s="31">
        <v>289.8</v>
      </c>
      <c r="L286" s="31">
        <v>283.25</v>
      </c>
      <c r="M286" s="31">
        <v>5.1986600000000003</v>
      </c>
      <c r="N286" s="1"/>
      <c r="O286" s="1"/>
    </row>
    <row r="287" spans="1:15" ht="12.75" customHeight="1">
      <c r="A287" s="33">
        <v>277</v>
      </c>
      <c r="B287" s="53" t="s">
        <v>801</v>
      </c>
      <c r="C287" s="31">
        <v>4555.05</v>
      </c>
      <c r="D287" s="36">
        <v>4580.4666666666672</v>
      </c>
      <c r="E287" s="36">
        <v>4496.3833333333341</v>
      </c>
      <c r="F287" s="36">
        <v>4437.7166666666672</v>
      </c>
      <c r="G287" s="36">
        <v>4353.6333333333341</v>
      </c>
      <c r="H287" s="36">
        <v>4639.1333333333341</v>
      </c>
      <c r="I287" s="36">
        <v>4723.2166666666662</v>
      </c>
      <c r="J287" s="36">
        <v>4781.8833333333341</v>
      </c>
      <c r="K287" s="31">
        <v>4664.55</v>
      </c>
      <c r="L287" s="31">
        <v>4521.8</v>
      </c>
      <c r="M287" s="31">
        <v>0.22333</v>
      </c>
      <c r="N287" s="1"/>
      <c r="O287" s="1"/>
    </row>
    <row r="288" spans="1:15" ht="12.75" customHeight="1">
      <c r="A288" s="33">
        <v>278</v>
      </c>
      <c r="B288" s="53" t="s">
        <v>419</v>
      </c>
      <c r="C288" s="31">
        <v>1271.05</v>
      </c>
      <c r="D288" s="36">
        <v>1280.7166666666667</v>
      </c>
      <c r="E288" s="36">
        <v>1256.1833333333334</v>
      </c>
      <c r="F288" s="36">
        <v>1241.3166666666666</v>
      </c>
      <c r="G288" s="36">
        <v>1216.7833333333333</v>
      </c>
      <c r="H288" s="36">
        <v>1295.5833333333335</v>
      </c>
      <c r="I288" s="36">
        <v>1320.1166666666668</v>
      </c>
      <c r="J288" s="36">
        <v>1334.9833333333336</v>
      </c>
      <c r="K288" s="31">
        <v>1305.25</v>
      </c>
      <c r="L288" s="31">
        <v>1265.8499999999999</v>
      </c>
      <c r="M288" s="31">
        <v>0.82543999999999995</v>
      </c>
      <c r="N288" s="1"/>
      <c r="O288" s="1"/>
    </row>
    <row r="289" spans="1:15" ht="12.75" customHeight="1">
      <c r="A289" s="33">
        <v>279</v>
      </c>
      <c r="B289" s="53" t="s">
        <v>789</v>
      </c>
      <c r="C289" s="31">
        <v>1227.8</v>
      </c>
      <c r="D289" s="36">
        <v>1231.2</v>
      </c>
      <c r="E289" s="36">
        <v>1218.4000000000001</v>
      </c>
      <c r="F289" s="36">
        <v>1209</v>
      </c>
      <c r="G289" s="36">
        <v>1196.2</v>
      </c>
      <c r="H289" s="36">
        <v>1240.6000000000001</v>
      </c>
      <c r="I289" s="36">
        <v>1253.3999999999999</v>
      </c>
      <c r="J289" s="36">
        <v>1262.8000000000002</v>
      </c>
      <c r="K289" s="31">
        <v>1244</v>
      </c>
      <c r="L289" s="31">
        <v>1221.8</v>
      </c>
      <c r="M289" s="31">
        <v>1.03888</v>
      </c>
      <c r="N289" s="1"/>
      <c r="O289" s="1"/>
    </row>
    <row r="290" spans="1:15" ht="12.75" customHeight="1">
      <c r="A290" s="33">
        <v>280</v>
      </c>
      <c r="B290" s="53" t="s">
        <v>420</v>
      </c>
      <c r="C290" s="31">
        <v>403</v>
      </c>
      <c r="D290" s="36">
        <v>402.36666666666662</v>
      </c>
      <c r="E290" s="36">
        <v>399.73333333333323</v>
      </c>
      <c r="F290" s="36">
        <v>396.46666666666664</v>
      </c>
      <c r="G290" s="36">
        <v>393.83333333333326</v>
      </c>
      <c r="H290" s="36">
        <v>405.63333333333321</v>
      </c>
      <c r="I290" s="36">
        <v>408.26666666666654</v>
      </c>
      <c r="J290" s="36">
        <v>411.53333333333319</v>
      </c>
      <c r="K290" s="31">
        <v>405</v>
      </c>
      <c r="L290" s="31">
        <v>399.1</v>
      </c>
      <c r="M290" s="31">
        <v>10.97655</v>
      </c>
      <c r="N290" s="1"/>
      <c r="O290" s="1"/>
    </row>
    <row r="291" spans="1:15" ht="12.75" customHeight="1">
      <c r="A291" s="33">
        <v>281</v>
      </c>
      <c r="B291" s="53" t="s">
        <v>421</v>
      </c>
      <c r="C291" s="31">
        <v>273.35000000000002</v>
      </c>
      <c r="D291" s="36">
        <v>273.16666666666669</v>
      </c>
      <c r="E291" s="36">
        <v>271.88333333333338</v>
      </c>
      <c r="F291" s="36">
        <v>270.41666666666669</v>
      </c>
      <c r="G291" s="36">
        <v>269.13333333333338</v>
      </c>
      <c r="H291" s="36">
        <v>274.63333333333338</v>
      </c>
      <c r="I291" s="36">
        <v>275.91666666666669</v>
      </c>
      <c r="J291" s="36">
        <v>277.38333333333338</v>
      </c>
      <c r="K291" s="31">
        <v>274.45</v>
      </c>
      <c r="L291" s="31">
        <v>271.7</v>
      </c>
      <c r="M291" s="31">
        <v>1.57131</v>
      </c>
      <c r="N291" s="1"/>
      <c r="O291" s="1"/>
    </row>
    <row r="292" spans="1:15" ht="12.75" customHeight="1">
      <c r="A292" s="33">
        <v>282</v>
      </c>
      <c r="B292" s="53" t="s">
        <v>422</v>
      </c>
      <c r="C292" s="31">
        <v>198.45</v>
      </c>
      <c r="D292" s="36">
        <v>199.5333333333333</v>
      </c>
      <c r="E292" s="36">
        <v>196.61666666666662</v>
      </c>
      <c r="F292" s="36">
        <v>194.7833333333333</v>
      </c>
      <c r="G292" s="36">
        <v>191.86666666666662</v>
      </c>
      <c r="H292" s="36">
        <v>201.36666666666662</v>
      </c>
      <c r="I292" s="36">
        <v>204.2833333333333</v>
      </c>
      <c r="J292" s="36">
        <v>206.11666666666662</v>
      </c>
      <c r="K292" s="31">
        <v>202.45</v>
      </c>
      <c r="L292" s="31">
        <v>197.7</v>
      </c>
      <c r="M292" s="31">
        <v>12.2493</v>
      </c>
      <c r="N292" s="1"/>
      <c r="O292" s="1"/>
    </row>
    <row r="293" spans="1:15" ht="12.75" customHeight="1">
      <c r="A293" s="33">
        <v>283</v>
      </c>
      <c r="B293" s="53" t="s">
        <v>835</v>
      </c>
      <c r="C293" s="31">
        <v>3342.5</v>
      </c>
      <c r="D293" s="36">
        <v>3378.1666666666665</v>
      </c>
      <c r="E293" s="36">
        <v>3292.333333333333</v>
      </c>
      <c r="F293" s="36">
        <v>3242.1666666666665</v>
      </c>
      <c r="G293" s="36">
        <v>3156.333333333333</v>
      </c>
      <c r="H293" s="36">
        <v>3428.333333333333</v>
      </c>
      <c r="I293" s="36">
        <v>3514.1666666666661</v>
      </c>
      <c r="J293" s="36">
        <v>3564.333333333333</v>
      </c>
      <c r="K293" s="31">
        <v>3464</v>
      </c>
      <c r="L293" s="31">
        <v>3328</v>
      </c>
      <c r="M293" s="31">
        <v>2.2174299999999998</v>
      </c>
      <c r="N293" s="1"/>
      <c r="O293" s="1"/>
    </row>
    <row r="294" spans="1:15" ht="12.75" customHeight="1">
      <c r="A294" s="33">
        <v>284</v>
      </c>
      <c r="B294" s="53" t="s">
        <v>423</v>
      </c>
      <c r="C294" s="31">
        <v>785.05</v>
      </c>
      <c r="D294" s="36">
        <v>788.55000000000007</v>
      </c>
      <c r="E294" s="36">
        <v>777.50000000000011</v>
      </c>
      <c r="F294" s="36">
        <v>769.95</v>
      </c>
      <c r="G294" s="36">
        <v>758.90000000000009</v>
      </c>
      <c r="H294" s="36">
        <v>796.10000000000014</v>
      </c>
      <c r="I294" s="36">
        <v>807.15000000000009</v>
      </c>
      <c r="J294" s="36">
        <v>814.70000000000016</v>
      </c>
      <c r="K294" s="31">
        <v>799.6</v>
      </c>
      <c r="L294" s="31">
        <v>781</v>
      </c>
      <c r="M294" s="31">
        <v>3.02122</v>
      </c>
      <c r="N294" s="1"/>
      <c r="O294" s="1"/>
    </row>
    <row r="295" spans="1:15" ht="12.75" customHeight="1">
      <c r="A295" s="33">
        <v>285</v>
      </c>
      <c r="B295" s="53" t="s">
        <v>800</v>
      </c>
      <c r="C295" s="31">
        <v>759.95</v>
      </c>
      <c r="D295" s="36">
        <v>758.36666666666667</v>
      </c>
      <c r="E295" s="36">
        <v>742.73333333333335</v>
      </c>
      <c r="F295" s="36">
        <v>725.51666666666665</v>
      </c>
      <c r="G295" s="36">
        <v>709.88333333333333</v>
      </c>
      <c r="H295" s="36">
        <v>775.58333333333337</v>
      </c>
      <c r="I295" s="36">
        <v>791.21666666666681</v>
      </c>
      <c r="J295" s="36">
        <v>808.43333333333339</v>
      </c>
      <c r="K295" s="31">
        <v>774</v>
      </c>
      <c r="L295" s="31">
        <v>741.15</v>
      </c>
      <c r="M295" s="31">
        <v>2.5246599999999999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1709.05</v>
      </c>
      <c r="D296" s="36">
        <v>1706.5666666666666</v>
      </c>
      <c r="E296" s="36">
        <v>1699.5333333333333</v>
      </c>
      <c r="F296" s="36">
        <v>1690.0166666666667</v>
      </c>
      <c r="G296" s="36">
        <v>1682.9833333333333</v>
      </c>
      <c r="H296" s="36">
        <v>1716.0833333333333</v>
      </c>
      <c r="I296" s="36">
        <v>1723.1166666666666</v>
      </c>
      <c r="J296" s="36">
        <v>1732.6333333333332</v>
      </c>
      <c r="K296" s="31">
        <v>1713.6</v>
      </c>
      <c r="L296" s="31">
        <v>1697.05</v>
      </c>
      <c r="M296" s="31">
        <v>56.812950000000001</v>
      </c>
      <c r="N296" s="1"/>
      <c r="O296" s="1"/>
    </row>
    <row r="297" spans="1:15" ht="12.75" customHeight="1">
      <c r="A297" s="33">
        <v>287</v>
      </c>
      <c r="B297" s="53" t="s">
        <v>424</v>
      </c>
      <c r="C297" s="31">
        <v>1872.8</v>
      </c>
      <c r="D297" s="36">
        <v>1887.5666666666666</v>
      </c>
      <c r="E297" s="36">
        <v>1852.9833333333331</v>
      </c>
      <c r="F297" s="36">
        <v>1833.1666666666665</v>
      </c>
      <c r="G297" s="36">
        <v>1798.583333333333</v>
      </c>
      <c r="H297" s="36">
        <v>1907.3833333333332</v>
      </c>
      <c r="I297" s="36">
        <v>1941.9666666666667</v>
      </c>
      <c r="J297" s="36">
        <v>1961.7833333333333</v>
      </c>
      <c r="K297" s="31">
        <v>1922.15</v>
      </c>
      <c r="L297" s="31">
        <v>1867.75</v>
      </c>
      <c r="M297" s="31">
        <v>0.60250999999999999</v>
      </c>
      <c r="N297" s="1"/>
      <c r="O297" s="1"/>
    </row>
    <row r="298" spans="1:15" ht="12.75" customHeight="1">
      <c r="A298" s="33">
        <v>288</v>
      </c>
      <c r="B298" s="53" t="s">
        <v>859</v>
      </c>
      <c r="C298" s="31">
        <v>159.15</v>
      </c>
      <c r="D298" s="36">
        <v>158.28333333333333</v>
      </c>
      <c r="E298" s="36">
        <v>156.56666666666666</v>
      </c>
      <c r="F298" s="36">
        <v>153.98333333333332</v>
      </c>
      <c r="G298" s="36">
        <v>152.26666666666665</v>
      </c>
      <c r="H298" s="36">
        <v>160.86666666666667</v>
      </c>
      <c r="I298" s="36">
        <v>162.58333333333331</v>
      </c>
      <c r="J298" s="36">
        <v>165.16666666666669</v>
      </c>
      <c r="K298" s="31">
        <v>160</v>
      </c>
      <c r="L298" s="31">
        <v>155.69999999999999</v>
      </c>
      <c r="M298" s="31">
        <v>76.323009999999996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4617.6499999999996</v>
      </c>
      <c r="D299" s="36">
        <v>4605.8833333333332</v>
      </c>
      <c r="E299" s="36">
        <v>4571.7666666666664</v>
      </c>
      <c r="F299" s="36">
        <v>4525.8833333333332</v>
      </c>
      <c r="G299" s="36">
        <v>4491.7666666666664</v>
      </c>
      <c r="H299" s="36">
        <v>4651.7666666666664</v>
      </c>
      <c r="I299" s="36">
        <v>4685.8833333333332</v>
      </c>
      <c r="J299" s="36">
        <v>4731.7666666666664</v>
      </c>
      <c r="K299" s="31">
        <v>4640</v>
      </c>
      <c r="L299" s="31">
        <v>4560</v>
      </c>
      <c r="M299" s="31">
        <v>2.0113599999999998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654.1</v>
      </c>
      <c r="D300" s="36">
        <v>655.5</v>
      </c>
      <c r="E300" s="36">
        <v>648</v>
      </c>
      <c r="F300" s="36">
        <v>641.9</v>
      </c>
      <c r="G300" s="36">
        <v>634.4</v>
      </c>
      <c r="H300" s="36">
        <v>661.6</v>
      </c>
      <c r="I300" s="36">
        <v>669.1</v>
      </c>
      <c r="J300" s="36">
        <v>675.2</v>
      </c>
      <c r="K300" s="31">
        <v>663</v>
      </c>
      <c r="L300" s="31">
        <v>649.4</v>
      </c>
      <c r="M300" s="31">
        <v>14.798109999999999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4831.3</v>
      </c>
      <c r="D301" s="36">
        <v>4820.083333333333</v>
      </c>
      <c r="E301" s="36">
        <v>4791.2166666666662</v>
      </c>
      <c r="F301" s="36">
        <v>4751.1333333333332</v>
      </c>
      <c r="G301" s="36">
        <v>4722.2666666666664</v>
      </c>
      <c r="H301" s="36">
        <v>4860.1666666666661</v>
      </c>
      <c r="I301" s="36">
        <v>4889.0333333333328</v>
      </c>
      <c r="J301" s="36">
        <v>4929.1166666666659</v>
      </c>
      <c r="K301" s="31">
        <v>4848.95</v>
      </c>
      <c r="L301" s="31">
        <v>4780</v>
      </c>
      <c r="M301" s="31">
        <v>4.9186899999999998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3585.4</v>
      </c>
      <c r="D302" s="36">
        <v>3547.35</v>
      </c>
      <c r="E302" s="36">
        <v>3493.0499999999997</v>
      </c>
      <c r="F302" s="36">
        <v>3400.7</v>
      </c>
      <c r="G302" s="36">
        <v>3346.3999999999996</v>
      </c>
      <c r="H302" s="36">
        <v>3639.7</v>
      </c>
      <c r="I302" s="36">
        <v>3694</v>
      </c>
      <c r="J302" s="36">
        <v>3786.35</v>
      </c>
      <c r="K302" s="31">
        <v>3601.65</v>
      </c>
      <c r="L302" s="31">
        <v>3455</v>
      </c>
      <c r="M302" s="31">
        <v>45.256369999999997</v>
      </c>
      <c r="N302" s="1"/>
      <c r="O302" s="1"/>
    </row>
    <row r="303" spans="1:15" ht="12.75" customHeight="1">
      <c r="A303" s="33">
        <v>293</v>
      </c>
      <c r="B303" s="53" t="s">
        <v>425</v>
      </c>
      <c r="C303" s="31">
        <v>497.4</v>
      </c>
      <c r="D303" s="36">
        <v>491.7166666666667</v>
      </c>
      <c r="E303" s="36">
        <v>484.68333333333339</v>
      </c>
      <c r="F303" s="36">
        <v>471.9666666666667</v>
      </c>
      <c r="G303" s="36">
        <v>464.93333333333339</v>
      </c>
      <c r="H303" s="36">
        <v>504.43333333333339</v>
      </c>
      <c r="I303" s="36">
        <v>511.4666666666667</v>
      </c>
      <c r="J303" s="36">
        <v>524.18333333333339</v>
      </c>
      <c r="K303" s="31">
        <v>498.75</v>
      </c>
      <c r="L303" s="31">
        <v>479</v>
      </c>
      <c r="M303" s="31">
        <v>4.70038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449.9</v>
      </c>
      <c r="D304" s="36">
        <v>450.7833333333333</v>
      </c>
      <c r="E304" s="36">
        <v>443.61666666666662</v>
      </c>
      <c r="F304" s="36">
        <v>437.33333333333331</v>
      </c>
      <c r="G304" s="36">
        <v>430.16666666666663</v>
      </c>
      <c r="H304" s="36">
        <v>457.06666666666661</v>
      </c>
      <c r="I304" s="36">
        <v>464.23333333333335</v>
      </c>
      <c r="J304" s="36">
        <v>470.51666666666659</v>
      </c>
      <c r="K304" s="31">
        <v>457.95</v>
      </c>
      <c r="L304" s="31">
        <v>444.5</v>
      </c>
      <c r="M304" s="31">
        <v>11.81706</v>
      </c>
      <c r="N304" s="1"/>
      <c r="O304" s="1"/>
    </row>
    <row r="305" spans="1:15" ht="12.75" customHeight="1">
      <c r="A305" s="33">
        <v>295</v>
      </c>
      <c r="B305" s="53" t="s">
        <v>426</v>
      </c>
      <c r="C305" s="31">
        <v>256.8</v>
      </c>
      <c r="D305" s="36">
        <v>258.28333333333336</v>
      </c>
      <c r="E305" s="36">
        <v>253.76666666666671</v>
      </c>
      <c r="F305" s="36">
        <v>250.73333333333335</v>
      </c>
      <c r="G305" s="36">
        <v>246.2166666666667</v>
      </c>
      <c r="H305" s="36">
        <v>261.31666666666672</v>
      </c>
      <c r="I305" s="36">
        <v>265.83333333333337</v>
      </c>
      <c r="J305" s="36">
        <v>268.86666666666673</v>
      </c>
      <c r="K305" s="31">
        <v>262.8</v>
      </c>
      <c r="L305" s="31">
        <v>255.25</v>
      </c>
      <c r="M305" s="31">
        <v>7.9247399999999999</v>
      </c>
      <c r="N305" s="1"/>
      <c r="O305" s="1"/>
    </row>
    <row r="306" spans="1:15" ht="12.75" customHeight="1">
      <c r="A306" s="33">
        <v>296</v>
      </c>
      <c r="B306" s="53" t="s">
        <v>427</v>
      </c>
      <c r="C306" s="31">
        <v>147.4</v>
      </c>
      <c r="D306" s="36">
        <v>148.38333333333333</v>
      </c>
      <c r="E306" s="36">
        <v>145.41666666666666</v>
      </c>
      <c r="F306" s="36">
        <v>143.43333333333334</v>
      </c>
      <c r="G306" s="36">
        <v>140.46666666666667</v>
      </c>
      <c r="H306" s="36">
        <v>150.36666666666665</v>
      </c>
      <c r="I306" s="36">
        <v>153.33333333333334</v>
      </c>
      <c r="J306" s="36">
        <v>155.31666666666663</v>
      </c>
      <c r="K306" s="31">
        <v>151.35</v>
      </c>
      <c r="L306" s="31">
        <v>146.4</v>
      </c>
      <c r="M306" s="31">
        <v>19.098210000000002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1031.2</v>
      </c>
      <c r="D307" s="36">
        <v>1039.5666666666666</v>
      </c>
      <c r="E307" s="36">
        <v>1020.1333333333332</v>
      </c>
      <c r="F307" s="36">
        <v>1009.0666666666666</v>
      </c>
      <c r="G307" s="36">
        <v>989.63333333333321</v>
      </c>
      <c r="H307" s="36">
        <v>1050.6333333333332</v>
      </c>
      <c r="I307" s="36">
        <v>1070.0666666666666</v>
      </c>
      <c r="J307" s="36">
        <v>1081.1333333333332</v>
      </c>
      <c r="K307" s="31">
        <v>1059</v>
      </c>
      <c r="L307" s="31">
        <v>1028.5</v>
      </c>
      <c r="M307" s="31">
        <v>23.89235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9158.4500000000007</v>
      </c>
      <c r="D308" s="36">
        <v>9213.1</v>
      </c>
      <c r="E308" s="36">
        <v>9044.7000000000007</v>
      </c>
      <c r="F308" s="36">
        <v>8930.9500000000007</v>
      </c>
      <c r="G308" s="36">
        <v>8762.5500000000011</v>
      </c>
      <c r="H308" s="36">
        <v>9326.85</v>
      </c>
      <c r="I308" s="36">
        <v>9495.2499999999982</v>
      </c>
      <c r="J308" s="36">
        <v>9609</v>
      </c>
      <c r="K308" s="31">
        <v>9381.5</v>
      </c>
      <c r="L308" s="31">
        <v>9099.35</v>
      </c>
      <c r="M308" s="31">
        <v>1.0768</v>
      </c>
      <c r="N308" s="1"/>
      <c r="O308" s="1"/>
    </row>
    <row r="309" spans="1:15" ht="12.75" customHeight="1">
      <c r="A309" s="33">
        <v>299</v>
      </c>
      <c r="B309" s="53" t="s">
        <v>1047</v>
      </c>
      <c r="C309" s="31">
        <v>705.25</v>
      </c>
      <c r="D309" s="36">
        <v>705.88333333333333</v>
      </c>
      <c r="E309" s="36">
        <v>698.36666666666667</v>
      </c>
      <c r="F309" s="36">
        <v>691.48333333333335</v>
      </c>
      <c r="G309" s="36">
        <v>683.9666666666667</v>
      </c>
      <c r="H309" s="36">
        <v>712.76666666666665</v>
      </c>
      <c r="I309" s="36">
        <v>720.2833333333333</v>
      </c>
      <c r="J309" s="36">
        <v>727.16666666666663</v>
      </c>
      <c r="K309" s="31">
        <v>713.4</v>
      </c>
      <c r="L309" s="31">
        <v>699</v>
      </c>
      <c r="M309" s="31">
        <v>1.7658199999999999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1632.65</v>
      </c>
      <c r="D310" s="36">
        <v>1641.2666666666667</v>
      </c>
      <c r="E310" s="36">
        <v>1582.5333333333333</v>
      </c>
      <c r="F310" s="36">
        <v>1532.4166666666667</v>
      </c>
      <c r="G310" s="36">
        <v>1473.6833333333334</v>
      </c>
      <c r="H310" s="36">
        <v>1691.3833333333332</v>
      </c>
      <c r="I310" s="36">
        <v>1750.1166666666663</v>
      </c>
      <c r="J310" s="36">
        <v>1800.2333333333331</v>
      </c>
      <c r="K310" s="31">
        <v>1700</v>
      </c>
      <c r="L310" s="31">
        <v>1591.15</v>
      </c>
      <c r="M310" s="31">
        <v>34.078789999999998</v>
      </c>
      <c r="N310" s="1"/>
      <c r="O310" s="1"/>
    </row>
    <row r="311" spans="1:15" ht="12.75" customHeight="1">
      <c r="A311" s="33">
        <v>301</v>
      </c>
      <c r="B311" s="53" t="s">
        <v>428</v>
      </c>
      <c r="C311" s="31">
        <v>75.45</v>
      </c>
      <c r="D311" s="36">
        <v>75.983333333333334</v>
      </c>
      <c r="E311" s="36">
        <v>74.466666666666669</v>
      </c>
      <c r="F311" s="36">
        <v>73.483333333333334</v>
      </c>
      <c r="G311" s="36">
        <v>71.966666666666669</v>
      </c>
      <c r="H311" s="36">
        <v>76.966666666666669</v>
      </c>
      <c r="I311" s="36">
        <v>78.483333333333348</v>
      </c>
      <c r="J311" s="36">
        <v>79.466666666666669</v>
      </c>
      <c r="K311" s="31">
        <v>77.5</v>
      </c>
      <c r="L311" s="31">
        <v>75</v>
      </c>
      <c r="M311" s="31">
        <v>21.390830000000001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130160.75</v>
      </c>
      <c r="D312" s="36">
        <v>129932.26666666666</v>
      </c>
      <c r="E312" s="36">
        <v>129279.53333333333</v>
      </c>
      <c r="F312" s="36">
        <v>128398.31666666667</v>
      </c>
      <c r="G312" s="36">
        <v>127745.58333333333</v>
      </c>
      <c r="H312" s="36">
        <v>130813.48333333332</v>
      </c>
      <c r="I312" s="36">
        <v>131466.21666666667</v>
      </c>
      <c r="J312" s="36">
        <v>132347.43333333332</v>
      </c>
      <c r="K312" s="31">
        <v>130585</v>
      </c>
      <c r="L312" s="31">
        <v>129051.05</v>
      </c>
      <c r="M312" s="31">
        <v>0.11228</v>
      </c>
      <c r="N312" s="1"/>
      <c r="O312" s="1"/>
    </row>
    <row r="313" spans="1:15" ht="12.75" customHeight="1">
      <c r="A313" s="33">
        <v>303</v>
      </c>
      <c r="B313" s="53" t="s">
        <v>429</v>
      </c>
      <c r="C313" s="31">
        <v>2112.6999999999998</v>
      </c>
      <c r="D313" s="36">
        <v>2121.4666666666667</v>
      </c>
      <c r="E313" s="36">
        <v>2078.7333333333336</v>
      </c>
      <c r="F313" s="36">
        <v>2044.7666666666669</v>
      </c>
      <c r="G313" s="36">
        <v>2002.0333333333338</v>
      </c>
      <c r="H313" s="36">
        <v>2155.4333333333334</v>
      </c>
      <c r="I313" s="36">
        <v>2198.1666666666661</v>
      </c>
      <c r="J313" s="36">
        <v>2232.1333333333332</v>
      </c>
      <c r="K313" s="31">
        <v>2164.1999999999998</v>
      </c>
      <c r="L313" s="31">
        <v>2087.5</v>
      </c>
      <c r="M313" s="31">
        <v>4.2208899999999998</v>
      </c>
      <c r="N313" s="1"/>
      <c r="O313" s="1"/>
    </row>
    <row r="314" spans="1:15" ht="12.75" customHeight="1">
      <c r="A314" s="33">
        <v>304</v>
      </c>
      <c r="B314" s="53" t="s">
        <v>430</v>
      </c>
      <c r="C314" s="31">
        <v>1332.7</v>
      </c>
      <c r="D314" s="36">
        <v>1342.0666666666668</v>
      </c>
      <c r="E314" s="36">
        <v>1304.2833333333338</v>
      </c>
      <c r="F314" s="36">
        <v>1275.866666666667</v>
      </c>
      <c r="G314" s="36">
        <v>1238.0833333333339</v>
      </c>
      <c r="H314" s="36">
        <v>1370.4833333333336</v>
      </c>
      <c r="I314" s="36">
        <v>1408.2666666666669</v>
      </c>
      <c r="J314" s="36">
        <v>1436.6833333333334</v>
      </c>
      <c r="K314" s="31">
        <v>1379.85</v>
      </c>
      <c r="L314" s="31">
        <v>1313.65</v>
      </c>
      <c r="M314" s="31">
        <v>24.789059999999999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1292.6500000000001</v>
      </c>
      <c r="D315" s="36">
        <v>1296.0999999999999</v>
      </c>
      <c r="E315" s="36">
        <v>1282.8999999999999</v>
      </c>
      <c r="F315" s="36">
        <v>1273.1499999999999</v>
      </c>
      <c r="G315" s="36">
        <v>1259.9499999999998</v>
      </c>
      <c r="H315" s="36">
        <v>1305.8499999999999</v>
      </c>
      <c r="I315" s="36">
        <v>1319.0499999999997</v>
      </c>
      <c r="J315" s="36">
        <v>1328.8</v>
      </c>
      <c r="K315" s="31">
        <v>1309.3</v>
      </c>
      <c r="L315" s="31">
        <v>1286.3499999999999</v>
      </c>
      <c r="M315" s="31">
        <v>2.35798</v>
      </c>
      <c r="N315" s="1"/>
      <c r="O315" s="1"/>
    </row>
    <row r="316" spans="1:15" ht="12.75" customHeight="1">
      <c r="A316" s="33">
        <v>306</v>
      </c>
      <c r="B316" s="53" t="s">
        <v>1048</v>
      </c>
      <c r="C316" s="31">
        <v>776.7</v>
      </c>
      <c r="D316" s="36">
        <v>771.08333333333337</v>
      </c>
      <c r="E316" s="36">
        <v>759.16666666666674</v>
      </c>
      <c r="F316" s="36">
        <v>741.63333333333333</v>
      </c>
      <c r="G316" s="36">
        <v>729.7166666666667</v>
      </c>
      <c r="H316" s="36">
        <v>788.61666666666679</v>
      </c>
      <c r="I316" s="36">
        <v>800.53333333333353</v>
      </c>
      <c r="J316" s="36">
        <v>818.06666666666683</v>
      </c>
      <c r="K316" s="31">
        <v>783</v>
      </c>
      <c r="L316" s="31">
        <v>753.55</v>
      </c>
      <c r="M316" s="31">
        <v>11.161910000000001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269.05</v>
      </c>
      <c r="D317" s="36">
        <v>268.25</v>
      </c>
      <c r="E317" s="36">
        <v>266.5</v>
      </c>
      <c r="F317" s="36">
        <v>263.95</v>
      </c>
      <c r="G317" s="36">
        <v>262.2</v>
      </c>
      <c r="H317" s="36">
        <v>270.8</v>
      </c>
      <c r="I317" s="36">
        <v>272.55</v>
      </c>
      <c r="J317" s="36">
        <v>275.10000000000002</v>
      </c>
      <c r="K317" s="31">
        <v>270</v>
      </c>
      <c r="L317" s="31">
        <v>265.7</v>
      </c>
      <c r="M317" s="31">
        <v>20.708120000000001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2609.1999999999998</v>
      </c>
      <c r="D318" s="36">
        <v>2575.6166666666668</v>
      </c>
      <c r="E318" s="36">
        <v>2533.8333333333335</v>
      </c>
      <c r="F318" s="36">
        <v>2458.4666666666667</v>
      </c>
      <c r="G318" s="36">
        <v>2416.6833333333334</v>
      </c>
      <c r="H318" s="36">
        <v>2650.9833333333336</v>
      </c>
      <c r="I318" s="36">
        <v>2692.7666666666664</v>
      </c>
      <c r="J318" s="36">
        <v>2768.1333333333337</v>
      </c>
      <c r="K318" s="31">
        <v>2617.4</v>
      </c>
      <c r="L318" s="31">
        <v>2500.25</v>
      </c>
      <c r="M318" s="31">
        <v>47.152630000000002</v>
      </c>
      <c r="N318" s="1"/>
      <c r="O318" s="1"/>
    </row>
    <row r="319" spans="1:15" ht="12.75" customHeight="1">
      <c r="A319" s="33">
        <v>309</v>
      </c>
      <c r="B319" s="53" t="s">
        <v>431</v>
      </c>
      <c r="C319" s="31">
        <v>409.95</v>
      </c>
      <c r="D319" s="36">
        <v>408.36666666666662</v>
      </c>
      <c r="E319" s="36">
        <v>404.53333333333325</v>
      </c>
      <c r="F319" s="36">
        <v>399.11666666666662</v>
      </c>
      <c r="G319" s="36">
        <v>395.28333333333325</v>
      </c>
      <c r="H319" s="36">
        <v>413.78333333333325</v>
      </c>
      <c r="I319" s="36">
        <v>417.61666666666662</v>
      </c>
      <c r="J319" s="36">
        <v>423.03333333333325</v>
      </c>
      <c r="K319" s="31">
        <v>412.2</v>
      </c>
      <c r="L319" s="31">
        <v>402.95</v>
      </c>
      <c r="M319" s="31">
        <v>1.1142799999999999</v>
      </c>
      <c r="N319" s="1"/>
      <c r="O319" s="1"/>
    </row>
    <row r="320" spans="1:15" ht="12.75" customHeight="1">
      <c r="A320" s="33">
        <v>310</v>
      </c>
      <c r="B320" s="53" t="s">
        <v>432</v>
      </c>
      <c r="C320" s="31">
        <v>589.85</v>
      </c>
      <c r="D320" s="36">
        <v>593.65</v>
      </c>
      <c r="E320" s="36">
        <v>582.5</v>
      </c>
      <c r="F320" s="36">
        <v>575.15</v>
      </c>
      <c r="G320" s="36">
        <v>564</v>
      </c>
      <c r="H320" s="36">
        <v>601</v>
      </c>
      <c r="I320" s="36">
        <v>612.14999999999986</v>
      </c>
      <c r="J320" s="36">
        <v>619.5</v>
      </c>
      <c r="K320" s="31">
        <v>604.79999999999995</v>
      </c>
      <c r="L320" s="31">
        <v>586.29999999999995</v>
      </c>
      <c r="M320" s="31">
        <v>3.1367400000000001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178.55</v>
      </c>
      <c r="D321" s="36">
        <v>177.35</v>
      </c>
      <c r="E321" s="36">
        <v>174.7</v>
      </c>
      <c r="F321" s="36">
        <v>170.85</v>
      </c>
      <c r="G321" s="36">
        <v>168.2</v>
      </c>
      <c r="H321" s="36">
        <v>181.2</v>
      </c>
      <c r="I321" s="36">
        <v>183.85000000000002</v>
      </c>
      <c r="J321" s="36">
        <v>187.7</v>
      </c>
      <c r="K321" s="31">
        <v>180</v>
      </c>
      <c r="L321" s="31">
        <v>173.5</v>
      </c>
      <c r="M321" s="31">
        <v>76.337959999999995</v>
      </c>
      <c r="N321" s="1"/>
      <c r="O321" s="1"/>
    </row>
    <row r="322" spans="1:15" ht="12.75" customHeight="1">
      <c r="A322" s="33">
        <v>312</v>
      </c>
      <c r="B322" s="53" t="s">
        <v>433</v>
      </c>
      <c r="C322" s="31">
        <v>211.85</v>
      </c>
      <c r="D322" s="36">
        <v>212.91666666666666</v>
      </c>
      <c r="E322" s="36">
        <v>209.0333333333333</v>
      </c>
      <c r="F322" s="36">
        <v>206.21666666666664</v>
      </c>
      <c r="G322" s="36">
        <v>202.33333333333329</v>
      </c>
      <c r="H322" s="36">
        <v>215.73333333333332</v>
      </c>
      <c r="I322" s="36">
        <v>219.6166666666667</v>
      </c>
      <c r="J322" s="36">
        <v>222.43333333333334</v>
      </c>
      <c r="K322" s="31">
        <v>216.8</v>
      </c>
      <c r="L322" s="31">
        <v>210.1</v>
      </c>
      <c r="M322" s="31">
        <v>43.153170000000003</v>
      </c>
      <c r="N322" s="1"/>
      <c r="O322" s="1"/>
    </row>
    <row r="323" spans="1:15" ht="12.75" customHeight="1">
      <c r="A323" s="33">
        <v>313</v>
      </c>
      <c r="B323" s="53" t="s">
        <v>806</v>
      </c>
      <c r="C323" s="31">
        <v>2100</v>
      </c>
      <c r="D323" s="36">
        <v>2102.1333333333332</v>
      </c>
      <c r="E323" s="36">
        <v>2085.2666666666664</v>
      </c>
      <c r="F323" s="36">
        <v>2070.5333333333333</v>
      </c>
      <c r="G323" s="36">
        <v>2053.6666666666665</v>
      </c>
      <c r="H323" s="36">
        <v>2116.8666666666663</v>
      </c>
      <c r="I323" s="36">
        <v>2133.7333333333331</v>
      </c>
      <c r="J323" s="36">
        <v>2148.4666666666662</v>
      </c>
      <c r="K323" s="31">
        <v>2119</v>
      </c>
      <c r="L323" s="31">
        <v>2087.4</v>
      </c>
      <c r="M323" s="31">
        <v>7.6252599999999999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608.15</v>
      </c>
      <c r="D324" s="36">
        <v>607.91666666666663</v>
      </c>
      <c r="E324" s="36">
        <v>602.13333333333321</v>
      </c>
      <c r="F324" s="36">
        <v>596.11666666666656</v>
      </c>
      <c r="G324" s="36">
        <v>590.33333333333314</v>
      </c>
      <c r="H324" s="36">
        <v>613.93333333333328</v>
      </c>
      <c r="I324" s="36">
        <v>619.71666666666681</v>
      </c>
      <c r="J324" s="36">
        <v>625.73333333333335</v>
      </c>
      <c r="K324" s="31">
        <v>613.70000000000005</v>
      </c>
      <c r="L324" s="31">
        <v>601.9</v>
      </c>
      <c r="M324" s="31">
        <v>33.456040000000002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12934.9</v>
      </c>
      <c r="D325" s="36">
        <v>12794.35</v>
      </c>
      <c r="E325" s="36">
        <v>12613.6</v>
      </c>
      <c r="F325" s="36">
        <v>12292.3</v>
      </c>
      <c r="G325" s="36">
        <v>12111.55</v>
      </c>
      <c r="H325" s="36">
        <v>13115.650000000001</v>
      </c>
      <c r="I325" s="36">
        <v>13296.400000000001</v>
      </c>
      <c r="J325" s="36">
        <v>13617.700000000003</v>
      </c>
      <c r="K325" s="31">
        <v>12975.1</v>
      </c>
      <c r="L325" s="31">
        <v>12473.05</v>
      </c>
      <c r="M325" s="31">
        <v>7.6873199999999997</v>
      </c>
      <c r="N325" s="1"/>
      <c r="O325" s="1"/>
    </row>
    <row r="326" spans="1:15" ht="12.75" customHeight="1">
      <c r="A326" s="33">
        <v>316</v>
      </c>
      <c r="B326" s="53" t="s">
        <v>434</v>
      </c>
      <c r="C326" s="31">
        <v>2478.5500000000002</v>
      </c>
      <c r="D326" s="36">
        <v>2491.0333333333333</v>
      </c>
      <c r="E326" s="36">
        <v>2448.6166666666668</v>
      </c>
      <c r="F326" s="36">
        <v>2418.6833333333334</v>
      </c>
      <c r="G326" s="36">
        <v>2376.2666666666669</v>
      </c>
      <c r="H326" s="36">
        <v>2520.9666666666667</v>
      </c>
      <c r="I326" s="36">
        <v>2563.3833333333337</v>
      </c>
      <c r="J326" s="36">
        <v>2593.3166666666666</v>
      </c>
      <c r="K326" s="31">
        <v>2533.4499999999998</v>
      </c>
      <c r="L326" s="31">
        <v>2461.1</v>
      </c>
      <c r="M326" s="31">
        <v>0.36917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960.9</v>
      </c>
      <c r="D327" s="36">
        <v>964.15</v>
      </c>
      <c r="E327" s="36">
        <v>944.69999999999993</v>
      </c>
      <c r="F327" s="36">
        <v>928.5</v>
      </c>
      <c r="G327" s="36">
        <v>909.05</v>
      </c>
      <c r="H327" s="36">
        <v>980.34999999999991</v>
      </c>
      <c r="I327" s="36">
        <v>999.8</v>
      </c>
      <c r="J327" s="36">
        <v>1015.9999999999999</v>
      </c>
      <c r="K327" s="31">
        <v>983.6</v>
      </c>
      <c r="L327" s="31">
        <v>947.95</v>
      </c>
      <c r="M327" s="31">
        <v>11.482559999999999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803.05</v>
      </c>
      <c r="D328" s="36">
        <v>816.9</v>
      </c>
      <c r="E328" s="36">
        <v>779.84999999999991</v>
      </c>
      <c r="F328" s="36">
        <v>756.65</v>
      </c>
      <c r="G328" s="36">
        <v>719.59999999999991</v>
      </c>
      <c r="H328" s="36">
        <v>840.09999999999991</v>
      </c>
      <c r="I328" s="36">
        <v>877.14999999999986</v>
      </c>
      <c r="J328" s="36">
        <v>900.34999999999991</v>
      </c>
      <c r="K328" s="31">
        <v>853.95</v>
      </c>
      <c r="L328" s="31">
        <v>793.7</v>
      </c>
      <c r="M328" s="31">
        <v>21.883559999999999</v>
      </c>
      <c r="N328" s="1"/>
      <c r="O328" s="1"/>
    </row>
    <row r="329" spans="1:15" ht="12.75" customHeight="1">
      <c r="A329" s="33">
        <v>319</v>
      </c>
      <c r="B329" s="53" t="s">
        <v>435</v>
      </c>
      <c r="C329" s="31">
        <v>3125.75</v>
      </c>
      <c r="D329" s="36">
        <v>3083.25</v>
      </c>
      <c r="E329" s="36">
        <v>2958.5</v>
      </c>
      <c r="F329" s="36">
        <v>2791.25</v>
      </c>
      <c r="G329" s="36">
        <v>2666.5</v>
      </c>
      <c r="H329" s="36">
        <v>3250.5</v>
      </c>
      <c r="I329" s="36">
        <v>3375.25</v>
      </c>
      <c r="J329" s="36">
        <v>3542.5</v>
      </c>
      <c r="K329" s="31">
        <v>3208</v>
      </c>
      <c r="L329" s="31">
        <v>2916</v>
      </c>
      <c r="M329" s="31">
        <v>84.754639999999995</v>
      </c>
      <c r="N329" s="1"/>
      <c r="O329" s="1"/>
    </row>
    <row r="330" spans="1:15" ht="12.75" customHeight="1">
      <c r="A330" s="33">
        <v>320</v>
      </c>
      <c r="B330" s="53" t="s">
        <v>436</v>
      </c>
      <c r="C330" s="31">
        <v>715.4</v>
      </c>
      <c r="D330" s="36">
        <v>710.88333333333321</v>
      </c>
      <c r="E330" s="36">
        <v>701.81666666666638</v>
      </c>
      <c r="F330" s="36">
        <v>688.23333333333312</v>
      </c>
      <c r="G330" s="36">
        <v>679.16666666666629</v>
      </c>
      <c r="H330" s="36">
        <v>724.46666666666647</v>
      </c>
      <c r="I330" s="36">
        <v>733.5333333333333</v>
      </c>
      <c r="J330" s="36">
        <v>747.11666666666656</v>
      </c>
      <c r="K330" s="31">
        <v>719.95</v>
      </c>
      <c r="L330" s="31">
        <v>697.3</v>
      </c>
      <c r="M330" s="31">
        <v>0.76346000000000003</v>
      </c>
      <c r="N330" s="1"/>
      <c r="O330" s="1"/>
    </row>
    <row r="331" spans="1:15" ht="12.75" customHeight="1">
      <c r="A331" s="33">
        <v>321</v>
      </c>
      <c r="B331" s="53" t="s">
        <v>437</v>
      </c>
      <c r="C331" s="31">
        <v>1125.05</v>
      </c>
      <c r="D331" s="36">
        <v>1146.7333333333333</v>
      </c>
      <c r="E331" s="36">
        <v>1094.5666666666666</v>
      </c>
      <c r="F331" s="36">
        <v>1064.0833333333333</v>
      </c>
      <c r="G331" s="36">
        <v>1011.9166666666665</v>
      </c>
      <c r="H331" s="36">
        <v>1177.2166666666667</v>
      </c>
      <c r="I331" s="36">
        <v>1229.3833333333332</v>
      </c>
      <c r="J331" s="36">
        <v>1259.8666666666668</v>
      </c>
      <c r="K331" s="31">
        <v>1198.9000000000001</v>
      </c>
      <c r="L331" s="31">
        <v>1116.25</v>
      </c>
      <c r="M331" s="31">
        <v>2.6717499999999998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1946.85</v>
      </c>
      <c r="D332" s="36">
        <v>1948.7833333333335</v>
      </c>
      <c r="E332" s="36">
        <v>1921.116666666667</v>
      </c>
      <c r="F332" s="36">
        <v>1895.3833333333334</v>
      </c>
      <c r="G332" s="36">
        <v>1867.7166666666669</v>
      </c>
      <c r="H332" s="36">
        <v>1974.5166666666671</v>
      </c>
      <c r="I332" s="36">
        <v>2002.1833333333336</v>
      </c>
      <c r="J332" s="36">
        <v>2027.9166666666672</v>
      </c>
      <c r="K332" s="31">
        <v>1976.45</v>
      </c>
      <c r="L332" s="31">
        <v>1923.05</v>
      </c>
      <c r="M332" s="31">
        <v>3.1813099999999999</v>
      </c>
      <c r="N332" s="1"/>
      <c r="O332" s="1"/>
    </row>
    <row r="333" spans="1:15" ht="12.75" customHeight="1">
      <c r="A333" s="33">
        <v>323</v>
      </c>
      <c r="B333" s="53" t="s">
        <v>805</v>
      </c>
      <c r="C333" s="31">
        <v>414.8</v>
      </c>
      <c r="D333" s="36">
        <v>418.26666666666665</v>
      </c>
      <c r="E333" s="36">
        <v>409.5333333333333</v>
      </c>
      <c r="F333" s="36">
        <v>404.26666666666665</v>
      </c>
      <c r="G333" s="36">
        <v>395.5333333333333</v>
      </c>
      <c r="H333" s="36">
        <v>423.5333333333333</v>
      </c>
      <c r="I333" s="36">
        <v>432.26666666666665</v>
      </c>
      <c r="J333" s="36">
        <v>437.5333333333333</v>
      </c>
      <c r="K333" s="31">
        <v>427</v>
      </c>
      <c r="L333" s="31">
        <v>413</v>
      </c>
      <c r="M333" s="31">
        <v>4.3725399999999999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68.349999999999994</v>
      </c>
      <c r="D334" s="36">
        <v>68.416666666666671</v>
      </c>
      <c r="E334" s="36">
        <v>68.083333333333343</v>
      </c>
      <c r="F334" s="36">
        <v>67.816666666666677</v>
      </c>
      <c r="G334" s="36">
        <v>67.483333333333348</v>
      </c>
      <c r="H334" s="36">
        <v>68.683333333333337</v>
      </c>
      <c r="I334" s="36">
        <v>69.01666666666668</v>
      </c>
      <c r="J334" s="36">
        <v>69.283333333333331</v>
      </c>
      <c r="K334" s="31">
        <v>68.75</v>
      </c>
      <c r="L334" s="31">
        <v>68.150000000000006</v>
      </c>
      <c r="M334" s="31">
        <v>28.148250000000001</v>
      </c>
      <c r="N334" s="1"/>
      <c r="O334" s="1"/>
    </row>
    <row r="335" spans="1:15" ht="12.75" customHeight="1">
      <c r="A335" s="33">
        <v>325</v>
      </c>
      <c r="B335" s="53" t="s">
        <v>438</v>
      </c>
      <c r="C335" s="31">
        <v>2270.5</v>
      </c>
      <c r="D335" s="36">
        <v>2258.1666666666665</v>
      </c>
      <c r="E335" s="36">
        <v>2236.333333333333</v>
      </c>
      <c r="F335" s="36">
        <v>2202.1666666666665</v>
      </c>
      <c r="G335" s="36">
        <v>2180.333333333333</v>
      </c>
      <c r="H335" s="36">
        <v>2292.333333333333</v>
      </c>
      <c r="I335" s="36">
        <v>2314.1666666666661</v>
      </c>
      <c r="J335" s="36">
        <v>2348.333333333333</v>
      </c>
      <c r="K335" s="31">
        <v>2280</v>
      </c>
      <c r="L335" s="31">
        <v>2224</v>
      </c>
      <c r="M335" s="31">
        <v>1.20746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2397.0500000000002</v>
      </c>
      <c r="D336" s="36">
        <v>2393.6333333333337</v>
      </c>
      <c r="E336" s="36">
        <v>2367.4666666666672</v>
      </c>
      <c r="F336" s="36">
        <v>2337.8833333333337</v>
      </c>
      <c r="G336" s="36">
        <v>2311.7166666666672</v>
      </c>
      <c r="H336" s="36">
        <v>2423.2166666666672</v>
      </c>
      <c r="I336" s="36">
        <v>2449.3833333333341</v>
      </c>
      <c r="J336" s="36">
        <v>2478.9666666666672</v>
      </c>
      <c r="K336" s="31">
        <v>2419.8000000000002</v>
      </c>
      <c r="L336" s="31">
        <v>2364.0500000000002</v>
      </c>
      <c r="M336" s="31">
        <v>3.6070899999999999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3757.2</v>
      </c>
      <c r="D337" s="36">
        <v>3744.6999999999994</v>
      </c>
      <c r="E337" s="36">
        <v>3689.5499999999988</v>
      </c>
      <c r="F337" s="36">
        <v>3621.8999999999996</v>
      </c>
      <c r="G337" s="36">
        <v>3566.7499999999991</v>
      </c>
      <c r="H337" s="36">
        <v>3812.3499999999985</v>
      </c>
      <c r="I337" s="36">
        <v>3867.4999999999991</v>
      </c>
      <c r="J337" s="36">
        <v>3935.1499999999983</v>
      </c>
      <c r="K337" s="31">
        <v>3799.85</v>
      </c>
      <c r="L337" s="31">
        <v>3677.05</v>
      </c>
      <c r="M337" s="31">
        <v>7.0244099999999996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1718.55</v>
      </c>
      <c r="D338" s="36">
        <v>1712.05</v>
      </c>
      <c r="E338" s="36">
        <v>1701.85</v>
      </c>
      <c r="F338" s="36">
        <v>1685.1499999999999</v>
      </c>
      <c r="G338" s="36">
        <v>1674.9499999999998</v>
      </c>
      <c r="H338" s="36">
        <v>1728.75</v>
      </c>
      <c r="I338" s="36">
        <v>1738.9500000000003</v>
      </c>
      <c r="J338" s="36">
        <v>1755.65</v>
      </c>
      <c r="K338" s="31">
        <v>1722.25</v>
      </c>
      <c r="L338" s="31">
        <v>1695.35</v>
      </c>
      <c r="M338" s="31">
        <v>3.2731599999999998</v>
      </c>
      <c r="N338" s="1"/>
      <c r="O338" s="1"/>
    </row>
    <row r="339" spans="1:15" ht="12.75" customHeight="1">
      <c r="A339" s="33">
        <v>329</v>
      </c>
      <c r="B339" s="53" t="s">
        <v>439</v>
      </c>
      <c r="C339" s="31">
        <v>1025.0999999999999</v>
      </c>
      <c r="D339" s="36">
        <v>1018.0499999999998</v>
      </c>
      <c r="E339" s="36">
        <v>1005.0999999999997</v>
      </c>
      <c r="F339" s="36">
        <v>985.0999999999998</v>
      </c>
      <c r="G339" s="36">
        <v>972.14999999999964</v>
      </c>
      <c r="H339" s="36">
        <v>1038.0499999999997</v>
      </c>
      <c r="I339" s="36">
        <v>1050.9999999999998</v>
      </c>
      <c r="J339" s="36">
        <v>1070.9999999999998</v>
      </c>
      <c r="K339" s="31">
        <v>1031</v>
      </c>
      <c r="L339" s="31">
        <v>998.05</v>
      </c>
      <c r="M339" s="31">
        <v>5.6518699999999997</v>
      </c>
      <c r="N339" s="1"/>
      <c r="O339" s="1"/>
    </row>
    <row r="340" spans="1:15" ht="12.75" customHeight="1">
      <c r="A340" s="33">
        <v>330</v>
      </c>
      <c r="B340" s="53" t="s">
        <v>440</v>
      </c>
      <c r="C340" s="31">
        <v>148.69999999999999</v>
      </c>
      <c r="D340" s="36">
        <v>149.35</v>
      </c>
      <c r="E340" s="36">
        <v>145.94999999999999</v>
      </c>
      <c r="F340" s="36">
        <v>143.19999999999999</v>
      </c>
      <c r="G340" s="36">
        <v>139.79999999999998</v>
      </c>
      <c r="H340" s="36">
        <v>152.1</v>
      </c>
      <c r="I340" s="36">
        <v>155.50000000000003</v>
      </c>
      <c r="J340" s="36">
        <v>158.25</v>
      </c>
      <c r="K340" s="31">
        <v>152.75</v>
      </c>
      <c r="L340" s="31">
        <v>146.6</v>
      </c>
      <c r="M340" s="31">
        <v>225.96346</v>
      </c>
      <c r="N340" s="1"/>
      <c r="O340" s="1"/>
    </row>
    <row r="341" spans="1:15" ht="12.75" customHeight="1">
      <c r="A341" s="33">
        <v>331</v>
      </c>
      <c r="B341" s="53" t="s">
        <v>441</v>
      </c>
      <c r="C341" s="31">
        <v>288.2</v>
      </c>
      <c r="D341" s="36">
        <v>288.93333333333334</v>
      </c>
      <c r="E341" s="36">
        <v>284.26666666666665</v>
      </c>
      <c r="F341" s="36">
        <v>280.33333333333331</v>
      </c>
      <c r="G341" s="36">
        <v>275.66666666666663</v>
      </c>
      <c r="H341" s="36">
        <v>292.86666666666667</v>
      </c>
      <c r="I341" s="36">
        <v>297.5333333333333</v>
      </c>
      <c r="J341" s="36">
        <v>301.4666666666667</v>
      </c>
      <c r="K341" s="31">
        <v>293.60000000000002</v>
      </c>
      <c r="L341" s="31">
        <v>285</v>
      </c>
      <c r="M341" s="31">
        <v>52.985900000000001</v>
      </c>
      <c r="N341" s="1"/>
      <c r="O341" s="1"/>
    </row>
    <row r="342" spans="1:15" ht="12.75" customHeight="1">
      <c r="A342" s="33">
        <v>332</v>
      </c>
      <c r="B342" s="53" t="s">
        <v>442</v>
      </c>
      <c r="C342" s="31">
        <v>105.3</v>
      </c>
      <c r="D342" s="36">
        <v>106.10000000000001</v>
      </c>
      <c r="E342" s="36">
        <v>103.50000000000001</v>
      </c>
      <c r="F342" s="36">
        <v>101.7</v>
      </c>
      <c r="G342" s="36">
        <v>99.100000000000009</v>
      </c>
      <c r="H342" s="36">
        <v>107.90000000000002</v>
      </c>
      <c r="I342" s="36">
        <v>110.50000000000001</v>
      </c>
      <c r="J342" s="36">
        <v>112.30000000000003</v>
      </c>
      <c r="K342" s="31">
        <v>108.7</v>
      </c>
      <c r="L342" s="31">
        <v>104.3</v>
      </c>
      <c r="M342" s="31">
        <v>1211.4920099999999</v>
      </c>
      <c r="N342" s="1"/>
      <c r="O342" s="1"/>
    </row>
    <row r="343" spans="1:15" ht="12.75" customHeight="1">
      <c r="A343" s="33">
        <v>333</v>
      </c>
      <c r="B343" s="53" t="s">
        <v>443</v>
      </c>
      <c r="C343" s="31">
        <v>239.9</v>
      </c>
      <c r="D343" s="36">
        <v>241.70000000000002</v>
      </c>
      <c r="E343" s="36">
        <v>236.25000000000003</v>
      </c>
      <c r="F343" s="36">
        <v>232.60000000000002</v>
      </c>
      <c r="G343" s="36">
        <v>227.15000000000003</v>
      </c>
      <c r="H343" s="36">
        <v>245.35000000000002</v>
      </c>
      <c r="I343" s="36">
        <v>250.8</v>
      </c>
      <c r="J343" s="36">
        <v>254.45000000000002</v>
      </c>
      <c r="K343" s="31">
        <v>247.15</v>
      </c>
      <c r="L343" s="31">
        <v>238.05</v>
      </c>
      <c r="M343" s="31">
        <v>30.33661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266.05</v>
      </c>
      <c r="D344" s="36">
        <v>267.93333333333334</v>
      </c>
      <c r="E344" s="36">
        <v>261.76666666666665</v>
      </c>
      <c r="F344" s="36">
        <v>257.48333333333329</v>
      </c>
      <c r="G344" s="36">
        <v>251.31666666666661</v>
      </c>
      <c r="H344" s="36">
        <v>272.2166666666667</v>
      </c>
      <c r="I344" s="36">
        <v>278.38333333333333</v>
      </c>
      <c r="J344" s="36">
        <v>282.66666666666674</v>
      </c>
      <c r="K344" s="31">
        <v>274.10000000000002</v>
      </c>
      <c r="L344" s="31">
        <v>263.64999999999998</v>
      </c>
      <c r="M344" s="31">
        <v>135.89767000000001</v>
      </c>
      <c r="N344" s="1"/>
      <c r="O344" s="1"/>
    </row>
    <row r="345" spans="1:15" ht="12.75" customHeight="1">
      <c r="A345" s="33">
        <v>335</v>
      </c>
      <c r="B345" s="53" t="s">
        <v>803</v>
      </c>
      <c r="C345" s="31">
        <v>64.849999999999994</v>
      </c>
      <c r="D345" s="36">
        <v>65.183333333333337</v>
      </c>
      <c r="E345" s="36">
        <v>64.166666666666671</v>
      </c>
      <c r="F345" s="36">
        <v>63.483333333333334</v>
      </c>
      <c r="G345" s="36">
        <v>62.466666666666669</v>
      </c>
      <c r="H345" s="36">
        <v>65.866666666666674</v>
      </c>
      <c r="I345" s="36">
        <v>66.883333333333326</v>
      </c>
      <c r="J345" s="36">
        <v>67.566666666666677</v>
      </c>
      <c r="K345" s="31">
        <v>66.2</v>
      </c>
      <c r="L345" s="31">
        <v>64.5</v>
      </c>
      <c r="M345" s="31">
        <v>73.261020000000002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372.3</v>
      </c>
      <c r="D346" s="36">
        <v>372.4666666666667</v>
      </c>
      <c r="E346" s="36">
        <v>369.33333333333337</v>
      </c>
      <c r="F346" s="36">
        <v>366.36666666666667</v>
      </c>
      <c r="G346" s="36">
        <v>363.23333333333335</v>
      </c>
      <c r="H346" s="36">
        <v>375.43333333333339</v>
      </c>
      <c r="I346" s="36">
        <v>378.56666666666672</v>
      </c>
      <c r="J346" s="36">
        <v>381.53333333333342</v>
      </c>
      <c r="K346" s="31">
        <v>375.6</v>
      </c>
      <c r="L346" s="31">
        <v>369.5</v>
      </c>
      <c r="M346" s="31">
        <v>153.70357000000001</v>
      </c>
      <c r="N346" s="1"/>
      <c r="O346" s="1"/>
    </row>
    <row r="347" spans="1:15" ht="12.75" customHeight="1">
      <c r="A347" s="33">
        <v>337</v>
      </c>
      <c r="B347" s="53" t="s">
        <v>445</v>
      </c>
      <c r="C347" s="31">
        <v>1255.0999999999999</v>
      </c>
      <c r="D347" s="36">
        <v>1261.5333333333333</v>
      </c>
      <c r="E347" s="36">
        <v>1245.5666666666666</v>
      </c>
      <c r="F347" s="36">
        <v>1236.0333333333333</v>
      </c>
      <c r="G347" s="36">
        <v>1220.0666666666666</v>
      </c>
      <c r="H347" s="36">
        <v>1271.0666666666666</v>
      </c>
      <c r="I347" s="36">
        <v>1287.0333333333333</v>
      </c>
      <c r="J347" s="36">
        <v>1296.5666666666666</v>
      </c>
      <c r="K347" s="31">
        <v>1277.5</v>
      </c>
      <c r="L347" s="31">
        <v>1252</v>
      </c>
      <c r="M347" s="31">
        <v>1.35978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191.15</v>
      </c>
      <c r="D348" s="36">
        <v>192.29999999999998</v>
      </c>
      <c r="E348" s="36">
        <v>188.99999999999997</v>
      </c>
      <c r="F348" s="36">
        <v>186.85</v>
      </c>
      <c r="G348" s="36">
        <v>183.54999999999998</v>
      </c>
      <c r="H348" s="36">
        <v>194.44999999999996</v>
      </c>
      <c r="I348" s="36">
        <v>197.74999999999997</v>
      </c>
      <c r="J348" s="36">
        <v>199.89999999999995</v>
      </c>
      <c r="K348" s="31">
        <v>195.6</v>
      </c>
      <c r="L348" s="31">
        <v>190.15</v>
      </c>
      <c r="M348" s="31">
        <v>165.46968000000001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3330.6</v>
      </c>
      <c r="D349" s="36">
        <v>3334</v>
      </c>
      <c r="E349" s="36">
        <v>3293</v>
      </c>
      <c r="F349" s="36">
        <v>3255.4</v>
      </c>
      <c r="G349" s="36">
        <v>3214.4</v>
      </c>
      <c r="H349" s="36">
        <v>3371.6</v>
      </c>
      <c r="I349" s="36">
        <v>3412.6</v>
      </c>
      <c r="J349" s="36">
        <v>3450.2</v>
      </c>
      <c r="K349" s="31">
        <v>3375</v>
      </c>
      <c r="L349" s="31">
        <v>3296.4</v>
      </c>
      <c r="M349" s="31">
        <v>1.0902400000000001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2474.15</v>
      </c>
      <c r="D350" s="36">
        <v>2472.4</v>
      </c>
      <c r="E350" s="36">
        <v>2457.3000000000002</v>
      </c>
      <c r="F350" s="36">
        <v>2440.4500000000003</v>
      </c>
      <c r="G350" s="36">
        <v>2425.3500000000004</v>
      </c>
      <c r="H350" s="36">
        <v>2489.25</v>
      </c>
      <c r="I350" s="36">
        <v>2504.3499999999995</v>
      </c>
      <c r="J350" s="36">
        <v>2521.1999999999998</v>
      </c>
      <c r="K350" s="31">
        <v>2487.5</v>
      </c>
      <c r="L350" s="31">
        <v>2455.5500000000002</v>
      </c>
      <c r="M350" s="31">
        <v>7.81663</v>
      </c>
      <c r="N350" s="1"/>
      <c r="O350" s="1"/>
    </row>
    <row r="351" spans="1:15" ht="12.75" customHeight="1">
      <c r="A351" s="33">
        <v>341</v>
      </c>
      <c r="B351" s="53" t="s">
        <v>446</v>
      </c>
      <c r="C351" s="31">
        <v>81.599999999999994</v>
      </c>
      <c r="D351" s="36">
        <v>82.083333333333329</v>
      </c>
      <c r="E351" s="36">
        <v>80.716666666666654</v>
      </c>
      <c r="F351" s="36">
        <v>79.833333333333329</v>
      </c>
      <c r="G351" s="36">
        <v>78.466666666666654</v>
      </c>
      <c r="H351" s="36">
        <v>82.966666666666654</v>
      </c>
      <c r="I351" s="36">
        <v>84.333333333333329</v>
      </c>
      <c r="J351" s="36">
        <v>85.216666666666654</v>
      </c>
      <c r="K351" s="31">
        <v>83.45</v>
      </c>
      <c r="L351" s="31">
        <v>81.2</v>
      </c>
      <c r="M351" s="31">
        <v>7.3921400000000004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620.04999999999995</v>
      </c>
      <c r="D352" s="36">
        <v>612.4666666666667</v>
      </c>
      <c r="E352" s="36">
        <v>600.98333333333335</v>
      </c>
      <c r="F352" s="36">
        <v>581.91666666666663</v>
      </c>
      <c r="G352" s="36">
        <v>570.43333333333328</v>
      </c>
      <c r="H352" s="36">
        <v>631.53333333333342</v>
      </c>
      <c r="I352" s="36">
        <v>643.01666666666677</v>
      </c>
      <c r="J352" s="36">
        <v>662.08333333333348</v>
      </c>
      <c r="K352" s="31">
        <v>623.95000000000005</v>
      </c>
      <c r="L352" s="31">
        <v>593.4</v>
      </c>
      <c r="M352" s="31">
        <v>17.368569999999998</v>
      </c>
      <c r="N352" s="1"/>
      <c r="O352" s="1"/>
    </row>
    <row r="353" spans="1:15" ht="12.75" customHeight="1">
      <c r="A353" s="33">
        <v>343</v>
      </c>
      <c r="B353" s="53" t="s">
        <v>1049</v>
      </c>
      <c r="C353" s="31">
        <v>4876.05</v>
      </c>
      <c r="D353" s="36">
        <v>4847.8833333333332</v>
      </c>
      <c r="E353" s="36">
        <v>4805.7666666666664</v>
      </c>
      <c r="F353" s="36">
        <v>4735.4833333333336</v>
      </c>
      <c r="G353" s="36">
        <v>4693.3666666666668</v>
      </c>
      <c r="H353" s="36">
        <v>4918.1666666666661</v>
      </c>
      <c r="I353" s="36">
        <v>4960.2833333333328</v>
      </c>
      <c r="J353" s="36">
        <v>5030.5666666666657</v>
      </c>
      <c r="K353" s="31">
        <v>4890</v>
      </c>
      <c r="L353" s="31">
        <v>4777.6000000000004</v>
      </c>
      <c r="M353" s="31">
        <v>0.35016000000000003</v>
      </c>
      <c r="N353" s="1"/>
      <c r="O353" s="1"/>
    </row>
    <row r="354" spans="1:15" ht="12.75" customHeight="1">
      <c r="A354" s="33">
        <v>344</v>
      </c>
      <c r="B354" s="53" t="s">
        <v>447</v>
      </c>
      <c r="C354" s="31">
        <v>318.10000000000002</v>
      </c>
      <c r="D354" s="36">
        <v>319.11666666666667</v>
      </c>
      <c r="E354" s="36">
        <v>316.23333333333335</v>
      </c>
      <c r="F354" s="36">
        <v>314.36666666666667</v>
      </c>
      <c r="G354" s="36">
        <v>311.48333333333335</v>
      </c>
      <c r="H354" s="36">
        <v>320.98333333333335</v>
      </c>
      <c r="I354" s="36">
        <v>323.86666666666667</v>
      </c>
      <c r="J354" s="36">
        <v>325.73333333333335</v>
      </c>
      <c r="K354" s="31">
        <v>322</v>
      </c>
      <c r="L354" s="31">
        <v>317.25</v>
      </c>
      <c r="M354" s="31">
        <v>1.01986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1788.1</v>
      </c>
      <c r="D355" s="36">
        <v>1776.4333333333334</v>
      </c>
      <c r="E355" s="36">
        <v>1741.2166666666667</v>
      </c>
      <c r="F355" s="36">
        <v>1694.3333333333333</v>
      </c>
      <c r="G355" s="36">
        <v>1659.1166666666666</v>
      </c>
      <c r="H355" s="36">
        <v>1823.3166666666668</v>
      </c>
      <c r="I355" s="36">
        <v>1858.5333333333335</v>
      </c>
      <c r="J355" s="36">
        <v>1905.416666666667</v>
      </c>
      <c r="K355" s="31">
        <v>1811.65</v>
      </c>
      <c r="L355" s="31">
        <v>1729.55</v>
      </c>
      <c r="M355" s="31">
        <v>13.634130000000001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283.45</v>
      </c>
      <c r="D356" s="36">
        <v>282.36666666666667</v>
      </c>
      <c r="E356" s="36">
        <v>280.18333333333334</v>
      </c>
      <c r="F356" s="36">
        <v>276.91666666666669</v>
      </c>
      <c r="G356" s="36">
        <v>274.73333333333335</v>
      </c>
      <c r="H356" s="36">
        <v>285.63333333333333</v>
      </c>
      <c r="I356" s="36">
        <v>287.81666666666672</v>
      </c>
      <c r="J356" s="36">
        <v>291.08333333333331</v>
      </c>
      <c r="K356" s="31">
        <v>284.55</v>
      </c>
      <c r="L356" s="31">
        <v>279.10000000000002</v>
      </c>
      <c r="M356" s="31">
        <v>177.19819000000001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653.54999999999995</v>
      </c>
      <c r="D357" s="36">
        <v>654.18333333333328</v>
      </c>
      <c r="E357" s="36">
        <v>646.56666666666661</v>
      </c>
      <c r="F357" s="36">
        <v>639.58333333333337</v>
      </c>
      <c r="G357" s="36">
        <v>631.9666666666667</v>
      </c>
      <c r="H357" s="36">
        <v>661.16666666666652</v>
      </c>
      <c r="I357" s="36">
        <v>668.78333333333308</v>
      </c>
      <c r="J357" s="36">
        <v>675.76666666666642</v>
      </c>
      <c r="K357" s="31">
        <v>661.8</v>
      </c>
      <c r="L357" s="31">
        <v>647.20000000000005</v>
      </c>
      <c r="M357" s="31">
        <v>26.71781</v>
      </c>
      <c r="N357" s="1"/>
      <c r="O357" s="1"/>
    </row>
    <row r="358" spans="1:15" ht="12.75" customHeight="1">
      <c r="A358" s="33">
        <v>348</v>
      </c>
      <c r="B358" s="53" t="s">
        <v>448</v>
      </c>
      <c r="C358" s="31">
        <v>1808.7</v>
      </c>
      <c r="D358" s="36">
        <v>1815.4333333333332</v>
      </c>
      <c r="E358" s="36">
        <v>1791.8666666666663</v>
      </c>
      <c r="F358" s="36">
        <v>1775.0333333333331</v>
      </c>
      <c r="G358" s="36">
        <v>1751.4666666666662</v>
      </c>
      <c r="H358" s="36">
        <v>1832.2666666666664</v>
      </c>
      <c r="I358" s="36">
        <v>1855.8333333333335</v>
      </c>
      <c r="J358" s="36">
        <v>1872.6666666666665</v>
      </c>
      <c r="K358" s="31">
        <v>1839</v>
      </c>
      <c r="L358" s="31">
        <v>1798.6</v>
      </c>
      <c r="M358" s="31">
        <v>9.0304900000000004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356.25</v>
      </c>
      <c r="D359" s="36">
        <v>359.25</v>
      </c>
      <c r="E359" s="36">
        <v>350.5</v>
      </c>
      <c r="F359" s="36">
        <v>344.75</v>
      </c>
      <c r="G359" s="36">
        <v>336</v>
      </c>
      <c r="H359" s="36">
        <v>365</v>
      </c>
      <c r="I359" s="36">
        <v>373.75</v>
      </c>
      <c r="J359" s="36">
        <v>379.5</v>
      </c>
      <c r="K359" s="31">
        <v>368</v>
      </c>
      <c r="L359" s="31">
        <v>353.5</v>
      </c>
      <c r="M359" s="31">
        <v>25.893879999999999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7627.6</v>
      </c>
      <c r="D360" s="36">
        <v>7644.2333333333336</v>
      </c>
      <c r="E360" s="36">
        <v>7588.3666666666668</v>
      </c>
      <c r="F360" s="36">
        <v>7549.1333333333332</v>
      </c>
      <c r="G360" s="36">
        <v>7493.2666666666664</v>
      </c>
      <c r="H360" s="36">
        <v>7683.4666666666672</v>
      </c>
      <c r="I360" s="36">
        <v>7739.3333333333339</v>
      </c>
      <c r="J360" s="36">
        <v>7778.5666666666675</v>
      </c>
      <c r="K360" s="31">
        <v>7700.1</v>
      </c>
      <c r="L360" s="31">
        <v>7605</v>
      </c>
      <c r="M360" s="31">
        <v>0.91771999999999998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1265.5</v>
      </c>
      <c r="D361" s="36">
        <v>1272.1499999999999</v>
      </c>
      <c r="E361" s="36">
        <v>1248.3499999999997</v>
      </c>
      <c r="F361" s="36">
        <v>1231.1999999999998</v>
      </c>
      <c r="G361" s="36">
        <v>1207.3999999999996</v>
      </c>
      <c r="H361" s="36">
        <v>1289.2999999999997</v>
      </c>
      <c r="I361" s="36">
        <v>1313.1</v>
      </c>
      <c r="J361" s="36">
        <v>1330.2499999999998</v>
      </c>
      <c r="K361" s="31">
        <v>1295.95</v>
      </c>
      <c r="L361" s="31">
        <v>1255</v>
      </c>
      <c r="M361" s="31">
        <v>15.771879999999999</v>
      </c>
      <c r="N361" s="1"/>
      <c r="O361" s="1"/>
    </row>
    <row r="362" spans="1:15" ht="12.75" customHeight="1">
      <c r="A362" s="33">
        <v>352</v>
      </c>
      <c r="B362" s="53" t="s">
        <v>449</v>
      </c>
      <c r="C362" s="31">
        <v>259.39999999999998</v>
      </c>
      <c r="D362" s="36">
        <v>262.5333333333333</v>
      </c>
      <c r="E362" s="36">
        <v>254.56666666666661</v>
      </c>
      <c r="F362" s="36">
        <v>249.73333333333329</v>
      </c>
      <c r="G362" s="36">
        <v>241.76666666666659</v>
      </c>
      <c r="H362" s="36">
        <v>267.36666666666662</v>
      </c>
      <c r="I362" s="36">
        <v>275.33333333333331</v>
      </c>
      <c r="J362" s="36">
        <v>280.16666666666663</v>
      </c>
      <c r="K362" s="31">
        <v>270.5</v>
      </c>
      <c r="L362" s="31">
        <v>257.7</v>
      </c>
      <c r="M362" s="31">
        <v>30.390599999999999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3659.5</v>
      </c>
      <c r="D363" s="36">
        <v>3665.5</v>
      </c>
      <c r="E363" s="36">
        <v>3632</v>
      </c>
      <c r="F363" s="36">
        <v>3604.5</v>
      </c>
      <c r="G363" s="36">
        <v>3571</v>
      </c>
      <c r="H363" s="36">
        <v>3693</v>
      </c>
      <c r="I363" s="36">
        <v>3726.5</v>
      </c>
      <c r="J363" s="36">
        <v>3754</v>
      </c>
      <c r="K363" s="31">
        <v>3699</v>
      </c>
      <c r="L363" s="31">
        <v>3638</v>
      </c>
      <c r="M363" s="31">
        <v>2.7751100000000002</v>
      </c>
      <c r="N363" s="1"/>
      <c r="O363" s="1"/>
    </row>
    <row r="364" spans="1:15" ht="12.75" customHeight="1">
      <c r="A364" s="33">
        <v>354</v>
      </c>
      <c r="B364" s="53" t="s">
        <v>450</v>
      </c>
      <c r="C364" s="31">
        <v>798.65</v>
      </c>
      <c r="D364" s="36">
        <v>787.75</v>
      </c>
      <c r="E364" s="36">
        <v>761.5</v>
      </c>
      <c r="F364" s="36">
        <v>724.35</v>
      </c>
      <c r="G364" s="36">
        <v>698.1</v>
      </c>
      <c r="H364" s="36">
        <v>824.9</v>
      </c>
      <c r="I364" s="36">
        <v>851.15</v>
      </c>
      <c r="J364" s="36">
        <v>888.3</v>
      </c>
      <c r="K364" s="31">
        <v>814</v>
      </c>
      <c r="L364" s="31">
        <v>750.6</v>
      </c>
      <c r="M364" s="31">
        <v>28.1922</v>
      </c>
      <c r="N364" s="1"/>
      <c r="O364" s="1"/>
    </row>
    <row r="365" spans="1:15" ht="12.75" customHeight="1">
      <c r="A365" s="33">
        <v>355</v>
      </c>
      <c r="B365" s="53" t="s">
        <v>451</v>
      </c>
      <c r="C365" s="31">
        <v>537.29999999999995</v>
      </c>
      <c r="D365" s="36">
        <v>536.6</v>
      </c>
      <c r="E365" s="36">
        <v>516.75</v>
      </c>
      <c r="F365" s="36">
        <v>496.19999999999993</v>
      </c>
      <c r="G365" s="36">
        <v>476.34999999999991</v>
      </c>
      <c r="H365" s="36">
        <v>557.15000000000009</v>
      </c>
      <c r="I365" s="36">
        <v>577.00000000000023</v>
      </c>
      <c r="J365" s="36">
        <v>597.55000000000018</v>
      </c>
      <c r="K365" s="31">
        <v>556.45000000000005</v>
      </c>
      <c r="L365" s="31">
        <v>516.04999999999995</v>
      </c>
      <c r="M365" s="31">
        <v>86.868889999999993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1348.9</v>
      </c>
      <c r="D366" s="36">
        <v>1343.3333333333335</v>
      </c>
      <c r="E366" s="36">
        <v>1333.2166666666669</v>
      </c>
      <c r="F366" s="36">
        <v>1317.5333333333335</v>
      </c>
      <c r="G366" s="36">
        <v>1307.416666666667</v>
      </c>
      <c r="H366" s="36">
        <v>1359.0166666666669</v>
      </c>
      <c r="I366" s="36">
        <v>1369.1333333333337</v>
      </c>
      <c r="J366" s="36">
        <v>1384.8166666666668</v>
      </c>
      <c r="K366" s="31">
        <v>1353.45</v>
      </c>
      <c r="L366" s="31">
        <v>1327.65</v>
      </c>
      <c r="M366" s="31">
        <v>3.2444799999999998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35581.35</v>
      </c>
      <c r="D367" s="36">
        <v>35823.816666666673</v>
      </c>
      <c r="E367" s="36">
        <v>34957.633333333346</v>
      </c>
      <c r="F367" s="36">
        <v>34333.916666666672</v>
      </c>
      <c r="G367" s="36">
        <v>33467.733333333344</v>
      </c>
      <c r="H367" s="36">
        <v>36447.533333333347</v>
      </c>
      <c r="I367" s="36">
        <v>37313.716666666682</v>
      </c>
      <c r="J367" s="36">
        <v>37937.433333333349</v>
      </c>
      <c r="K367" s="31">
        <v>36690</v>
      </c>
      <c r="L367" s="31">
        <v>35200.1</v>
      </c>
      <c r="M367" s="31">
        <v>0.59941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1412.9</v>
      </c>
      <c r="D368" s="36">
        <v>1410.4333333333334</v>
      </c>
      <c r="E368" s="36">
        <v>1397.8666666666668</v>
      </c>
      <c r="F368" s="36">
        <v>1382.8333333333335</v>
      </c>
      <c r="G368" s="36">
        <v>1370.2666666666669</v>
      </c>
      <c r="H368" s="36">
        <v>1425.4666666666667</v>
      </c>
      <c r="I368" s="36">
        <v>1438.0333333333333</v>
      </c>
      <c r="J368" s="36">
        <v>1453.0666666666666</v>
      </c>
      <c r="K368" s="31">
        <v>1423</v>
      </c>
      <c r="L368" s="31">
        <v>1395.4</v>
      </c>
      <c r="M368" s="31">
        <v>2.2987799999999998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3568.4</v>
      </c>
      <c r="D369" s="36">
        <v>3551.7999999999997</v>
      </c>
      <c r="E369" s="36">
        <v>3516.5999999999995</v>
      </c>
      <c r="F369" s="36">
        <v>3464.7999999999997</v>
      </c>
      <c r="G369" s="36">
        <v>3429.5999999999995</v>
      </c>
      <c r="H369" s="36">
        <v>3603.5999999999995</v>
      </c>
      <c r="I369" s="36">
        <v>3638.7999999999993</v>
      </c>
      <c r="J369" s="36">
        <v>3690.5999999999995</v>
      </c>
      <c r="K369" s="31">
        <v>3587</v>
      </c>
      <c r="L369" s="31">
        <v>3500</v>
      </c>
      <c r="M369" s="31">
        <v>3.5823900000000002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308.35000000000002</v>
      </c>
      <c r="D370" s="36">
        <v>307.95</v>
      </c>
      <c r="E370" s="36">
        <v>303</v>
      </c>
      <c r="F370" s="36">
        <v>297.65000000000003</v>
      </c>
      <c r="G370" s="36">
        <v>292.70000000000005</v>
      </c>
      <c r="H370" s="36">
        <v>313.29999999999995</v>
      </c>
      <c r="I370" s="36">
        <v>318.24999999999989</v>
      </c>
      <c r="J370" s="36">
        <v>323.59999999999991</v>
      </c>
      <c r="K370" s="31">
        <v>312.89999999999998</v>
      </c>
      <c r="L370" s="31">
        <v>302.60000000000002</v>
      </c>
      <c r="M370" s="31">
        <v>124.20663</v>
      </c>
      <c r="N370" s="1"/>
      <c r="O370" s="1"/>
    </row>
    <row r="371" spans="1:15" ht="12.75" customHeight="1">
      <c r="A371" s="33">
        <v>361</v>
      </c>
      <c r="B371" s="53" t="s">
        <v>452</v>
      </c>
      <c r="C371" s="31">
        <v>3205.4</v>
      </c>
      <c r="D371" s="36">
        <v>3203.9166666666665</v>
      </c>
      <c r="E371" s="36">
        <v>3164.4833333333331</v>
      </c>
      <c r="F371" s="36">
        <v>3123.5666666666666</v>
      </c>
      <c r="G371" s="36">
        <v>3084.1333333333332</v>
      </c>
      <c r="H371" s="36">
        <v>3244.833333333333</v>
      </c>
      <c r="I371" s="36">
        <v>3284.2666666666664</v>
      </c>
      <c r="J371" s="36">
        <v>3325.1833333333329</v>
      </c>
      <c r="K371" s="31">
        <v>3243.35</v>
      </c>
      <c r="L371" s="31">
        <v>3163</v>
      </c>
      <c r="M371" s="31">
        <v>6.9482999999999997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2989.2</v>
      </c>
      <c r="D372" s="36">
        <v>2995.1</v>
      </c>
      <c r="E372" s="36">
        <v>2964.3999999999996</v>
      </c>
      <c r="F372" s="36">
        <v>2939.6</v>
      </c>
      <c r="G372" s="36">
        <v>2908.8999999999996</v>
      </c>
      <c r="H372" s="36">
        <v>3019.8999999999996</v>
      </c>
      <c r="I372" s="36">
        <v>3050.5999999999995</v>
      </c>
      <c r="J372" s="36">
        <v>3075.3999999999996</v>
      </c>
      <c r="K372" s="31">
        <v>3025.8</v>
      </c>
      <c r="L372" s="31">
        <v>2970.3</v>
      </c>
      <c r="M372" s="31">
        <v>2.67841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818.95</v>
      </c>
      <c r="D373" s="36">
        <v>819.4</v>
      </c>
      <c r="E373" s="36">
        <v>815.84999999999991</v>
      </c>
      <c r="F373" s="36">
        <v>812.74999999999989</v>
      </c>
      <c r="G373" s="36">
        <v>809.19999999999982</v>
      </c>
      <c r="H373" s="36">
        <v>822.5</v>
      </c>
      <c r="I373" s="36">
        <v>826.05</v>
      </c>
      <c r="J373" s="36">
        <v>829.15000000000009</v>
      </c>
      <c r="K373" s="31">
        <v>822.95</v>
      </c>
      <c r="L373" s="31">
        <v>816.3</v>
      </c>
      <c r="M373" s="31">
        <v>5.4606599999999998</v>
      </c>
      <c r="N373" s="1"/>
      <c r="O373" s="1"/>
    </row>
    <row r="374" spans="1:15" ht="12.75" customHeight="1">
      <c r="A374" s="33">
        <v>364</v>
      </c>
      <c r="B374" s="53" t="s">
        <v>453</v>
      </c>
      <c r="C374" s="31">
        <v>149.55000000000001</v>
      </c>
      <c r="D374" s="36">
        <v>151.46666666666667</v>
      </c>
      <c r="E374" s="36">
        <v>146.23333333333335</v>
      </c>
      <c r="F374" s="36">
        <v>142.91666666666669</v>
      </c>
      <c r="G374" s="36">
        <v>137.68333333333337</v>
      </c>
      <c r="H374" s="36">
        <v>154.78333333333333</v>
      </c>
      <c r="I374" s="36">
        <v>160.01666666666662</v>
      </c>
      <c r="J374" s="36">
        <v>163.33333333333331</v>
      </c>
      <c r="K374" s="31">
        <v>156.69999999999999</v>
      </c>
      <c r="L374" s="31">
        <v>148.15</v>
      </c>
      <c r="M374" s="31">
        <v>100.55149</v>
      </c>
      <c r="N374" s="1"/>
      <c r="O374" s="1"/>
    </row>
    <row r="375" spans="1:15" ht="12.75" customHeight="1">
      <c r="A375" s="33">
        <v>365</v>
      </c>
      <c r="B375" s="53" t="s">
        <v>454</v>
      </c>
      <c r="C375" s="31">
        <v>1813.55</v>
      </c>
      <c r="D375" s="36">
        <v>1805.1166666666668</v>
      </c>
      <c r="E375" s="36">
        <v>1789.3333333333335</v>
      </c>
      <c r="F375" s="36">
        <v>1765.1166666666668</v>
      </c>
      <c r="G375" s="36">
        <v>1749.3333333333335</v>
      </c>
      <c r="H375" s="36">
        <v>1829.3333333333335</v>
      </c>
      <c r="I375" s="36">
        <v>1845.1166666666668</v>
      </c>
      <c r="J375" s="36">
        <v>1869.3333333333335</v>
      </c>
      <c r="K375" s="31">
        <v>1820.9</v>
      </c>
      <c r="L375" s="31">
        <v>1780.9</v>
      </c>
      <c r="M375" s="31">
        <v>0.40636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6642.15</v>
      </c>
      <c r="D376" s="36">
        <v>6658.0999999999995</v>
      </c>
      <c r="E376" s="36">
        <v>6576.1999999999989</v>
      </c>
      <c r="F376" s="36">
        <v>6510.2499999999991</v>
      </c>
      <c r="G376" s="36">
        <v>6428.3499999999985</v>
      </c>
      <c r="H376" s="36">
        <v>6724.0499999999993</v>
      </c>
      <c r="I376" s="36">
        <v>6805.9499999999989</v>
      </c>
      <c r="J376" s="36">
        <v>6871.9</v>
      </c>
      <c r="K376" s="31">
        <v>6740</v>
      </c>
      <c r="L376" s="31">
        <v>6592.15</v>
      </c>
      <c r="M376" s="31">
        <v>4.7620100000000001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460.85</v>
      </c>
      <c r="D377" s="36">
        <v>460.90000000000003</v>
      </c>
      <c r="E377" s="36">
        <v>457.55000000000007</v>
      </c>
      <c r="F377" s="36">
        <v>454.25000000000006</v>
      </c>
      <c r="G377" s="36">
        <v>450.90000000000009</v>
      </c>
      <c r="H377" s="36">
        <v>464.20000000000005</v>
      </c>
      <c r="I377" s="36">
        <v>467.55000000000007</v>
      </c>
      <c r="J377" s="36">
        <v>470.85</v>
      </c>
      <c r="K377" s="31">
        <v>464.25</v>
      </c>
      <c r="L377" s="31">
        <v>457.6</v>
      </c>
      <c r="M377" s="31">
        <v>5.7310699999999999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467.25</v>
      </c>
      <c r="D378" s="36">
        <v>467.95</v>
      </c>
      <c r="E378" s="36">
        <v>460.9</v>
      </c>
      <c r="F378" s="36">
        <v>454.55</v>
      </c>
      <c r="G378" s="36">
        <v>447.5</v>
      </c>
      <c r="H378" s="36">
        <v>474.29999999999995</v>
      </c>
      <c r="I378" s="36">
        <v>481.35</v>
      </c>
      <c r="J378" s="36">
        <v>487.69999999999993</v>
      </c>
      <c r="K378" s="31">
        <v>475</v>
      </c>
      <c r="L378" s="31">
        <v>461.6</v>
      </c>
      <c r="M378" s="31">
        <v>127.32877000000001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319.89999999999998</v>
      </c>
      <c r="D379" s="36">
        <v>316.5333333333333</v>
      </c>
      <c r="E379" s="36">
        <v>312.36666666666662</v>
      </c>
      <c r="F379" s="36">
        <v>304.83333333333331</v>
      </c>
      <c r="G379" s="36">
        <v>300.66666666666663</v>
      </c>
      <c r="H379" s="36">
        <v>324.06666666666661</v>
      </c>
      <c r="I379" s="36">
        <v>328.23333333333335</v>
      </c>
      <c r="J379" s="36">
        <v>335.76666666666659</v>
      </c>
      <c r="K379" s="31">
        <v>320.7</v>
      </c>
      <c r="L379" s="31">
        <v>309</v>
      </c>
      <c r="M379" s="31">
        <v>357.05284</v>
      </c>
      <c r="N379" s="1"/>
      <c r="O379" s="1"/>
    </row>
    <row r="380" spans="1:15" ht="12.75" customHeight="1">
      <c r="A380" s="33">
        <v>370</v>
      </c>
      <c r="B380" s="53" t="s">
        <v>455</v>
      </c>
      <c r="C380" s="31">
        <v>519.15</v>
      </c>
      <c r="D380" s="36">
        <v>522.0333333333333</v>
      </c>
      <c r="E380" s="36">
        <v>515.11666666666656</v>
      </c>
      <c r="F380" s="36">
        <v>511.08333333333326</v>
      </c>
      <c r="G380" s="36">
        <v>504.16666666666652</v>
      </c>
      <c r="H380" s="36">
        <v>526.06666666666661</v>
      </c>
      <c r="I380" s="36">
        <v>532.98333333333335</v>
      </c>
      <c r="J380" s="36">
        <v>537.01666666666665</v>
      </c>
      <c r="K380" s="31">
        <v>528.95000000000005</v>
      </c>
      <c r="L380" s="31">
        <v>518</v>
      </c>
      <c r="M380" s="31">
        <v>2.7400899999999999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1658.5</v>
      </c>
      <c r="D381" s="36">
        <v>1644</v>
      </c>
      <c r="E381" s="36">
        <v>1612</v>
      </c>
      <c r="F381" s="36">
        <v>1565.5</v>
      </c>
      <c r="G381" s="36">
        <v>1533.5</v>
      </c>
      <c r="H381" s="36">
        <v>1690.5</v>
      </c>
      <c r="I381" s="36">
        <v>1722.5</v>
      </c>
      <c r="J381" s="36">
        <v>1769</v>
      </c>
      <c r="K381" s="31">
        <v>1676</v>
      </c>
      <c r="L381" s="31">
        <v>1597.5</v>
      </c>
      <c r="M381" s="31">
        <v>7.11</v>
      </c>
      <c r="N381" s="1"/>
      <c r="O381" s="1"/>
    </row>
    <row r="382" spans="1:15" ht="12.75" customHeight="1">
      <c r="A382" s="33">
        <v>372</v>
      </c>
      <c r="B382" s="53" t="s">
        <v>456</v>
      </c>
      <c r="C382" s="31">
        <v>635.65</v>
      </c>
      <c r="D382" s="36">
        <v>640.21666666666658</v>
      </c>
      <c r="E382" s="36">
        <v>628.48333333333312</v>
      </c>
      <c r="F382" s="36">
        <v>621.31666666666649</v>
      </c>
      <c r="G382" s="36">
        <v>609.58333333333303</v>
      </c>
      <c r="H382" s="36">
        <v>647.38333333333321</v>
      </c>
      <c r="I382" s="36">
        <v>659.11666666666656</v>
      </c>
      <c r="J382" s="36">
        <v>666.2833333333333</v>
      </c>
      <c r="K382" s="31">
        <v>651.95000000000005</v>
      </c>
      <c r="L382" s="31">
        <v>633.04999999999995</v>
      </c>
      <c r="M382" s="31">
        <v>2.4432900000000002</v>
      </c>
      <c r="N382" s="1"/>
      <c r="O382" s="1"/>
    </row>
    <row r="383" spans="1:15" ht="12.75" customHeight="1">
      <c r="A383" s="33">
        <v>373</v>
      </c>
      <c r="B383" s="53" t="s">
        <v>457</v>
      </c>
      <c r="C383" s="31">
        <v>145.05000000000001</v>
      </c>
      <c r="D383" s="36">
        <v>144.85</v>
      </c>
      <c r="E383" s="36">
        <v>142.44999999999999</v>
      </c>
      <c r="F383" s="36">
        <v>139.85</v>
      </c>
      <c r="G383" s="36">
        <v>137.44999999999999</v>
      </c>
      <c r="H383" s="36">
        <v>147.44999999999999</v>
      </c>
      <c r="I383" s="36">
        <v>149.85000000000002</v>
      </c>
      <c r="J383" s="36">
        <v>152.44999999999999</v>
      </c>
      <c r="K383" s="31">
        <v>147.25</v>
      </c>
      <c r="L383" s="31">
        <v>142.25</v>
      </c>
      <c r="M383" s="31">
        <v>12.918229999999999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15855.1</v>
      </c>
      <c r="D384" s="36">
        <v>15892.666666666666</v>
      </c>
      <c r="E384" s="36">
        <v>15662.433333333332</v>
      </c>
      <c r="F384" s="36">
        <v>15469.766666666666</v>
      </c>
      <c r="G384" s="36">
        <v>15239.533333333333</v>
      </c>
      <c r="H384" s="36">
        <v>16085.333333333332</v>
      </c>
      <c r="I384" s="36">
        <v>16315.566666666666</v>
      </c>
      <c r="J384" s="36">
        <v>16508.23333333333</v>
      </c>
      <c r="K384" s="31">
        <v>16122.9</v>
      </c>
      <c r="L384" s="31">
        <v>15700</v>
      </c>
      <c r="M384" s="31">
        <v>3.2149999999999998E-2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126.65</v>
      </c>
      <c r="D385" s="36">
        <v>126.89999999999999</v>
      </c>
      <c r="E385" s="36">
        <v>125.79999999999998</v>
      </c>
      <c r="F385" s="36">
        <v>124.94999999999999</v>
      </c>
      <c r="G385" s="36">
        <v>123.84999999999998</v>
      </c>
      <c r="H385" s="36">
        <v>127.74999999999999</v>
      </c>
      <c r="I385" s="36">
        <v>128.84999999999997</v>
      </c>
      <c r="J385" s="36">
        <v>129.69999999999999</v>
      </c>
      <c r="K385" s="31">
        <v>128</v>
      </c>
      <c r="L385" s="31">
        <v>126.05</v>
      </c>
      <c r="M385" s="31">
        <v>244.83383000000001</v>
      </c>
      <c r="N385" s="1"/>
      <c r="O385" s="1"/>
    </row>
    <row r="386" spans="1:15" ht="12.75" customHeight="1">
      <c r="A386" s="33">
        <v>376</v>
      </c>
      <c r="B386" s="53" t="s">
        <v>458</v>
      </c>
      <c r="C386" s="31">
        <v>601.70000000000005</v>
      </c>
      <c r="D386" s="36">
        <v>598.36666666666667</v>
      </c>
      <c r="E386" s="36">
        <v>591.88333333333333</v>
      </c>
      <c r="F386" s="36">
        <v>582.06666666666661</v>
      </c>
      <c r="G386" s="36">
        <v>575.58333333333326</v>
      </c>
      <c r="H386" s="36">
        <v>608.18333333333339</v>
      </c>
      <c r="I386" s="36">
        <v>614.66666666666674</v>
      </c>
      <c r="J386" s="36">
        <v>624.48333333333346</v>
      </c>
      <c r="K386" s="31">
        <v>604.85</v>
      </c>
      <c r="L386" s="31">
        <v>588.54999999999995</v>
      </c>
      <c r="M386" s="31">
        <v>4.0116300000000003</v>
      </c>
      <c r="N386" s="1"/>
      <c r="O386" s="1"/>
    </row>
    <row r="387" spans="1:15" ht="12.75" customHeight="1">
      <c r="A387" s="33">
        <v>377</v>
      </c>
      <c r="B387" s="53" t="s">
        <v>1050</v>
      </c>
      <c r="C387" s="31">
        <v>1742.45</v>
      </c>
      <c r="D387" s="36">
        <v>1750.7333333333333</v>
      </c>
      <c r="E387" s="36">
        <v>1722.7166666666667</v>
      </c>
      <c r="F387" s="36">
        <v>1702.9833333333333</v>
      </c>
      <c r="G387" s="36">
        <v>1674.9666666666667</v>
      </c>
      <c r="H387" s="36">
        <v>1770.4666666666667</v>
      </c>
      <c r="I387" s="36">
        <v>1798.4833333333336</v>
      </c>
      <c r="J387" s="36">
        <v>1818.2166666666667</v>
      </c>
      <c r="K387" s="31">
        <v>1778.75</v>
      </c>
      <c r="L387" s="31">
        <v>1731</v>
      </c>
      <c r="M387" s="31">
        <v>0.62895999999999996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254.35</v>
      </c>
      <c r="D388" s="36">
        <v>253.4</v>
      </c>
      <c r="E388" s="36">
        <v>250.95000000000002</v>
      </c>
      <c r="F388" s="36">
        <v>247.55</v>
      </c>
      <c r="G388" s="36">
        <v>245.10000000000002</v>
      </c>
      <c r="H388" s="36">
        <v>256.8</v>
      </c>
      <c r="I388" s="36">
        <v>259.25</v>
      </c>
      <c r="J388" s="36">
        <v>262.64999999999998</v>
      </c>
      <c r="K388" s="31">
        <v>255.85</v>
      </c>
      <c r="L388" s="31">
        <v>250</v>
      </c>
      <c r="M388" s="31">
        <v>48.850050000000003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537.35</v>
      </c>
      <c r="D389" s="36">
        <v>540.1</v>
      </c>
      <c r="E389" s="36">
        <v>532.95000000000005</v>
      </c>
      <c r="F389" s="36">
        <v>528.55000000000007</v>
      </c>
      <c r="G389" s="36">
        <v>521.40000000000009</v>
      </c>
      <c r="H389" s="36">
        <v>544.5</v>
      </c>
      <c r="I389" s="36">
        <v>551.64999999999986</v>
      </c>
      <c r="J389" s="36">
        <v>556.04999999999995</v>
      </c>
      <c r="K389" s="31">
        <v>547.25</v>
      </c>
      <c r="L389" s="31">
        <v>535.70000000000005</v>
      </c>
      <c r="M389" s="31">
        <v>78.122190000000003</v>
      </c>
      <c r="N389" s="1"/>
      <c r="O389" s="1"/>
    </row>
    <row r="390" spans="1:15" ht="12.75" customHeight="1">
      <c r="A390" s="33">
        <v>380</v>
      </c>
      <c r="B390" s="53" t="s">
        <v>459</v>
      </c>
      <c r="C390" s="31">
        <v>668.95</v>
      </c>
      <c r="D390" s="36">
        <v>666.7166666666667</v>
      </c>
      <c r="E390" s="36">
        <v>659.48333333333335</v>
      </c>
      <c r="F390" s="36">
        <v>650.01666666666665</v>
      </c>
      <c r="G390" s="36">
        <v>642.7833333333333</v>
      </c>
      <c r="H390" s="36">
        <v>676.18333333333339</v>
      </c>
      <c r="I390" s="36">
        <v>683.41666666666674</v>
      </c>
      <c r="J390" s="36">
        <v>692.88333333333344</v>
      </c>
      <c r="K390" s="31">
        <v>673.95</v>
      </c>
      <c r="L390" s="31">
        <v>657.25</v>
      </c>
      <c r="M390" s="31">
        <v>0.80145</v>
      </c>
      <c r="N390" s="1"/>
      <c r="O390" s="1"/>
    </row>
    <row r="391" spans="1:15" ht="12.75" customHeight="1">
      <c r="A391" s="33">
        <v>381</v>
      </c>
      <c r="B391" s="53" t="s">
        <v>460</v>
      </c>
      <c r="C391" s="31">
        <v>750</v>
      </c>
      <c r="D391" s="36">
        <v>749.76666666666677</v>
      </c>
      <c r="E391" s="36">
        <v>731.23333333333358</v>
      </c>
      <c r="F391" s="36">
        <v>712.46666666666681</v>
      </c>
      <c r="G391" s="36">
        <v>693.93333333333362</v>
      </c>
      <c r="H391" s="36">
        <v>768.53333333333353</v>
      </c>
      <c r="I391" s="36">
        <v>787.06666666666661</v>
      </c>
      <c r="J391" s="36">
        <v>805.83333333333348</v>
      </c>
      <c r="K391" s="31">
        <v>768.3</v>
      </c>
      <c r="L391" s="31">
        <v>731</v>
      </c>
      <c r="M391" s="31">
        <v>37.11309</v>
      </c>
      <c r="N391" s="1"/>
      <c r="O391" s="1"/>
    </row>
    <row r="392" spans="1:15" ht="12.75" customHeight="1">
      <c r="A392" s="33">
        <v>382</v>
      </c>
      <c r="B392" s="53" t="s">
        <v>461</v>
      </c>
      <c r="C392" s="31">
        <v>1687.5</v>
      </c>
      <c r="D392" s="36">
        <v>1688.4333333333334</v>
      </c>
      <c r="E392" s="36">
        <v>1674.1166666666668</v>
      </c>
      <c r="F392" s="36">
        <v>1660.7333333333333</v>
      </c>
      <c r="G392" s="36">
        <v>1646.4166666666667</v>
      </c>
      <c r="H392" s="36">
        <v>1701.8166666666668</v>
      </c>
      <c r="I392" s="36">
        <v>1716.1333333333334</v>
      </c>
      <c r="J392" s="36">
        <v>1729.5166666666669</v>
      </c>
      <c r="K392" s="31">
        <v>1702.75</v>
      </c>
      <c r="L392" s="31">
        <v>1675.05</v>
      </c>
      <c r="M392" s="31">
        <v>0.81274000000000002</v>
      </c>
      <c r="N392" s="1"/>
      <c r="O392" s="1"/>
    </row>
    <row r="393" spans="1:15" ht="12.75" customHeight="1">
      <c r="A393" s="33">
        <v>383</v>
      </c>
      <c r="B393" s="53" t="s">
        <v>462</v>
      </c>
      <c r="C393" s="31">
        <v>372.25</v>
      </c>
      <c r="D393" s="36">
        <v>362.7833333333333</v>
      </c>
      <c r="E393" s="36">
        <v>350.96666666666658</v>
      </c>
      <c r="F393" s="36">
        <v>329.68333333333328</v>
      </c>
      <c r="G393" s="36">
        <v>317.86666666666656</v>
      </c>
      <c r="H393" s="36">
        <v>384.06666666666661</v>
      </c>
      <c r="I393" s="36">
        <v>395.88333333333333</v>
      </c>
      <c r="J393" s="36">
        <v>417.16666666666663</v>
      </c>
      <c r="K393" s="31">
        <v>374.6</v>
      </c>
      <c r="L393" s="31">
        <v>341.5</v>
      </c>
      <c r="M393" s="31">
        <v>890.59519999999998</v>
      </c>
      <c r="N393" s="1"/>
      <c r="O393" s="1"/>
    </row>
    <row r="394" spans="1:15" ht="12.75" customHeight="1">
      <c r="A394" s="33">
        <v>384</v>
      </c>
      <c r="B394" s="53" t="s">
        <v>1051</v>
      </c>
      <c r="C394" s="31">
        <v>434.75</v>
      </c>
      <c r="D394" s="36">
        <v>436.15000000000003</v>
      </c>
      <c r="E394" s="36">
        <v>424.20000000000005</v>
      </c>
      <c r="F394" s="36">
        <v>413.65000000000003</v>
      </c>
      <c r="G394" s="36">
        <v>401.70000000000005</v>
      </c>
      <c r="H394" s="36">
        <v>446.70000000000005</v>
      </c>
      <c r="I394" s="36">
        <v>458.65</v>
      </c>
      <c r="J394" s="36">
        <v>469.20000000000005</v>
      </c>
      <c r="K394" s="31">
        <v>448.1</v>
      </c>
      <c r="L394" s="31">
        <v>425.6</v>
      </c>
      <c r="M394" s="31">
        <v>82.365470000000002</v>
      </c>
      <c r="N394" s="1"/>
      <c r="O394" s="1"/>
    </row>
    <row r="395" spans="1:15" ht="12.75" customHeight="1">
      <c r="A395" s="33">
        <v>385</v>
      </c>
      <c r="B395" s="53" t="s">
        <v>463</v>
      </c>
      <c r="C395" s="31">
        <v>1249.5</v>
      </c>
      <c r="D395" s="36">
        <v>1251.1666666666667</v>
      </c>
      <c r="E395" s="36">
        <v>1241.3833333333334</v>
      </c>
      <c r="F395" s="36">
        <v>1233.2666666666667</v>
      </c>
      <c r="G395" s="36">
        <v>1223.4833333333333</v>
      </c>
      <c r="H395" s="36">
        <v>1259.2833333333335</v>
      </c>
      <c r="I395" s="36">
        <v>1269.0666666666668</v>
      </c>
      <c r="J395" s="36">
        <v>1277.1833333333336</v>
      </c>
      <c r="K395" s="31">
        <v>1260.95</v>
      </c>
      <c r="L395" s="31">
        <v>1243.05</v>
      </c>
      <c r="M395" s="31">
        <v>1.06938</v>
      </c>
      <c r="N395" s="1"/>
      <c r="O395" s="1"/>
    </row>
    <row r="396" spans="1:15" ht="12.75" customHeight="1">
      <c r="A396" s="33">
        <v>386</v>
      </c>
      <c r="B396" s="53" t="s">
        <v>464</v>
      </c>
      <c r="C396" s="31">
        <v>302.45</v>
      </c>
      <c r="D396" s="36">
        <v>303.59999999999997</v>
      </c>
      <c r="E396" s="36">
        <v>300.24999999999994</v>
      </c>
      <c r="F396" s="36">
        <v>298.04999999999995</v>
      </c>
      <c r="G396" s="36">
        <v>294.69999999999993</v>
      </c>
      <c r="H396" s="36">
        <v>305.79999999999995</v>
      </c>
      <c r="I396" s="36">
        <v>309.14999999999998</v>
      </c>
      <c r="J396" s="36">
        <v>311.34999999999997</v>
      </c>
      <c r="K396" s="31">
        <v>306.95</v>
      </c>
      <c r="L396" s="31">
        <v>301.39999999999998</v>
      </c>
      <c r="M396" s="31">
        <v>3.0254099999999999</v>
      </c>
      <c r="N396" s="1"/>
      <c r="O396" s="1"/>
    </row>
    <row r="397" spans="1:15" ht="12.75" customHeight="1">
      <c r="A397" s="33">
        <v>387</v>
      </c>
      <c r="B397" s="53" t="s">
        <v>807</v>
      </c>
      <c r="C397" s="31">
        <v>715.35</v>
      </c>
      <c r="D397" s="36">
        <v>719.7833333333333</v>
      </c>
      <c r="E397" s="36">
        <v>706.56666666666661</v>
      </c>
      <c r="F397" s="36">
        <v>697.7833333333333</v>
      </c>
      <c r="G397" s="36">
        <v>684.56666666666661</v>
      </c>
      <c r="H397" s="36">
        <v>728.56666666666661</v>
      </c>
      <c r="I397" s="36">
        <v>741.7833333333333</v>
      </c>
      <c r="J397" s="36">
        <v>750.56666666666661</v>
      </c>
      <c r="K397" s="31">
        <v>733</v>
      </c>
      <c r="L397" s="31">
        <v>711</v>
      </c>
      <c r="M397" s="31">
        <v>1.5904700000000001</v>
      </c>
      <c r="N397" s="1"/>
      <c r="O397" s="1"/>
    </row>
    <row r="398" spans="1:15" ht="12.75" customHeight="1">
      <c r="A398" s="33">
        <v>388</v>
      </c>
      <c r="B398" s="53" t="s">
        <v>465</v>
      </c>
      <c r="C398" s="31">
        <v>147.69999999999999</v>
      </c>
      <c r="D398" s="36">
        <v>148.86666666666665</v>
      </c>
      <c r="E398" s="36">
        <v>146.1333333333333</v>
      </c>
      <c r="F398" s="36">
        <v>144.56666666666666</v>
      </c>
      <c r="G398" s="36">
        <v>141.83333333333331</v>
      </c>
      <c r="H398" s="36">
        <v>150.43333333333328</v>
      </c>
      <c r="I398" s="36">
        <v>153.16666666666663</v>
      </c>
      <c r="J398" s="36">
        <v>154.73333333333326</v>
      </c>
      <c r="K398" s="31">
        <v>151.6</v>
      </c>
      <c r="L398" s="31">
        <v>147.30000000000001</v>
      </c>
      <c r="M398" s="31">
        <v>20.99156</v>
      </c>
      <c r="N398" s="1"/>
      <c r="O398" s="1"/>
    </row>
    <row r="399" spans="1:15" ht="12.75" customHeight="1">
      <c r="A399" s="33">
        <v>389</v>
      </c>
      <c r="B399" s="53" t="s">
        <v>466</v>
      </c>
      <c r="C399" s="31">
        <v>3317.85</v>
      </c>
      <c r="D399" s="36">
        <v>3339.7833333333333</v>
      </c>
      <c r="E399" s="36">
        <v>3279.5666666666666</v>
      </c>
      <c r="F399" s="36">
        <v>3241.2833333333333</v>
      </c>
      <c r="G399" s="36">
        <v>3181.0666666666666</v>
      </c>
      <c r="H399" s="36">
        <v>3378.0666666666666</v>
      </c>
      <c r="I399" s="36">
        <v>3438.2833333333328</v>
      </c>
      <c r="J399" s="36">
        <v>3476.5666666666666</v>
      </c>
      <c r="K399" s="31">
        <v>3400</v>
      </c>
      <c r="L399" s="31">
        <v>3301.5</v>
      </c>
      <c r="M399" s="31">
        <v>0.18103</v>
      </c>
      <c r="N399" s="1"/>
      <c r="O399" s="1"/>
    </row>
    <row r="400" spans="1:15" ht="12.75" customHeight="1">
      <c r="A400" s="33">
        <v>390</v>
      </c>
      <c r="B400" s="53" t="s">
        <v>467</v>
      </c>
      <c r="C400" s="31">
        <v>76.3</v>
      </c>
      <c r="D400" s="36">
        <v>77.283333333333331</v>
      </c>
      <c r="E400" s="36">
        <v>74.916666666666657</v>
      </c>
      <c r="F400" s="36">
        <v>73.533333333333331</v>
      </c>
      <c r="G400" s="36">
        <v>71.166666666666657</v>
      </c>
      <c r="H400" s="36">
        <v>78.666666666666657</v>
      </c>
      <c r="I400" s="36">
        <v>81.033333333333331</v>
      </c>
      <c r="J400" s="36">
        <v>82.416666666666657</v>
      </c>
      <c r="K400" s="31">
        <v>79.650000000000006</v>
      </c>
      <c r="L400" s="31">
        <v>75.900000000000006</v>
      </c>
      <c r="M400" s="31">
        <v>31.322679999999998</v>
      </c>
      <c r="N400" s="1"/>
      <c r="O400" s="1"/>
    </row>
    <row r="401" spans="1:15" ht="12.75" customHeight="1">
      <c r="A401" s="33">
        <v>391</v>
      </c>
      <c r="B401" s="53" t="s">
        <v>468</v>
      </c>
      <c r="C401" s="31">
        <v>2244</v>
      </c>
      <c r="D401" s="36">
        <v>2244.3666666666668</v>
      </c>
      <c r="E401" s="36">
        <v>2229.7333333333336</v>
      </c>
      <c r="F401" s="36">
        <v>2215.4666666666667</v>
      </c>
      <c r="G401" s="36">
        <v>2200.8333333333335</v>
      </c>
      <c r="H401" s="36">
        <v>2258.6333333333337</v>
      </c>
      <c r="I401" s="36">
        <v>2273.2666666666669</v>
      </c>
      <c r="J401" s="36">
        <v>2287.5333333333338</v>
      </c>
      <c r="K401" s="31">
        <v>2259</v>
      </c>
      <c r="L401" s="31">
        <v>2230.1</v>
      </c>
      <c r="M401" s="31">
        <v>0.83840999999999999</v>
      </c>
      <c r="N401" s="1"/>
      <c r="O401" s="1"/>
    </row>
    <row r="402" spans="1:15" ht="12.75" customHeight="1">
      <c r="A402" s="33">
        <v>392</v>
      </c>
      <c r="B402" s="53" t="s">
        <v>469</v>
      </c>
      <c r="C402" s="31">
        <v>208.7</v>
      </c>
      <c r="D402" s="36">
        <v>209.5</v>
      </c>
      <c r="E402" s="36">
        <v>207.2</v>
      </c>
      <c r="F402" s="36">
        <v>205.7</v>
      </c>
      <c r="G402" s="36">
        <v>203.39999999999998</v>
      </c>
      <c r="H402" s="36">
        <v>211</v>
      </c>
      <c r="I402" s="36">
        <v>213.3</v>
      </c>
      <c r="J402" s="36">
        <v>214.8</v>
      </c>
      <c r="K402" s="31">
        <v>211.8</v>
      </c>
      <c r="L402" s="31">
        <v>208</v>
      </c>
      <c r="M402" s="31">
        <v>6.3108899999999997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2972.1</v>
      </c>
      <c r="D403" s="36">
        <v>2955.5166666666664</v>
      </c>
      <c r="E403" s="36">
        <v>2926.583333333333</v>
      </c>
      <c r="F403" s="36">
        <v>2881.0666666666666</v>
      </c>
      <c r="G403" s="36">
        <v>2852.1333333333332</v>
      </c>
      <c r="H403" s="36">
        <v>3001.0333333333328</v>
      </c>
      <c r="I403" s="36">
        <v>3029.9666666666662</v>
      </c>
      <c r="J403" s="36">
        <v>3075.4833333333327</v>
      </c>
      <c r="K403" s="31">
        <v>2984.45</v>
      </c>
      <c r="L403" s="31">
        <v>2910</v>
      </c>
      <c r="M403" s="31">
        <v>73.041300000000007</v>
      </c>
      <c r="N403" s="1"/>
      <c r="O403" s="1"/>
    </row>
    <row r="404" spans="1:15" ht="12.75" customHeight="1">
      <c r="A404" s="33">
        <v>394</v>
      </c>
      <c r="B404" s="53" t="s">
        <v>470</v>
      </c>
      <c r="C404" s="31">
        <v>102.65</v>
      </c>
      <c r="D404" s="36">
        <v>103.03333333333335</v>
      </c>
      <c r="E404" s="36">
        <v>101.81666666666669</v>
      </c>
      <c r="F404" s="36">
        <v>100.98333333333335</v>
      </c>
      <c r="G404" s="36">
        <v>99.766666666666694</v>
      </c>
      <c r="H404" s="36">
        <v>103.86666666666669</v>
      </c>
      <c r="I404" s="36">
        <v>105.08333333333336</v>
      </c>
      <c r="J404" s="36">
        <v>105.91666666666669</v>
      </c>
      <c r="K404" s="31">
        <v>104.25</v>
      </c>
      <c r="L404" s="31">
        <v>102.2</v>
      </c>
      <c r="M404" s="31">
        <v>4.649</v>
      </c>
      <c r="N404" s="1"/>
      <c r="O404" s="1"/>
    </row>
    <row r="405" spans="1:15" ht="12.75" customHeight="1">
      <c r="A405" s="33">
        <v>395</v>
      </c>
      <c r="B405" s="53" t="s">
        <v>471</v>
      </c>
      <c r="C405" s="31">
        <v>1438.25</v>
      </c>
      <c r="D405" s="36">
        <v>1440.8666666666668</v>
      </c>
      <c r="E405" s="36">
        <v>1427.3833333333337</v>
      </c>
      <c r="F405" s="36">
        <v>1416.5166666666669</v>
      </c>
      <c r="G405" s="36">
        <v>1403.0333333333338</v>
      </c>
      <c r="H405" s="36">
        <v>1451.7333333333336</v>
      </c>
      <c r="I405" s="36">
        <v>1465.2166666666667</v>
      </c>
      <c r="J405" s="36">
        <v>1476.0833333333335</v>
      </c>
      <c r="K405" s="31">
        <v>1454.35</v>
      </c>
      <c r="L405" s="31">
        <v>1430</v>
      </c>
      <c r="M405" s="31">
        <v>0.25958999999999999</v>
      </c>
      <c r="N405" s="1"/>
      <c r="O405" s="1"/>
    </row>
    <row r="406" spans="1:15" ht="12.75" customHeight="1">
      <c r="A406" s="33">
        <v>396</v>
      </c>
      <c r="B406" s="53" t="s">
        <v>1052</v>
      </c>
      <c r="C406" s="31">
        <v>82.25</v>
      </c>
      <c r="D406" s="36">
        <v>82.5</v>
      </c>
      <c r="E406" s="36">
        <v>81.75</v>
      </c>
      <c r="F406" s="36">
        <v>81.25</v>
      </c>
      <c r="G406" s="36">
        <v>80.5</v>
      </c>
      <c r="H406" s="36">
        <v>83</v>
      </c>
      <c r="I406" s="36">
        <v>83.75</v>
      </c>
      <c r="J406" s="36">
        <v>84.25</v>
      </c>
      <c r="K406" s="31">
        <v>83.25</v>
      </c>
      <c r="L406" s="31">
        <v>82</v>
      </c>
      <c r="M406" s="31">
        <v>9.2570800000000002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710.6</v>
      </c>
      <c r="D407" s="36">
        <v>711.0333333333333</v>
      </c>
      <c r="E407" s="36">
        <v>706.96666666666658</v>
      </c>
      <c r="F407" s="36">
        <v>703.33333333333326</v>
      </c>
      <c r="G407" s="36">
        <v>699.26666666666654</v>
      </c>
      <c r="H407" s="36">
        <v>714.66666666666663</v>
      </c>
      <c r="I407" s="36">
        <v>718.73333333333323</v>
      </c>
      <c r="J407" s="36">
        <v>722.36666666666667</v>
      </c>
      <c r="K407" s="31">
        <v>715.1</v>
      </c>
      <c r="L407" s="31">
        <v>707.4</v>
      </c>
      <c r="M407" s="31">
        <v>10.14823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1446.8</v>
      </c>
      <c r="D408" s="36">
        <v>1441.2666666666667</v>
      </c>
      <c r="E408" s="36">
        <v>1429.5833333333333</v>
      </c>
      <c r="F408" s="36">
        <v>1412.3666666666666</v>
      </c>
      <c r="G408" s="36">
        <v>1400.6833333333332</v>
      </c>
      <c r="H408" s="36">
        <v>1458.4833333333333</v>
      </c>
      <c r="I408" s="36">
        <v>1470.1666666666667</v>
      </c>
      <c r="J408" s="36">
        <v>1487.3833333333334</v>
      </c>
      <c r="K408" s="31">
        <v>1452.95</v>
      </c>
      <c r="L408" s="31">
        <v>1424.05</v>
      </c>
      <c r="M408" s="31">
        <v>12.06423</v>
      </c>
      <c r="N408" s="1"/>
      <c r="O408" s="1"/>
    </row>
    <row r="409" spans="1:15" ht="12.75" customHeight="1">
      <c r="A409" s="33">
        <v>399</v>
      </c>
      <c r="B409" s="53" t="s">
        <v>472</v>
      </c>
      <c r="C409" s="31">
        <v>147.4</v>
      </c>
      <c r="D409" s="36">
        <v>148.08333333333334</v>
      </c>
      <c r="E409" s="36">
        <v>144.16666666666669</v>
      </c>
      <c r="F409" s="36">
        <v>140.93333333333334</v>
      </c>
      <c r="G409" s="36">
        <v>137.01666666666668</v>
      </c>
      <c r="H409" s="36">
        <v>151.31666666666669</v>
      </c>
      <c r="I409" s="36">
        <v>155.23333333333338</v>
      </c>
      <c r="J409" s="36">
        <v>158.4666666666667</v>
      </c>
      <c r="K409" s="31">
        <v>152</v>
      </c>
      <c r="L409" s="31">
        <v>144.85</v>
      </c>
      <c r="M409" s="31">
        <v>314.45911999999998</v>
      </c>
      <c r="N409" s="1"/>
      <c r="O409" s="1"/>
    </row>
    <row r="410" spans="1:15" ht="12.75" customHeight="1">
      <c r="A410" s="33">
        <v>400</v>
      </c>
      <c r="B410" s="53" t="s">
        <v>473</v>
      </c>
      <c r="C410" s="31">
        <v>6142.9</v>
      </c>
      <c r="D410" s="36">
        <v>6086.3499999999995</v>
      </c>
      <c r="E410" s="36">
        <v>5947.6999999999989</v>
      </c>
      <c r="F410" s="36">
        <v>5752.4999999999991</v>
      </c>
      <c r="G410" s="36">
        <v>5613.8499999999985</v>
      </c>
      <c r="H410" s="36">
        <v>6281.5499999999993</v>
      </c>
      <c r="I410" s="36">
        <v>6420.1999999999989</v>
      </c>
      <c r="J410" s="36">
        <v>6615.4</v>
      </c>
      <c r="K410" s="31">
        <v>6225</v>
      </c>
      <c r="L410" s="31">
        <v>5891.15</v>
      </c>
      <c r="M410" s="31">
        <v>0.48670000000000002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2305.4499999999998</v>
      </c>
      <c r="D411" s="36">
        <v>2295.8333333333335</v>
      </c>
      <c r="E411" s="36">
        <v>2282.166666666667</v>
      </c>
      <c r="F411" s="36">
        <v>2258.8833333333337</v>
      </c>
      <c r="G411" s="36">
        <v>2245.2166666666672</v>
      </c>
      <c r="H411" s="36">
        <v>2319.1166666666668</v>
      </c>
      <c r="I411" s="36">
        <v>2332.7833333333338</v>
      </c>
      <c r="J411" s="36">
        <v>2356.0666666666666</v>
      </c>
      <c r="K411" s="31">
        <v>2309.5</v>
      </c>
      <c r="L411" s="31">
        <v>2272.5500000000002</v>
      </c>
      <c r="M411" s="31">
        <v>2.7855099999999999</v>
      </c>
      <c r="N411" s="1"/>
      <c r="O411" s="1"/>
    </row>
    <row r="412" spans="1:15" ht="12.75" customHeight="1">
      <c r="A412" s="33">
        <v>402</v>
      </c>
      <c r="B412" s="53" t="s">
        <v>836</v>
      </c>
      <c r="C412" s="31">
        <v>2058.6</v>
      </c>
      <c r="D412" s="36">
        <v>2064.7666666666664</v>
      </c>
      <c r="E412" s="36">
        <v>2031.833333333333</v>
      </c>
      <c r="F412" s="36">
        <v>2005.0666666666666</v>
      </c>
      <c r="G412" s="36">
        <v>1972.1333333333332</v>
      </c>
      <c r="H412" s="36">
        <v>2091.5333333333328</v>
      </c>
      <c r="I412" s="36">
        <v>2124.4666666666662</v>
      </c>
      <c r="J412" s="36">
        <v>2151.2333333333327</v>
      </c>
      <c r="K412" s="31">
        <v>2097.6999999999998</v>
      </c>
      <c r="L412" s="31">
        <v>2038</v>
      </c>
      <c r="M412" s="31">
        <v>0.70255000000000001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137.35</v>
      </c>
      <c r="D413" s="36">
        <v>135.61666666666667</v>
      </c>
      <c r="E413" s="36">
        <v>132.73333333333335</v>
      </c>
      <c r="F413" s="36">
        <v>128.11666666666667</v>
      </c>
      <c r="G413" s="36">
        <v>125.23333333333335</v>
      </c>
      <c r="H413" s="36">
        <v>140.23333333333335</v>
      </c>
      <c r="I413" s="36">
        <v>143.11666666666667</v>
      </c>
      <c r="J413" s="36">
        <v>147.73333333333335</v>
      </c>
      <c r="K413" s="31">
        <v>138.5</v>
      </c>
      <c r="L413" s="31">
        <v>131</v>
      </c>
      <c r="M413" s="31">
        <v>226.12514999999999</v>
      </c>
      <c r="N413" s="1"/>
      <c r="O413" s="1"/>
    </row>
    <row r="414" spans="1:15" ht="12.75" customHeight="1">
      <c r="A414" s="33">
        <v>404</v>
      </c>
      <c r="B414" s="53" t="s">
        <v>474</v>
      </c>
      <c r="C414" s="31">
        <v>8932.85</v>
      </c>
      <c r="D414" s="36">
        <v>8916.0666666666675</v>
      </c>
      <c r="E414" s="36">
        <v>8866.2333333333354</v>
      </c>
      <c r="F414" s="36">
        <v>8799.6166666666686</v>
      </c>
      <c r="G414" s="36">
        <v>8749.7833333333365</v>
      </c>
      <c r="H414" s="36">
        <v>8982.6833333333343</v>
      </c>
      <c r="I414" s="36">
        <v>9032.5166666666664</v>
      </c>
      <c r="J414" s="36">
        <v>9099.1333333333332</v>
      </c>
      <c r="K414" s="31">
        <v>8965.9</v>
      </c>
      <c r="L414" s="31">
        <v>8849.4500000000007</v>
      </c>
      <c r="M414" s="31">
        <v>0.15884999999999999</v>
      </c>
      <c r="N414" s="1"/>
      <c r="O414" s="1"/>
    </row>
    <row r="415" spans="1:15" ht="12.75" customHeight="1">
      <c r="A415" s="33">
        <v>405</v>
      </c>
      <c r="B415" s="53" t="s">
        <v>475</v>
      </c>
      <c r="C415" s="31">
        <v>1412.5</v>
      </c>
      <c r="D415" s="36">
        <v>1413.1666666666667</v>
      </c>
      <c r="E415" s="36">
        <v>1391.3333333333335</v>
      </c>
      <c r="F415" s="36">
        <v>1370.1666666666667</v>
      </c>
      <c r="G415" s="36">
        <v>1348.3333333333335</v>
      </c>
      <c r="H415" s="36">
        <v>1434.3333333333335</v>
      </c>
      <c r="I415" s="36">
        <v>1456.166666666667</v>
      </c>
      <c r="J415" s="36">
        <v>1477.3333333333335</v>
      </c>
      <c r="K415" s="31">
        <v>1435</v>
      </c>
      <c r="L415" s="31">
        <v>1392</v>
      </c>
      <c r="M415" s="31">
        <v>0.90769999999999995</v>
      </c>
      <c r="N415" s="1"/>
      <c r="O415" s="1"/>
    </row>
    <row r="416" spans="1:15" ht="12.75" customHeight="1">
      <c r="A416" s="33">
        <v>406</v>
      </c>
      <c r="B416" s="53" t="s">
        <v>837</v>
      </c>
      <c r="C416" s="31">
        <v>466.35</v>
      </c>
      <c r="D416" s="36">
        <v>446.95</v>
      </c>
      <c r="E416" s="36">
        <v>423.4</v>
      </c>
      <c r="F416" s="36">
        <v>380.45</v>
      </c>
      <c r="G416" s="36">
        <v>356.9</v>
      </c>
      <c r="H416" s="36">
        <v>489.9</v>
      </c>
      <c r="I416" s="36">
        <v>513.45000000000005</v>
      </c>
      <c r="J416" s="36">
        <v>556.4</v>
      </c>
      <c r="K416" s="31">
        <v>470.5</v>
      </c>
      <c r="L416" s="31">
        <v>404</v>
      </c>
      <c r="M416" s="31">
        <v>69.041989999999998</v>
      </c>
      <c r="N416" s="1"/>
      <c r="O416" s="1"/>
    </row>
    <row r="417" spans="1:15" ht="12.75" customHeight="1">
      <c r="A417" s="33">
        <v>407</v>
      </c>
      <c r="B417" s="53" t="s">
        <v>476</v>
      </c>
      <c r="C417" s="31">
        <v>4600.3500000000004</v>
      </c>
      <c r="D417" s="36">
        <v>4611.5166666666673</v>
      </c>
      <c r="E417" s="36">
        <v>4526.7333333333345</v>
      </c>
      <c r="F417" s="36">
        <v>4453.1166666666668</v>
      </c>
      <c r="G417" s="36">
        <v>4368.3333333333339</v>
      </c>
      <c r="H417" s="36">
        <v>4685.133333333335</v>
      </c>
      <c r="I417" s="36">
        <v>4769.9166666666679</v>
      </c>
      <c r="J417" s="36">
        <v>4843.5333333333356</v>
      </c>
      <c r="K417" s="31">
        <v>4696.3</v>
      </c>
      <c r="L417" s="31">
        <v>4537.8999999999996</v>
      </c>
      <c r="M417" s="31">
        <v>1.9664200000000001</v>
      </c>
      <c r="N417" s="1"/>
      <c r="O417" s="1"/>
    </row>
    <row r="418" spans="1:15" ht="12.75" customHeight="1">
      <c r="A418" s="33">
        <v>408</v>
      </c>
      <c r="B418" s="53" t="s">
        <v>1053</v>
      </c>
      <c r="C418" s="31">
        <v>916.7</v>
      </c>
      <c r="D418" s="36">
        <v>924.7166666666667</v>
      </c>
      <c r="E418" s="36">
        <v>894.38333333333344</v>
      </c>
      <c r="F418" s="36">
        <v>872.06666666666672</v>
      </c>
      <c r="G418" s="36">
        <v>841.73333333333346</v>
      </c>
      <c r="H418" s="36">
        <v>947.03333333333342</v>
      </c>
      <c r="I418" s="36">
        <v>977.36666666666667</v>
      </c>
      <c r="J418" s="36">
        <v>999.68333333333339</v>
      </c>
      <c r="K418" s="31">
        <v>955.05</v>
      </c>
      <c r="L418" s="31">
        <v>902.4</v>
      </c>
      <c r="M418" s="31">
        <v>2.7226499999999998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25676.9</v>
      </c>
      <c r="D419" s="36">
        <v>25650.983333333334</v>
      </c>
      <c r="E419" s="36">
        <v>25450.966666666667</v>
      </c>
      <c r="F419" s="36">
        <v>25225.033333333333</v>
      </c>
      <c r="G419" s="36">
        <v>25025.016666666666</v>
      </c>
      <c r="H419" s="36">
        <v>25876.916666666668</v>
      </c>
      <c r="I419" s="36">
        <v>26076.933333333338</v>
      </c>
      <c r="J419" s="36">
        <v>26302.866666666669</v>
      </c>
      <c r="K419" s="31">
        <v>25851</v>
      </c>
      <c r="L419" s="31">
        <v>25425.05</v>
      </c>
      <c r="M419" s="31">
        <v>0.73089999999999999</v>
      </c>
      <c r="N419" s="1"/>
      <c r="O419" s="1"/>
    </row>
    <row r="420" spans="1:15" ht="12.75" customHeight="1">
      <c r="A420" s="33">
        <v>410</v>
      </c>
      <c r="B420" s="53" t="s">
        <v>477</v>
      </c>
      <c r="C420" s="31">
        <v>41.85</v>
      </c>
      <c r="D420" s="36">
        <v>42.133333333333333</v>
      </c>
      <c r="E420" s="36">
        <v>41.466666666666669</v>
      </c>
      <c r="F420" s="36">
        <v>41.083333333333336</v>
      </c>
      <c r="G420" s="36">
        <v>40.416666666666671</v>
      </c>
      <c r="H420" s="36">
        <v>42.516666666666666</v>
      </c>
      <c r="I420" s="36">
        <v>43.183333333333337</v>
      </c>
      <c r="J420" s="36">
        <v>43.566666666666663</v>
      </c>
      <c r="K420" s="31">
        <v>42.8</v>
      </c>
      <c r="L420" s="31">
        <v>41.75</v>
      </c>
      <c r="M420" s="31">
        <v>40.557250000000003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2400.4499999999998</v>
      </c>
      <c r="D421" s="36">
        <v>2379.5499999999997</v>
      </c>
      <c r="E421" s="36">
        <v>2349.3999999999996</v>
      </c>
      <c r="F421" s="36">
        <v>2298.35</v>
      </c>
      <c r="G421" s="36">
        <v>2268.1999999999998</v>
      </c>
      <c r="H421" s="36">
        <v>2430.5999999999995</v>
      </c>
      <c r="I421" s="36">
        <v>2460.75</v>
      </c>
      <c r="J421" s="36">
        <v>2511.7999999999993</v>
      </c>
      <c r="K421" s="31">
        <v>2409.6999999999998</v>
      </c>
      <c r="L421" s="31">
        <v>2328.5</v>
      </c>
      <c r="M421" s="31">
        <v>11.02552</v>
      </c>
      <c r="N421" s="1"/>
      <c r="O421" s="1"/>
    </row>
    <row r="422" spans="1:15" ht="12.75" customHeight="1">
      <c r="A422" s="33">
        <v>412</v>
      </c>
      <c r="B422" s="53" t="s">
        <v>478</v>
      </c>
      <c r="C422" s="31">
        <v>647.04999999999995</v>
      </c>
      <c r="D422" s="36">
        <v>652.23333333333323</v>
      </c>
      <c r="E422" s="36">
        <v>636.16666666666652</v>
      </c>
      <c r="F422" s="36">
        <v>625.2833333333333</v>
      </c>
      <c r="G422" s="36">
        <v>609.21666666666658</v>
      </c>
      <c r="H422" s="36">
        <v>663.11666666666645</v>
      </c>
      <c r="I422" s="36">
        <v>679.18333333333328</v>
      </c>
      <c r="J422" s="36">
        <v>690.06666666666638</v>
      </c>
      <c r="K422" s="31">
        <v>668.3</v>
      </c>
      <c r="L422" s="31">
        <v>641.35</v>
      </c>
      <c r="M422" s="31">
        <v>14.10472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7371.65</v>
      </c>
      <c r="D423" s="36">
        <v>7308.333333333333</v>
      </c>
      <c r="E423" s="36">
        <v>7229.4666666666662</v>
      </c>
      <c r="F423" s="36">
        <v>7087.2833333333328</v>
      </c>
      <c r="G423" s="36">
        <v>7008.4166666666661</v>
      </c>
      <c r="H423" s="36">
        <v>7450.5166666666664</v>
      </c>
      <c r="I423" s="36">
        <v>7529.3833333333332</v>
      </c>
      <c r="J423" s="36">
        <v>7671.5666666666666</v>
      </c>
      <c r="K423" s="31">
        <v>7387.2</v>
      </c>
      <c r="L423" s="31">
        <v>7166.15</v>
      </c>
      <c r="M423" s="31">
        <v>3.5859399999999999</v>
      </c>
      <c r="N423" s="1"/>
      <c r="O423" s="1"/>
    </row>
    <row r="424" spans="1:15" ht="12.75" customHeight="1">
      <c r="A424" s="33">
        <v>414</v>
      </c>
      <c r="B424" s="53" t="s">
        <v>1054</v>
      </c>
      <c r="C424" s="31">
        <v>1301.8499999999999</v>
      </c>
      <c r="D424" s="36">
        <v>1302.6166666666666</v>
      </c>
      <c r="E424" s="36">
        <v>1291.2333333333331</v>
      </c>
      <c r="F424" s="36">
        <v>1280.6166666666666</v>
      </c>
      <c r="G424" s="36">
        <v>1269.2333333333331</v>
      </c>
      <c r="H424" s="36">
        <v>1313.2333333333331</v>
      </c>
      <c r="I424" s="36">
        <v>1324.6166666666668</v>
      </c>
      <c r="J424" s="36">
        <v>1335.2333333333331</v>
      </c>
      <c r="K424" s="31">
        <v>1314</v>
      </c>
      <c r="L424" s="31">
        <v>1292</v>
      </c>
      <c r="M424" s="31">
        <v>5.34457</v>
      </c>
      <c r="N424" s="1"/>
      <c r="O424" s="1"/>
    </row>
    <row r="425" spans="1:15" ht="12.75" customHeight="1">
      <c r="A425" s="33">
        <v>415</v>
      </c>
      <c r="B425" s="53" t="s">
        <v>479</v>
      </c>
      <c r="C425" s="31">
        <v>1884.9</v>
      </c>
      <c r="D425" s="36">
        <v>1862.4833333333336</v>
      </c>
      <c r="E425" s="36">
        <v>1826.2666666666671</v>
      </c>
      <c r="F425" s="36">
        <v>1767.6333333333334</v>
      </c>
      <c r="G425" s="36">
        <v>1731.416666666667</v>
      </c>
      <c r="H425" s="36">
        <v>1921.1166666666672</v>
      </c>
      <c r="I425" s="36">
        <v>1957.3333333333335</v>
      </c>
      <c r="J425" s="36">
        <v>2015.9666666666674</v>
      </c>
      <c r="K425" s="31">
        <v>1898.7</v>
      </c>
      <c r="L425" s="31">
        <v>1803.85</v>
      </c>
      <c r="M425" s="31">
        <v>3.9426899999999998</v>
      </c>
      <c r="N425" s="1"/>
      <c r="O425" s="1"/>
    </row>
    <row r="426" spans="1:15" ht="12.75" customHeight="1">
      <c r="A426" s="33">
        <v>416</v>
      </c>
      <c r="B426" s="53" t="s">
        <v>480</v>
      </c>
      <c r="C426" s="31">
        <v>10114.450000000001</v>
      </c>
      <c r="D426" s="36">
        <v>10101.483333333334</v>
      </c>
      <c r="E426" s="36">
        <v>9952.9666666666672</v>
      </c>
      <c r="F426" s="36">
        <v>9791.4833333333336</v>
      </c>
      <c r="G426" s="36">
        <v>9642.9666666666672</v>
      </c>
      <c r="H426" s="36">
        <v>10262.966666666667</v>
      </c>
      <c r="I426" s="36">
        <v>10411.483333333334</v>
      </c>
      <c r="J426" s="36">
        <v>10572.966666666667</v>
      </c>
      <c r="K426" s="31">
        <v>10250</v>
      </c>
      <c r="L426" s="31">
        <v>9940</v>
      </c>
      <c r="M426" s="31">
        <v>2.7736900000000002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627.70000000000005</v>
      </c>
      <c r="D427" s="36">
        <v>631.94999999999993</v>
      </c>
      <c r="E427" s="36">
        <v>622.14999999999986</v>
      </c>
      <c r="F427" s="36">
        <v>616.59999999999991</v>
      </c>
      <c r="G427" s="36">
        <v>606.79999999999984</v>
      </c>
      <c r="H427" s="36">
        <v>637.49999999999989</v>
      </c>
      <c r="I427" s="36">
        <v>647.29999999999984</v>
      </c>
      <c r="J427" s="36">
        <v>652.84999999999991</v>
      </c>
      <c r="K427" s="31">
        <v>641.75</v>
      </c>
      <c r="L427" s="31">
        <v>626.4</v>
      </c>
      <c r="M427" s="31">
        <v>9.3564000000000007</v>
      </c>
      <c r="N427" s="1"/>
      <c r="O427" s="1"/>
    </row>
    <row r="428" spans="1:15" ht="12.75" customHeight="1">
      <c r="A428" s="33">
        <v>418</v>
      </c>
      <c r="B428" s="53" t="s">
        <v>481</v>
      </c>
      <c r="C428" s="31">
        <v>522.5</v>
      </c>
      <c r="D428" s="36">
        <v>525.2833333333333</v>
      </c>
      <c r="E428" s="36">
        <v>516.76666666666665</v>
      </c>
      <c r="F428" s="36">
        <v>511.0333333333333</v>
      </c>
      <c r="G428" s="36">
        <v>502.51666666666665</v>
      </c>
      <c r="H428" s="36">
        <v>531.01666666666665</v>
      </c>
      <c r="I428" s="36">
        <v>539.5333333333333</v>
      </c>
      <c r="J428" s="36">
        <v>545.26666666666665</v>
      </c>
      <c r="K428" s="31">
        <v>533.79999999999995</v>
      </c>
      <c r="L428" s="31">
        <v>519.54999999999995</v>
      </c>
      <c r="M428" s="31">
        <v>5.3407999999999998</v>
      </c>
      <c r="N428" s="1"/>
      <c r="O428" s="1"/>
    </row>
    <row r="429" spans="1:15" ht="12.75" customHeight="1">
      <c r="A429" s="33">
        <v>419</v>
      </c>
      <c r="B429" s="53" t="s">
        <v>482</v>
      </c>
      <c r="C429" s="31">
        <v>548.85</v>
      </c>
      <c r="D429" s="36">
        <v>556.05000000000007</v>
      </c>
      <c r="E429" s="36">
        <v>538.30000000000018</v>
      </c>
      <c r="F429" s="36">
        <v>527.75000000000011</v>
      </c>
      <c r="G429" s="36">
        <v>510.00000000000023</v>
      </c>
      <c r="H429" s="36">
        <v>566.60000000000014</v>
      </c>
      <c r="I429" s="36">
        <v>584.34999999999991</v>
      </c>
      <c r="J429" s="36">
        <v>594.90000000000009</v>
      </c>
      <c r="K429" s="31">
        <v>573.79999999999995</v>
      </c>
      <c r="L429" s="31">
        <v>545.5</v>
      </c>
      <c r="M429" s="31">
        <v>15.842969999999999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832.1</v>
      </c>
      <c r="D430" s="36">
        <v>829.86666666666667</v>
      </c>
      <c r="E430" s="36">
        <v>824.23333333333335</v>
      </c>
      <c r="F430" s="36">
        <v>816.36666666666667</v>
      </c>
      <c r="G430" s="36">
        <v>810.73333333333335</v>
      </c>
      <c r="H430" s="36">
        <v>837.73333333333335</v>
      </c>
      <c r="I430" s="36">
        <v>843.36666666666679</v>
      </c>
      <c r="J430" s="36">
        <v>851.23333333333335</v>
      </c>
      <c r="K430" s="31">
        <v>835.5</v>
      </c>
      <c r="L430" s="31">
        <v>822</v>
      </c>
      <c r="M430" s="31">
        <v>174.97488000000001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169.3</v>
      </c>
      <c r="D431" s="36">
        <v>168.58333333333334</v>
      </c>
      <c r="E431" s="36">
        <v>167.2166666666667</v>
      </c>
      <c r="F431" s="36">
        <v>165.13333333333335</v>
      </c>
      <c r="G431" s="36">
        <v>163.76666666666671</v>
      </c>
      <c r="H431" s="36">
        <v>170.66666666666669</v>
      </c>
      <c r="I431" s="36">
        <v>172.0333333333333</v>
      </c>
      <c r="J431" s="36">
        <v>174.11666666666667</v>
      </c>
      <c r="K431" s="31">
        <v>169.95</v>
      </c>
      <c r="L431" s="31">
        <v>166.5</v>
      </c>
      <c r="M431" s="31">
        <v>245.60356999999999</v>
      </c>
      <c r="N431" s="1"/>
      <c r="O431" s="1"/>
    </row>
    <row r="432" spans="1:15" ht="12.75" customHeight="1">
      <c r="A432" s="33">
        <v>422</v>
      </c>
      <c r="B432" s="53" t="s">
        <v>483</v>
      </c>
      <c r="C432" s="31">
        <v>768.05</v>
      </c>
      <c r="D432" s="36">
        <v>770.33333333333337</v>
      </c>
      <c r="E432" s="36">
        <v>744.76666666666677</v>
      </c>
      <c r="F432" s="36">
        <v>721.48333333333335</v>
      </c>
      <c r="G432" s="36">
        <v>695.91666666666674</v>
      </c>
      <c r="H432" s="36">
        <v>793.61666666666679</v>
      </c>
      <c r="I432" s="36">
        <v>819.18333333333339</v>
      </c>
      <c r="J432" s="36">
        <v>842.46666666666681</v>
      </c>
      <c r="K432" s="31">
        <v>795.9</v>
      </c>
      <c r="L432" s="31">
        <v>747.05</v>
      </c>
      <c r="M432" s="31">
        <v>24.19529</v>
      </c>
      <c r="N432" s="1"/>
      <c r="O432" s="1"/>
    </row>
    <row r="433" spans="1:15" ht="12.75" customHeight="1">
      <c r="A433" s="33">
        <v>423</v>
      </c>
      <c r="B433" s="53" t="s">
        <v>484</v>
      </c>
      <c r="C433" s="31">
        <v>129.9</v>
      </c>
      <c r="D433" s="36">
        <v>130.4</v>
      </c>
      <c r="E433" s="36">
        <v>129.10000000000002</v>
      </c>
      <c r="F433" s="36">
        <v>128.30000000000001</v>
      </c>
      <c r="G433" s="36">
        <v>127.00000000000003</v>
      </c>
      <c r="H433" s="36">
        <v>131.20000000000002</v>
      </c>
      <c r="I433" s="36">
        <v>132.50000000000003</v>
      </c>
      <c r="J433" s="36">
        <v>133.30000000000001</v>
      </c>
      <c r="K433" s="31">
        <v>131.69999999999999</v>
      </c>
      <c r="L433" s="31">
        <v>129.6</v>
      </c>
      <c r="M433" s="31">
        <v>11.674289999999999</v>
      </c>
      <c r="N433" s="1"/>
      <c r="O433" s="1"/>
    </row>
    <row r="434" spans="1:15" ht="12.75" customHeight="1">
      <c r="A434" s="33">
        <v>424</v>
      </c>
      <c r="B434" s="53" t="s">
        <v>485</v>
      </c>
      <c r="C434" s="31">
        <v>436.5</v>
      </c>
      <c r="D434" s="36">
        <v>433.63333333333338</v>
      </c>
      <c r="E434" s="36">
        <v>424.36666666666679</v>
      </c>
      <c r="F434" s="36">
        <v>412.23333333333341</v>
      </c>
      <c r="G434" s="36">
        <v>402.96666666666681</v>
      </c>
      <c r="H434" s="36">
        <v>445.76666666666677</v>
      </c>
      <c r="I434" s="36">
        <v>455.0333333333333</v>
      </c>
      <c r="J434" s="36">
        <v>467.16666666666674</v>
      </c>
      <c r="K434" s="31">
        <v>442.9</v>
      </c>
      <c r="L434" s="31">
        <v>421.5</v>
      </c>
      <c r="M434" s="31">
        <v>19.205559999999998</v>
      </c>
      <c r="N434" s="1"/>
      <c r="O434" s="1"/>
    </row>
    <row r="435" spans="1:15" ht="12.75" customHeight="1">
      <c r="A435" s="33">
        <v>425</v>
      </c>
      <c r="B435" s="53" t="s">
        <v>486</v>
      </c>
      <c r="C435" s="31">
        <v>213</v>
      </c>
      <c r="D435" s="36">
        <v>212.63333333333333</v>
      </c>
      <c r="E435" s="36">
        <v>210.26666666666665</v>
      </c>
      <c r="F435" s="36">
        <v>207.53333333333333</v>
      </c>
      <c r="G435" s="36">
        <v>205.16666666666666</v>
      </c>
      <c r="H435" s="36">
        <v>215.36666666666665</v>
      </c>
      <c r="I435" s="36">
        <v>217.73333333333332</v>
      </c>
      <c r="J435" s="36">
        <v>220.46666666666664</v>
      </c>
      <c r="K435" s="31">
        <v>215</v>
      </c>
      <c r="L435" s="31">
        <v>209.9</v>
      </c>
      <c r="M435" s="31">
        <v>4.8782300000000003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1495.1</v>
      </c>
      <c r="D436" s="36">
        <v>1490.7</v>
      </c>
      <c r="E436" s="36">
        <v>1471.4</v>
      </c>
      <c r="F436" s="36">
        <v>1447.7</v>
      </c>
      <c r="G436" s="36">
        <v>1428.4</v>
      </c>
      <c r="H436" s="36">
        <v>1514.4</v>
      </c>
      <c r="I436" s="36">
        <v>1533.6999999999998</v>
      </c>
      <c r="J436" s="36">
        <v>1557.4</v>
      </c>
      <c r="K436" s="31">
        <v>1510</v>
      </c>
      <c r="L436" s="31">
        <v>1467</v>
      </c>
      <c r="M436" s="31">
        <v>116.18479000000001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667.45</v>
      </c>
      <c r="D437" s="36">
        <v>668.08333333333337</v>
      </c>
      <c r="E437" s="36">
        <v>662.31666666666672</v>
      </c>
      <c r="F437" s="36">
        <v>657.18333333333339</v>
      </c>
      <c r="G437" s="36">
        <v>651.41666666666674</v>
      </c>
      <c r="H437" s="36">
        <v>673.2166666666667</v>
      </c>
      <c r="I437" s="36">
        <v>678.98333333333335</v>
      </c>
      <c r="J437" s="36">
        <v>684.11666666666667</v>
      </c>
      <c r="K437" s="31">
        <v>673.85</v>
      </c>
      <c r="L437" s="31">
        <v>662.95</v>
      </c>
      <c r="M437" s="31">
        <v>2.7150599999999998</v>
      </c>
      <c r="N437" s="1"/>
      <c r="O437" s="1"/>
    </row>
    <row r="438" spans="1:15" ht="12.75" customHeight="1">
      <c r="A438" s="33">
        <v>428</v>
      </c>
      <c r="B438" s="53" t="s">
        <v>487</v>
      </c>
      <c r="C438" s="31">
        <v>4555.8500000000004</v>
      </c>
      <c r="D438" s="36">
        <v>4596.3833333333332</v>
      </c>
      <c r="E438" s="36">
        <v>4449.5666666666666</v>
      </c>
      <c r="F438" s="36">
        <v>4343.2833333333338</v>
      </c>
      <c r="G438" s="36">
        <v>4196.4666666666672</v>
      </c>
      <c r="H438" s="36">
        <v>4702.6666666666661</v>
      </c>
      <c r="I438" s="36">
        <v>4849.4833333333318</v>
      </c>
      <c r="J438" s="36">
        <v>4955.7666666666655</v>
      </c>
      <c r="K438" s="31">
        <v>4743.2</v>
      </c>
      <c r="L438" s="31">
        <v>4490.1000000000004</v>
      </c>
      <c r="M438" s="31">
        <v>3.6441300000000001</v>
      </c>
      <c r="N438" s="1"/>
      <c r="O438" s="1"/>
    </row>
    <row r="439" spans="1:15" ht="12.75" customHeight="1">
      <c r="A439" s="33">
        <v>429</v>
      </c>
      <c r="B439" s="53" t="s">
        <v>488</v>
      </c>
      <c r="C439" s="31">
        <v>1155.6500000000001</v>
      </c>
      <c r="D439" s="36">
        <v>1162.8</v>
      </c>
      <c r="E439" s="36">
        <v>1143.8499999999999</v>
      </c>
      <c r="F439" s="36">
        <v>1132.05</v>
      </c>
      <c r="G439" s="36">
        <v>1113.0999999999999</v>
      </c>
      <c r="H439" s="36">
        <v>1174.5999999999999</v>
      </c>
      <c r="I439" s="36">
        <v>1193.5500000000002</v>
      </c>
      <c r="J439" s="36">
        <v>1205.3499999999999</v>
      </c>
      <c r="K439" s="31">
        <v>1181.75</v>
      </c>
      <c r="L439" s="31">
        <v>1151</v>
      </c>
      <c r="M439" s="31">
        <v>0.46992</v>
      </c>
      <c r="N439" s="1"/>
      <c r="O439" s="1"/>
    </row>
    <row r="440" spans="1:15" ht="12.75" customHeight="1">
      <c r="A440" s="33">
        <v>430</v>
      </c>
      <c r="B440" s="53" t="s">
        <v>489</v>
      </c>
      <c r="C440" s="31">
        <v>456.05</v>
      </c>
      <c r="D440" s="36">
        <v>453.86666666666662</v>
      </c>
      <c r="E440" s="36">
        <v>443.18333333333322</v>
      </c>
      <c r="F440" s="36">
        <v>430.31666666666661</v>
      </c>
      <c r="G440" s="36">
        <v>419.63333333333321</v>
      </c>
      <c r="H440" s="36">
        <v>466.73333333333323</v>
      </c>
      <c r="I440" s="36">
        <v>477.41666666666663</v>
      </c>
      <c r="J440" s="36">
        <v>490.28333333333325</v>
      </c>
      <c r="K440" s="31">
        <v>464.55</v>
      </c>
      <c r="L440" s="31">
        <v>441</v>
      </c>
      <c r="M440" s="31">
        <v>9.8816799999999994</v>
      </c>
      <c r="N440" s="1"/>
      <c r="O440" s="1"/>
    </row>
    <row r="441" spans="1:15" ht="12.75" customHeight="1">
      <c r="A441" s="33">
        <v>431</v>
      </c>
      <c r="B441" s="53" t="s">
        <v>490</v>
      </c>
      <c r="C441" s="31">
        <v>5512.3</v>
      </c>
      <c r="D441" s="36">
        <v>5524.0333333333328</v>
      </c>
      <c r="E441" s="36">
        <v>5456.2666666666655</v>
      </c>
      <c r="F441" s="36">
        <v>5400.2333333333327</v>
      </c>
      <c r="G441" s="36">
        <v>5332.4666666666653</v>
      </c>
      <c r="H441" s="36">
        <v>5580.0666666666657</v>
      </c>
      <c r="I441" s="36">
        <v>5647.8333333333321</v>
      </c>
      <c r="J441" s="36">
        <v>5703.8666666666659</v>
      </c>
      <c r="K441" s="31">
        <v>5591.8</v>
      </c>
      <c r="L441" s="31">
        <v>5468</v>
      </c>
      <c r="M441" s="31">
        <v>1.4435500000000001</v>
      </c>
      <c r="N441" s="1"/>
      <c r="O441" s="1"/>
    </row>
    <row r="442" spans="1:15" ht="12.75" customHeight="1">
      <c r="A442" s="33">
        <v>432</v>
      </c>
      <c r="B442" s="53" t="s">
        <v>491</v>
      </c>
      <c r="C442" s="31">
        <v>630.25</v>
      </c>
      <c r="D442" s="36">
        <v>629.61666666666667</v>
      </c>
      <c r="E442" s="36">
        <v>622.98333333333335</v>
      </c>
      <c r="F442" s="36">
        <v>615.7166666666667</v>
      </c>
      <c r="G442" s="36">
        <v>609.08333333333337</v>
      </c>
      <c r="H442" s="36">
        <v>636.88333333333333</v>
      </c>
      <c r="I442" s="36">
        <v>643.51666666666677</v>
      </c>
      <c r="J442" s="36">
        <v>650.7833333333333</v>
      </c>
      <c r="K442" s="31">
        <v>636.25</v>
      </c>
      <c r="L442" s="31">
        <v>622.35</v>
      </c>
      <c r="M442" s="31">
        <v>2.0922700000000001</v>
      </c>
      <c r="N442" s="1"/>
      <c r="O442" s="1"/>
    </row>
    <row r="443" spans="1:15" ht="12.75" customHeight="1">
      <c r="A443" s="33">
        <v>433</v>
      </c>
      <c r="B443" s="53" t="s">
        <v>492</v>
      </c>
      <c r="C443" s="31">
        <v>48.3</v>
      </c>
      <c r="D443" s="36">
        <v>47.433333333333337</v>
      </c>
      <c r="E443" s="36">
        <v>46.566666666666677</v>
      </c>
      <c r="F443" s="36">
        <v>44.833333333333343</v>
      </c>
      <c r="G443" s="36">
        <v>43.966666666666683</v>
      </c>
      <c r="H443" s="36">
        <v>49.166666666666671</v>
      </c>
      <c r="I443" s="36">
        <v>50.033333333333331</v>
      </c>
      <c r="J443" s="36">
        <v>51.766666666666666</v>
      </c>
      <c r="K443" s="31">
        <v>48.3</v>
      </c>
      <c r="L443" s="31">
        <v>45.7</v>
      </c>
      <c r="M443" s="31">
        <v>905.28422999999998</v>
      </c>
      <c r="N443" s="1"/>
      <c r="O443" s="1"/>
    </row>
    <row r="444" spans="1:15" ht="12.75" customHeight="1">
      <c r="A444" s="33">
        <v>434</v>
      </c>
      <c r="B444" s="53" t="s">
        <v>493</v>
      </c>
      <c r="C444" s="31">
        <v>601.65</v>
      </c>
      <c r="D444" s="36">
        <v>603.15</v>
      </c>
      <c r="E444" s="36">
        <v>596.04999999999995</v>
      </c>
      <c r="F444" s="36">
        <v>590.44999999999993</v>
      </c>
      <c r="G444" s="36">
        <v>583.34999999999991</v>
      </c>
      <c r="H444" s="36">
        <v>608.75</v>
      </c>
      <c r="I444" s="36">
        <v>615.85000000000014</v>
      </c>
      <c r="J444" s="36">
        <v>621.45000000000005</v>
      </c>
      <c r="K444" s="31">
        <v>610.25</v>
      </c>
      <c r="L444" s="31">
        <v>597.54999999999995</v>
      </c>
      <c r="M444" s="31">
        <v>6.7279999999999998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688.45</v>
      </c>
      <c r="D445" s="36">
        <v>693.61666666666667</v>
      </c>
      <c r="E445" s="36">
        <v>681.83333333333337</v>
      </c>
      <c r="F445" s="36">
        <v>675.2166666666667</v>
      </c>
      <c r="G445" s="36">
        <v>663.43333333333339</v>
      </c>
      <c r="H445" s="36">
        <v>700.23333333333335</v>
      </c>
      <c r="I445" s="36">
        <v>712.01666666666665</v>
      </c>
      <c r="J445" s="36">
        <v>718.63333333333333</v>
      </c>
      <c r="K445" s="31">
        <v>705.4</v>
      </c>
      <c r="L445" s="31">
        <v>687</v>
      </c>
      <c r="M445" s="31">
        <v>4.7920400000000001</v>
      </c>
      <c r="N445" s="1"/>
      <c r="O445" s="1"/>
    </row>
    <row r="446" spans="1:15" ht="12.75" customHeight="1">
      <c r="A446" s="33">
        <v>436</v>
      </c>
      <c r="B446" s="53" t="s">
        <v>838</v>
      </c>
      <c r="C446" s="31">
        <v>452.05</v>
      </c>
      <c r="D446" s="36">
        <v>446.83333333333331</v>
      </c>
      <c r="E446" s="36">
        <v>437.26666666666665</v>
      </c>
      <c r="F446" s="36">
        <v>422.48333333333335</v>
      </c>
      <c r="G446" s="36">
        <v>412.91666666666669</v>
      </c>
      <c r="H446" s="36">
        <v>461.61666666666662</v>
      </c>
      <c r="I446" s="36">
        <v>471.18333333333334</v>
      </c>
      <c r="J446" s="36">
        <v>485.96666666666658</v>
      </c>
      <c r="K446" s="31">
        <v>456.4</v>
      </c>
      <c r="L446" s="31">
        <v>432.05</v>
      </c>
      <c r="M446" s="31">
        <v>17.441939999999999</v>
      </c>
      <c r="N446" s="1"/>
      <c r="O446" s="1"/>
    </row>
    <row r="447" spans="1:15" ht="12.75" customHeight="1">
      <c r="A447" s="33">
        <v>437</v>
      </c>
      <c r="B447" s="53" t="s">
        <v>494</v>
      </c>
      <c r="C447" s="31">
        <v>43.8</v>
      </c>
      <c r="D447" s="36">
        <v>43.933333333333337</v>
      </c>
      <c r="E447" s="36">
        <v>43.266666666666673</v>
      </c>
      <c r="F447" s="36">
        <v>42.733333333333334</v>
      </c>
      <c r="G447" s="36">
        <v>42.06666666666667</v>
      </c>
      <c r="H447" s="36">
        <v>44.466666666666676</v>
      </c>
      <c r="I447" s="36">
        <v>45.133333333333333</v>
      </c>
      <c r="J447" s="36">
        <v>45.666666666666679</v>
      </c>
      <c r="K447" s="31">
        <v>44.6</v>
      </c>
      <c r="L447" s="31">
        <v>43.4</v>
      </c>
      <c r="M447" s="31">
        <v>63.225949999999997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2175.15</v>
      </c>
      <c r="D448" s="36">
        <v>2164.4</v>
      </c>
      <c r="E448" s="36">
        <v>2147.8000000000002</v>
      </c>
      <c r="F448" s="36">
        <v>2120.4500000000003</v>
      </c>
      <c r="G448" s="36">
        <v>2103.8500000000004</v>
      </c>
      <c r="H448" s="36">
        <v>2191.75</v>
      </c>
      <c r="I448" s="36">
        <v>2208.3499999999995</v>
      </c>
      <c r="J448" s="36">
        <v>2235.6999999999998</v>
      </c>
      <c r="K448" s="31">
        <v>2181</v>
      </c>
      <c r="L448" s="31">
        <v>2137.0500000000002</v>
      </c>
      <c r="M448" s="31">
        <v>4.5798399999999999</v>
      </c>
      <c r="N448" s="1"/>
      <c r="O448" s="1"/>
    </row>
    <row r="449" spans="1:15" ht="12.75" customHeight="1">
      <c r="A449" s="33">
        <v>439</v>
      </c>
      <c r="B449" s="53" t="s">
        <v>1055</v>
      </c>
      <c r="C449" s="31">
        <v>175.15</v>
      </c>
      <c r="D449" s="36">
        <v>174.53333333333333</v>
      </c>
      <c r="E449" s="36">
        <v>171.26666666666665</v>
      </c>
      <c r="F449" s="36">
        <v>167.38333333333333</v>
      </c>
      <c r="G449" s="36">
        <v>164.11666666666665</v>
      </c>
      <c r="H449" s="36">
        <v>178.41666666666666</v>
      </c>
      <c r="I449" s="36">
        <v>181.68333333333337</v>
      </c>
      <c r="J449" s="36">
        <v>185.56666666666666</v>
      </c>
      <c r="K449" s="31">
        <v>177.8</v>
      </c>
      <c r="L449" s="31">
        <v>170.65</v>
      </c>
      <c r="M449" s="31">
        <v>7.7861399999999996</v>
      </c>
      <c r="N449" s="1"/>
      <c r="O449" s="1"/>
    </row>
    <row r="450" spans="1:15" ht="12.75" customHeight="1">
      <c r="A450" s="33">
        <v>440</v>
      </c>
      <c r="B450" s="53" t="s">
        <v>1056</v>
      </c>
      <c r="C450" s="31">
        <v>474.95</v>
      </c>
      <c r="D450" s="36">
        <v>472.84999999999997</v>
      </c>
      <c r="E450" s="36">
        <v>469.79999999999995</v>
      </c>
      <c r="F450" s="36">
        <v>464.65</v>
      </c>
      <c r="G450" s="36">
        <v>461.59999999999997</v>
      </c>
      <c r="H450" s="36">
        <v>477.99999999999994</v>
      </c>
      <c r="I450" s="36">
        <v>481.05</v>
      </c>
      <c r="J450" s="36">
        <v>486.19999999999993</v>
      </c>
      <c r="K450" s="31">
        <v>475.9</v>
      </c>
      <c r="L450" s="31">
        <v>467.7</v>
      </c>
      <c r="M450" s="31">
        <v>0.78181</v>
      </c>
      <c r="N450" s="1"/>
      <c r="O450" s="1"/>
    </row>
    <row r="451" spans="1:15" ht="12.75" customHeight="1">
      <c r="A451" s="33">
        <v>441</v>
      </c>
      <c r="B451" s="53" t="s">
        <v>495</v>
      </c>
      <c r="C451" s="31">
        <v>878.65</v>
      </c>
      <c r="D451" s="36">
        <v>882.48333333333323</v>
      </c>
      <c r="E451" s="36">
        <v>872.16666666666652</v>
      </c>
      <c r="F451" s="36">
        <v>865.68333333333328</v>
      </c>
      <c r="G451" s="36">
        <v>855.36666666666656</v>
      </c>
      <c r="H451" s="36">
        <v>888.96666666666647</v>
      </c>
      <c r="I451" s="36">
        <v>899.2833333333333</v>
      </c>
      <c r="J451" s="36">
        <v>905.76666666666642</v>
      </c>
      <c r="K451" s="31">
        <v>892.8</v>
      </c>
      <c r="L451" s="31">
        <v>876</v>
      </c>
      <c r="M451" s="31">
        <v>1.8831500000000001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1088.8499999999999</v>
      </c>
      <c r="D452" s="36">
        <v>1086.8999999999999</v>
      </c>
      <c r="E452" s="36">
        <v>1078.9499999999998</v>
      </c>
      <c r="F452" s="36">
        <v>1069.05</v>
      </c>
      <c r="G452" s="36">
        <v>1061.0999999999999</v>
      </c>
      <c r="H452" s="36">
        <v>1096.7999999999997</v>
      </c>
      <c r="I452" s="36">
        <v>1104.75</v>
      </c>
      <c r="J452" s="36">
        <v>1114.6499999999996</v>
      </c>
      <c r="K452" s="31">
        <v>1094.8499999999999</v>
      </c>
      <c r="L452" s="31">
        <v>1077</v>
      </c>
      <c r="M452" s="31">
        <v>9.2799300000000002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1834.6</v>
      </c>
      <c r="D453" s="36">
        <v>1833.7</v>
      </c>
      <c r="E453" s="36">
        <v>1822.4</v>
      </c>
      <c r="F453" s="36">
        <v>1810.2</v>
      </c>
      <c r="G453" s="36">
        <v>1798.9</v>
      </c>
      <c r="H453" s="36">
        <v>1845.9</v>
      </c>
      <c r="I453" s="36">
        <v>1857.1999999999998</v>
      </c>
      <c r="J453" s="36">
        <v>1869.4</v>
      </c>
      <c r="K453" s="31">
        <v>1845</v>
      </c>
      <c r="L453" s="31">
        <v>1821.5</v>
      </c>
      <c r="M453" s="31">
        <v>2.8671099999999998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3893.45</v>
      </c>
      <c r="D454" s="36">
        <v>3874.65</v>
      </c>
      <c r="E454" s="36">
        <v>3844.3</v>
      </c>
      <c r="F454" s="36">
        <v>3795.15</v>
      </c>
      <c r="G454" s="36">
        <v>3764.8</v>
      </c>
      <c r="H454" s="36">
        <v>3923.8</v>
      </c>
      <c r="I454" s="36">
        <v>3954.1499999999996</v>
      </c>
      <c r="J454" s="36">
        <v>4003.3</v>
      </c>
      <c r="K454" s="31">
        <v>3905</v>
      </c>
      <c r="L454" s="31">
        <v>3825.5</v>
      </c>
      <c r="M454" s="31">
        <v>20.957419999999999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1117.95</v>
      </c>
      <c r="D455" s="36">
        <v>1117.7166666666667</v>
      </c>
      <c r="E455" s="36">
        <v>1104.2333333333333</v>
      </c>
      <c r="F455" s="36">
        <v>1090.5166666666667</v>
      </c>
      <c r="G455" s="36">
        <v>1077.0333333333333</v>
      </c>
      <c r="H455" s="36">
        <v>1131.4333333333334</v>
      </c>
      <c r="I455" s="36">
        <v>1144.916666666667</v>
      </c>
      <c r="J455" s="36">
        <v>1158.6333333333334</v>
      </c>
      <c r="K455" s="31">
        <v>1131.2</v>
      </c>
      <c r="L455" s="31">
        <v>1104</v>
      </c>
      <c r="M455" s="31">
        <v>20.8734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7416.6</v>
      </c>
      <c r="D456" s="36">
        <v>7405.25</v>
      </c>
      <c r="E456" s="36">
        <v>7251.5</v>
      </c>
      <c r="F456" s="36">
        <v>7086.4</v>
      </c>
      <c r="G456" s="36">
        <v>6932.65</v>
      </c>
      <c r="H456" s="36">
        <v>7570.35</v>
      </c>
      <c r="I456" s="36">
        <v>7724.1</v>
      </c>
      <c r="J456" s="36">
        <v>7889.2000000000007</v>
      </c>
      <c r="K456" s="31">
        <v>7559</v>
      </c>
      <c r="L456" s="31">
        <v>7240.15</v>
      </c>
      <c r="M456" s="31">
        <v>2.80742</v>
      </c>
      <c r="N456" s="1"/>
      <c r="O456" s="1"/>
    </row>
    <row r="457" spans="1:15" ht="12.75" customHeight="1">
      <c r="A457" s="33">
        <v>447</v>
      </c>
      <c r="B457" s="53" t="s">
        <v>496</v>
      </c>
      <c r="C457" s="31">
        <v>6561</v>
      </c>
      <c r="D457" s="36">
        <v>6577</v>
      </c>
      <c r="E457" s="36">
        <v>6534</v>
      </c>
      <c r="F457" s="36">
        <v>6507</v>
      </c>
      <c r="G457" s="36">
        <v>6464</v>
      </c>
      <c r="H457" s="36">
        <v>6604</v>
      </c>
      <c r="I457" s="36">
        <v>6647</v>
      </c>
      <c r="J457" s="36">
        <v>6674</v>
      </c>
      <c r="K457" s="31">
        <v>6620</v>
      </c>
      <c r="L457" s="31">
        <v>6550</v>
      </c>
      <c r="M457" s="31">
        <v>0.13716999999999999</v>
      </c>
      <c r="N457" s="1"/>
      <c r="O457" s="1"/>
    </row>
    <row r="458" spans="1:15" ht="12.75" customHeight="1">
      <c r="A458" s="33">
        <v>448</v>
      </c>
      <c r="B458" s="53" t="s">
        <v>497</v>
      </c>
      <c r="C458" s="31">
        <v>648.25</v>
      </c>
      <c r="D458" s="36">
        <v>644.7833333333333</v>
      </c>
      <c r="E458" s="36">
        <v>640.61666666666656</v>
      </c>
      <c r="F458" s="36">
        <v>632.98333333333323</v>
      </c>
      <c r="G458" s="36">
        <v>628.81666666666649</v>
      </c>
      <c r="H458" s="36">
        <v>652.41666666666663</v>
      </c>
      <c r="I458" s="36">
        <v>656.58333333333337</v>
      </c>
      <c r="J458" s="36">
        <v>664.2166666666667</v>
      </c>
      <c r="K458" s="31">
        <v>648.95000000000005</v>
      </c>
      <c r="L458" s="31">
        <v>637.15</v>
      </c>
      <c r="M458" s="31">
        <v>12.83196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962.35</v>
      </c>
      <c r="D459" s="36">
        <v>956.95000000000016</v>
      </c>
      <c r="E459" s="36">
        <v>950.45000000000027</v>
      </c>
      <c r="F459" s="36">
        <v>938.55000000000007</v>
      </c>
      <c r="G459" s="36">
        <v>932.05000000000018</v>
      </c>
      <c r="H459" s="36">
        <v>968.85000000000036</v>
      </c>
      <c r="I459" s="36">
        <v>975.35000000000014</v>
      </c>
      <c r="J459" s="36">
        <v>987.25000000000045</v>
      </c>
      <c r="K459" s="31">
        <v>963.45</v>
      </c>
      <c r="L459" s="31">
        <v>945.05</v>
      </c>
      <c r="M459" s="31">
        <v>112.11074000000001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449.15</v>
      </c>
      <c r="D460" s="36">
        <v>448.91666666666669</v>
      </c>
      <c r="E460" s="36">
        <v>445.73333333333335</v>
      </c>
      <c r="F460" s="36">
        <v>442.31666666666666</v>
      </c>
      <c r="G460" s="36">
        <v>439.13333333333333</v>
      </c>
      <c r="H460" s="36">
        <v>452.33333333333337</v>
      </c>
      <c r="I460" s="36">
        <v>455.51666666666665</v>
      </c>
      <c r="J460" s="36">
        <v>458.93333333333339</v>
      </c>
      <c r="K460" s="31">
        <v>452.1</v>
      </c>
      <c r="L460" s="31">
        <v>445.5</v>
      </c>
      <c r="M460" s="31">
        <v>88.727590000000006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175.5</v>
      </c>
      <c r="D461" s="36">
        <v>173.93333333333331</v>
      </c>
      <c r="E461" s="36">
        <v>172.06666666666661</v>
      </c>
      <c r="F461" s="36">
        <v>168.6333333333333</v>
      </c>
      <c r="G461" s="36">
        <v>166.76666666666659</v>
      </c>
      <c r="H461" s="36">
        <v>177.36666666666662</v>
      </c>
      <c r="I461" s="36">
        <v>179.23333333333335</v>
      </c>
      <c r="J461" s="36">
        <v>182.66666666666663</v>
      </c>
      <c r="K461" s="31">
        <v>175.8</v>
      </c>
      <c r="L461" s="31">
        <v>170.5</v>
      </c>
      <c r="M461" s="31">
        <v>493.77679999999998</v>
      </c>
      <c r="N461" s="1"/>
      <c r="O461" s="1"/>
    </row>
    <row r="462" spans="1:15" ht="12.75" customHeight="1">
      <c r="A462" s="33">
        <v>452</v>
      </c>
      <c r="B462" s="53" t="s">
        <v>1057</v>
      </c>
      <c r="C462" s="31">
        <v>1049.8499999999999</v>
      </c>
      <c r="D462" s="36">
        <v>1052.6333333333332</v>
      </c>
      <c r="E462" s="36">
        <v>1045.4666666666665</v>
      </c>
      <c r="F462" s="36">
        <v>1041.0833333333333</v>
      </c>
      <c r="G462" s="36">
        <v>1033.9166666666665</v>
      </c>
      <c r="H462" s="36">
        <v>1057.0166666666664</v>
      </c>
      <c r="I462" s="36">
        <v>1064.1833333333334</v>
      </c>
      <c r="J462" s="36">
        <v>1068.5666666666664</v>
      </c>
      <c r="K462" s="31">
        <v>1059.8</v>
      </c>
      <c r="L462" s="31">
        <v>1048.25</v>
      </c>
      <c r="M462" s="31">
        <v>3.0961599999999998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77</v>
      </c>
      <c r="D463" s="36">
        <v>77.283333333333331</v>
      </c>
      <c r="E463" s="36">
        <v>76.216666666666669</v>
      </c>
      <c r="F463" s="36">
        <v>75.433333333333337</v>
      </c>
      <c r="G463" s="36">
        <v>74.366666666666674</v>
      </c>
      <c r="H463" s="36">
        <v>78.066666666666663</v>
      </c>
      <c r="I463" s="36">
        <v>79.133333333333326</v>
      </c>
      <c r="J463" s="36">
        <v>79.916666666666657</v>
      </c>
      <c r="K463" s="31">
        <v>78.349999999999994</v>
      </c>
      <c r="L463" s="31">
        <v>76.5</v>
      </c>
      <c r="M463" s="31">
        <v>19.346609999999998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1337.5</v>
      </c>
      <c r="D464" s="36">
        <v>1335.5166666666667</v>
      </c>
      <c r="E464" s="36">
        <v>1327.0833333333333</v>
      </c>
      <c r="F464" s="36">
        <v>1316.6666666666665</v>
      </c>
      <c r="G464" s="36">
        <v>1308.2333333333331</v>
      </c>
      <c r="H464" s="36">
        <v>1345.9333333333334</v>
      </c>
      <c r="I464" s="36">
        <v>1354.3666666666668</v>
      </c>
      <c r="J464" s="36">
        <v>1364.7833333333335</v>
      </c>
      <c r="K464" s="31">
        <v>1343.95</v>
      </c>
      <c r="L464" s="31">
        <v>1325.1</v>
      </c>
      <c r="M464" s="31">
        <v>14.407400000000001</v>
      </c>
      <c r="N464" s="1"/>
      <c r="O464" s="1"/>
    </row>
    <row r="465" spans="1:15" ht="12.75" customHeight="1">
      <c r="A465" s="33">
        <v>455</v>
      </c>
      <c r="B465" s="53" t="s">
        <v>498</v>
      </c>
      <c r="C465" s="31">
        <v>1169.45</v>
      </c>
      <c r="D465" s="36">
        <v>1177.9166666666667</v>
      </c>
      <c r="E465" s="36">
        <v>1156.5333333333335</v>
      </c>
      <c r="F465" s="36">
        <v>1143.6166666666668</v>
      </c>
      <c r="G465" s="36">
        <v>1122.2333333333336</v>
      </c>
      <c r="H465" s="36">
        <v>1190.8333333333335</v>
      </c>
      <c r="I465" s="36">
        <v>1212.2166666666667</v>
      </c>
      <c r="J465" s="36">
        <v>1225.1333333333334</v>
      </c>
      <c r="K465" s="31">
        <v>1199.3</v>
      </c>
      <c r="L465" s="31">
        <v>1165</v>
      </c>
      <c r="M465" s="31">
        <v>3.6349200000000002</v>
      </c>
      <c r="N465" s="1"/>
      <c r="O465" s="1"/>
    </row>
    <row r="466" spans="1:15" ht="12.75" customHeight="1">
      <c r="A466" s="33">
        <v>456</v>
      </c>
      <c r="B466" s="53" t="s">
        <v>499</v>
      </c>
      <c r="C466" s="31">
        <v>247.05</v>
      </c>
      <c r="D466" s="36">
        <v>249.81666666666669</v>
      </c>
      <c r="E466" s="36">
        <v>242.63333333333338</v>
      </c>
      <c r="F466" s="36">
        <v>238.2166666666667</v>
      </c>
      <c r="G466" s="36">
        <v>231.03333333333339</v>
      </c>
      <c r="H466" s="36">
        <v>254.23333333333338</v>
      </c>
      <c r="I466" s="36">
        <v>261.41666666666674</v>
      </c>
      <c r="J466" s="36">
        <v>265.83333333333337</v>
      </c>
      <c r="K466" s="31">
        <v>257</v>
      </c>
      <c r="L466" s="31">
        <v>245.4</v>
      </c>
      <c r="M466" s="31">
        <v>27.902339999999999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788.4</v>
      </c>
      <c r="D467" s="36">
        <v>786.71666666666658</v>
      </c>
      <c r="E467" s="36">
        <v>773.73333333333312</v>
      </c>
      <c r="F467" s="36">
        <v>759.06666666666649</v>
      </c>
      <c r="G467" s="36">
        <v>746.08333333333303</v>
      </c>
      <c r="H467" s="36">
        <v>801.38333333333321</v>
      </c>
      <c r="I467" s="36">
        <v>814.36666666666656</v>
      </c>
      <c r="J467" s="36">
        <v>829.0333333333333</v>
      </c>
      <c r="K467" s="31">
        <v>799.7</v>
      </c>
      <c r="L467" s="31">
        <v>772.05</v>
      </c>
      <c r="M467" s="31">
        <v>20.721229999999998</v>
      </c>
      <c r="N467" s="1"/>
      <c r="O467" s="1"/>
    </row>
    <row r="468" spans="1:15" ht="12.75" customHeight="1">
      <c r="A468" s="33">
        <v>458</v>
      </c>
      <c r="B468" s="53" t="s">
        <v>500</v>
      </c>
      <c r="C468" s="31">
        <v>5164.8</v>
      </c>
      <c r="D468" s="36">
        <v>5146.5999999999995</v>
      </c>
      <c r="E468" s="36">
        <v>4945.1999999999989</v>
      </c>
      <c r="F468" s="36">
        <v>4725.5999999999995</v>
      </c>
      <c r="G468" s="36">
        <v>4524.1999999999989</v>
      </c>
      <c r="H468" s="36">
        <v>5366.1999999999989</v>
      </c>
      <c r="I468" s="36">
        <v>5567.5999999999985</v>
      </c>
      <c r="J468" s="36">
        <v>5787.1999999999989</v>
      </c>
      <c r="K468" s="31">
        <v>5348</v>
      </c>
      <c r="L468" s="31">
        <v>4927</v>
      </c>
      <c r="M468" s="31">
        <v>5.2490699999999997</v>
      </c>
      <c r="N468" s="1"/>
      <c r="O468" s="1"/>
    </row>
    <row r="469" spans="1:15" ht="12.75" customHeight="1">
      <c r="A469" s="33">
        <v>459</v>
      </c>
      <c r="B469" s="53" t="s">
        <v>501</v>
      </c>
      <c r="C469" s="31">
        <v>3854.35</v>
      </c>
      <c r="D469" s="36">
        <v>3884.7999999999997</v>
      </c>
      <c r="E469" s="36">
        <v>3791.1499999999996</v>
      </c>
      <c r="F469" s="36">
        <v>3727.95</v>
      </c>
      <c r="G469" s="36">
        <v>3634.2999999999997</v>
      </c>
      <c r="H469" s="36">
        <v>3947.9999999999995</v>
      </c>
      <c r="I469" s="36">
        <v>4041.65</v>
      </c>
      <c r="J469" s="36">
        <v>4104.8499999999995</v>
      </c>
      <c r="K469" s="31">
        <v>3978.45</v>
      </c>
      <c r="L469" s="31">
        <v>3821.6</v>
      </c>
      <c r="M469" s="31">
        <v>1.19102</v>
      </c>
      <c r="N469" s="1"/>
      <c r="O469" s="1"/>
    </row>
    <row r="470" spans="1:15" ht="12.75" customHeight="1">
      <c r="A470" s="33">
        <v>460</v>
      </c>
      <c r="B470" s="53" t="s">
        <v>1058</v>
      </c>
      <c r="C470" s="31">
        <v>1254.2</v>
      </c>
      <c r="D470" s="36">
        <v>1264.1000000000001</v>
      </c>
      <c r="E470" s="36">
        <v>1229.1000000000004</v>
      </c>
      <c r="F470" s="36">
        <v>1204.0000000000002</v>
      </c>
      <c r="G470" s="36">
        <v>1169.0000000000005</v>
      </c>
      <c r="H470" s="36">
        <v>1289.2000000000003</v>
      </c>
      <c r="I470" s="36">
        <v>1324.1999999999998</v>
      </c>
      <c r="J470" s="36">
        <v>1349.3000000000002</v>
      </c>
      <c r="K470" s="31">
        <v>1299.0999999999999</v>
      </c>
      <c r="L470" s="31">
        <v>1239</v>
      </c>
      <c r="M470" s="31">
        <v>21.2866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3452.05</v>
      </c>
      <c r="D471" s="36">
        <v>3430.0666666666671</v>
      </c>
      <c r="E471" s="36">
        <v>3399.733333333334</v>
      </c>
      <c r="F471" s="36">
        <v>3347.416666666667</v>
      </c>
      <c r="G471" s="36">
        <v>3317.0833333333339</v>
      </c>
      <c r="H471" s="36">
        <v>3482.3833333333341</v>
      </c>
      <c r="I471" s="36">
        <v>3512.7166666666672</v>
      </c>
      <c r="J471" s="36">
        <v>3565.0333333333342</v>
      </c>
      <c r="K471" s="31">
        <v>3460.4</v>
      </c>
      <c r="L471" s="31">
        <v>3377.75</v>
      </c>
      <c r="M471" s="31">
        <v>9.7778899999999993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2692.9</v>
      </c>
      <c r="D472" s="36">
        <v>2682.6833333333329</v>
      </c>
      <c r="E472" s="36">
        <v>2667.6166666666659</v>
      </c>
      <c r="F472" s="36">
        <v>2642.333333333333</v>
      </c>
      <c r="G472" s="36">
        <v>2627.266666666666</v>
      </c>
      <c r="H472" s="36">
        <v>2707.9666666666658</v>
      </c>
      <c r="I472" s="36">
        <v>2723.0333333333324</v>
      </c>
      <c r="J472" s="36">
        <v>2748.3166666666657</v>
      </c>
      <c r="K472" s="31">
        <v>2697.75</v>
      </c>
      <c r="L472" s="31">
        <v>2657.4</v>
      </c>
      <c r="M472" s="31">
        <v>0.91601999999999995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1426.45</v>
      </c>
      <c r="D473" s="36">
        <v>1412.1333333333332</v>
      </c>
      <c r="E473" s="36">
        <v>1374.3166666666664</v>
      </c>
      <c r="F473" s="36">
        <v>1322.1833333333332</v>
      </c>
      <c r="G473" s="36">
        <v>1284.3666666666663</v>
      </c>
      <c r="H473" s="36">
        <v>1464.2666666666664</v>
      </c>
      <c r="I473" s="36">
        <v>1502.083333333333</v>
      </c>
      <c r="J473" s="36">
        <v>1554.2166666666665</v>
      </c>
      <c r="K473" s="31">
        <v>1449.95</v>
      </c>
      <c r="L473" s="31">
        <v>1360</v>
      </c>
      <c r="M473" s="31">
        <v>16.569230000000001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4698.55</v>
      </c>
      <c r="D474" s="36">
        <v>4672.8666666666659</v>
      </c>
      <c r="E474" s="36">
        <v>4633.7333333333318</v>
      </c>
      <c r="F474" s="36">
        <v>4568.9166666666661</v>
      </c>
      <c r="G474" s="36">
        <v>4529.7833333333319</v>
      </c>
      <c r="H474" s="36">
        <v>4737.6833333333316</v>
      </c>
      <c r="I474" s="36">
        <v>4776.8166666666648</v>
      </c>
      <c r="J474" s="36">
        <v>4841.6333333333314</v>
      </c>
      <c r="K474" s="31">
        <v>4712</v>
      </c>
      <c r="L474" s="31">
        <v>4608.05</v>
      </c>
      <c r="M474" s="31">
        <v>4.5949900000000001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37.950000000000003</v>
      </c>
      <c r="D475" s="36">
        <v>38.050000000000004</v>
      </c>
      <c r="E475" s="36">
        <v>37.800000000000011</v>
      </c>
      <c r="F475" s="36">
        <v>37.650000000000006</v>
      </c>
      <c r="G475" s="36">
        <v>37.400000000000013</v>
      </c>
      <c r="H475" s="36">
        <v>38.20000000000001</v>
      </c>
      <c r="I475" s="36">
        <v>38.449999999999996</v>
      </c>
      <c r="J475" s="36">
        <v>38.600000000000009</v>
      </c>
      <c r="K475" s="31">
        <v>38.299999999999997</v>
      </c>
      <c r="L475" s="31">
        <v>37.9</v>
      </c>
      <c r="M475" s="31">
        <v>70.889529999999993</v>
      </c>
      <c r="N475" s="1"/>
      <c r="O475" s="1"/>
    </row>
    <row r="476" spans="1:15" ht="12.75" customHeight="1">
      <c r="A476" s="33">
        <v>466</v>
      </c>
      <c r="B476" s="53" t="s">
        <v>503</v>
      </c>
      <c r="C476" s="31">
        <v>346.1</v>
      </c>
      <c r="D476" s="36">
        <v>347.63333333333338</v>
      </c>
      <c r="E476" s="36">
        <v>343.56666666666678</v>
      </c>
      <c r="F476" s="36">
        <v>341.03333333333342</v>
      </c>
      <c r="G476" s="36">
        <v>336.96666666666681</v>
      </c>
      <c r="H476" s="36">
        <v>350.16666666666674</v>
      </c>
      <c r="I476" s="36">
        <v>354.23333333333335</v>
      </c>
      <c r="J476" s="36">
        <v>356.76666666666671</v>
      </c>
      <c r="K476" s="31">
        <v>351.7</v>
      </c>
      <c r="L476" s="31">
        <v>345.1</v>
      </c>
      <c r="M476" s="31">
        <v>2.0771099999999998</v>
      </c>
      <c r="N476" s="1"/>
      <c r="O476" s="1"/>
    </row>
    <row r="477" spans="1:15" ht="12.75" customHeight="1">
      <c r="A477" s="33">
        <v>467</v>
      </c>
      <c r="B477" s="31" t="s">
        <v>504</v>
      </c>
      <c r="C477" s="36">
        <v>585</v>
      </c>
      <c r="D477" s="36">
        <v>589.6</v>
      </c>
      <c r="E477" s="36">
        <v>577.80000000000007</v>
      </c>
      <c r="F477" s="36">
        <v>570.6</v>
      </c>
      <c r="G477" s="36">
        <v>558.80000000000007</v>
      </c>
      <c r="H477" s="36">
        <v>596.80000000000007</v>
      </c>
      <c r="I477" s="36">
        <v>608.6</v>
      </c>
      <c r="J477" s="31">
        <v>615.80000000000007</v>
      </c>
      <c r="K477" s="31">
        <v>601.4</v>
      </c>
      <c r="L477" s="31">
        <v>582.4</v>
      </c>
      <c r="M477" s="53">
        <v>10.033910000000001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3824.65</v>
      </c>
      <c r="D478" s="36">
        <v>3787.7000000000003</v>
      </c>
      <c r="E478" s="36">
        <v>3734.0500000000006</v>
      </c>
      <c r="F478" s="36">
        <v>3643.4500000000003</v>
      </c>
      <c r="G478" s="36">
        <v>3589.8000000000006</v>
      </c>
      <c r="H478" s="36">
        <v>3878.3000000000006</v>
      </c>
      <c r="I478" s="36">
        <v>3931.9500000000003</v>
      </c>
      <c r="J478" s="31">
        <v>4022.5500000000006</v>
      </c>
      <c r="K478" s="31">
        <v>3841.35</v>
      </c>
      <c r="L478" s="31">
        <v>3697.1</v>
      </c>
      <c r="M478" s="53">
        <v>1.3609</v>
      </c>
      <c r="N478" s="1"/>
      <c r="O478" s="1"/>
    </row>
    <row r="479" spans="1:15" ht="12.75" customHeight="1">
      <c r="A479" s="33">
        <v>469</v>
      </c>
      <c r="B479" s="31" t="s">
        <v>505</v>
      </c>
      <c r="C479" s="31">
        <v>57.4</v>
      </c>
      <c r="D479" s="36">
        <v>57.666666666666664</v>
      </c>
      <c r="E479" s="36">
        <v>56.783333333333331</v>
      </c>
      <c r="F479" s="36">
        <v>56.166666666666664</v>
      </c>
      <c r="G479" s="36">
        <v>55.283333333333331</v>
      </c>
      <c r="H479" s="36">
        <v>58.283333333333331</v>
      </c>
      <c r="I479" s="36">
        <v>59.166666666666671</v>
      </c>
      <c r="J479" s="36">
        <v>59.783333333333331</v>
      </c>
      <c r="K479" s="31">
        <v>58.55</v>
      </c>
      <c r="L479" s="31">
        <v>57.05</v>
      </c>
      <c r="M479" s="31">
        <v>194.89510000000001</v>
      </c>
      <c r="N479" s="1"/>
      <c r="O479" s="1"/>
    </row>
    <row r="480" spans="1:15" ht="12.75" customHeight="1">
      <c r="A480" s="33">
        <v>470</v>
      </c>
      <c r="B480" s="31" t="s">
        <v>506</v>
      </c>
      <c r="C480" s="36">
        <v>829.95</v>
      </c>
      <c r="D480" s="36">
        <v>820.31666666666661</v>
      </c>
      <c r="E480" s="36">
        <v>760.63333333333321</v>
      </c>
      <c r="F480" s="36">
        <v>691.31666666666661</v>
      </c>
      <c r="G480" s="36">
        <v>631.63333333333321</v>
      </c>
      <c r="H480" s="36">
        <v>889.63333333333321</v>
      </c>
      <c r="I480" s="36">
        <v>949.31666666666661</v>
      </c>
      <c r="J480" s="31">
        <v>1018.6333333333332</v>
      </c>
      <c r="K480" s="31">
        <v>880</v>
      </c>
      <c r="L480" s="31">
        <v>751</v>
      </c>
      <c r="M480" s="53">
        <v>23.176439999999999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510.85</v>
      </c>
      <c r="D481" s="36">
        <v>511.91666666666674</v>
      </c>
      <c r="E481" s="36">
        <v>506.13333333333344</v>
      </c>
      <c r="F481" s="36">
        <v>501.41666666666669</v>
      </c>
      <c r="G481" s="36">
        <v>495.63333333333338</v>
      </c>
      <c r="H481" s="36">
        <v>516.63333333333344</v>
      </c>
      <c r="I481" s="36">
        <v>522.41666666666674</v>
      </c>
      <c r="J481" s="36">
        <v>527.13333333333355</v>
      </c>
      <c r="K481" s="31">
        <v>517.70000000000005</v>
      </c>
      <c r="L481" s="31">
        <v>507.2</v>
      </c>
      <c r="M481" s="31">
        <v>18.241209999999999</v>
      </c>
      <c r="N481" s="1"/>
      <c r="O481" s="1"/>
    </row>
    <row r="482" spans="1:15" ht="12.75" customHeight="1">
      <c r="A482" s="33">
        <v>472</v>
      </c>
      <c r="B482" s="31" t="s">
        <v>507</v>
      </c>
      <c r="C482" s="36">
        <v>924.6</v>
      </c>
      <c r="D482" s="36">
        <v>924.11666666666679</v>
      </c>
      <c r="E482" s="36">
        <v>918.28333333333353</v>
      </c>
      <c r="F482" s="36">
        <v>911.9666666666667</v>
      </c>
      <c r="G482" s="36">
        <v>906.13333333333344</v>
      </c>
      <c r="H482" s="36">
        <v>930.43333333333362</v>
      </c>
      <c r="I482" s="36">
        <v>936.26666666666688</v>
      </c>
      <c r="J482" s="36">
        <v>942.58333333333371</v>
      </c>
      <c r="K482" s="31">
        <v>929.95</v>
      </c>
      <c r="L482" s="31">
        <v>917.8</v>
      </c>
      <c r="M482" s="31">
        <v>0.42812</v>
      </c>
      <c r="N482" s="1"/>
      <c r="O482" s="1"/>
    </row>
    <row r="483" spans="1:15" ht="12.75" customHeight="1">
      <c r="A483" s="33">
        <v>473</v>
      </c>
      <c r="B483" s="31" t="s">
        <v>839</v>
      </c>
      <c r="C483" s="31">
        <v>53.05</v>
      </c>
      <c r="D483" s="36">
        <v>53.266666666666673</v>
      </c>
      <c r="E483" s="36">
        <v>52.733333333333348</v>
      </c>
      <c r="F483" s="36">
        <v>52.416666666666679</v>
      </c>
      <c r="G483" s="36">
        <v>51.883333333333354</v>
      </c>
      <c r="H483" s="36">
        <v>53.583333333333343</v>
      </c>
      <c r="I483" s="36">
        <v>54.11666666666666</v>
      </c>
      <c r="J483" s="36">
        <v>54.433333333333337</v>
      </c>
      <c r="K483" s="31">
        <v>53.8</v>
      </c>
      <c r="L483" s="31">
        <v>52.95</v>
      </c>
      <c r="M483" s="31">
        <v>43.967730000000003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10170.549999999999</v>
      </c>
      <c r="D484" s="36">
        <v>10075.133333333333</v>
      </c>
      <c r="E484" s="36">
        <v>9950.4166666666661</v>
      </c>
      <c r="F484" s="36">
        <v>9730.2833333333328</v>
      </c>
      <c r="G484" s="36">
        <v>9605.5666666666657</v>
      </c>
      <c r="H484" s="36">
        <v>10295.266666666666</v>
      </c>
      <c r="I484" s="36">
        <v>10419.983333333334</v>
      </c>
      <c r="J484" s="36">
        <v>10640.116666666667</v>
      </c>
      <c r="K484" s="31">
        <v>10199.85</v>
      </c>
      <c r="L484" s="31">
        <v>9855</v>
      </c>
      <c r="M484" s="31">
        <v>5.2162199999999999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152.6</v>
      </c>
      <c r="D485" s="36">
        <v>151.51666666666668</v>
      </c>
      <c r="E485" s="36">
        <v>150.03333333333336</v>
      </c>
      <c r="F485" s="36">
        <v>147.46666666666667</v>
      </c>
      <c r="G485" s="36">
        <v>145.98333333333335</v>
      </c>
      <c r="H485" s="36">
        <v>154.08333333333337</v>
      </c>
      <c r="I485" s="36">
        <v>155.56666666666666</v>
      </c>
      <c r="J485" s="36">
        <v>158.13333333333338</v>
      </c>
      <c r="K485" s="31">
        <v>153</v>
      </c>
      <c r="L485" s="31">
        <v>148.94999999999999</v>
      </c>
      <c r="M485" s="31">
        <v>184.77670000000001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1879.8</v>
      </c>
      <c r="D486" s="36">
        <v>1881.0333333333335</v>
      </c>
      <c r="E486" s="36">
        <v>1868.7666666666671</v>
      </c>
      <c r="F486" s="36">
        <v>1857.7333333333336</v>
      </c>
      <c r="G486" s="36">
        <v>1845.4666666666672</v>
      </c>
      <c r="H486" s="36">
        <v>1892.0666666666671</v>
      </c>
      <c r="I486" s="36">
        <v>1904.3333333333335</v>
      </c>
      <c r="J486" s="36">
        <v>1915.366666666667</v>
      </c>
      <c r="K486" s="31">
        <v>1893.3</v>
      </c>
      <c r="L486" s="31">
        <v>1870</v>
      </c>
      <c r="M486" s="31">
        <v>1.1084099999999999</v>
      </c>
      <c r="N486" s="1"/>
      <c r="O486" s="1"/>
    </row>
    <row r="487" spans="1:15" ht="12.75" customHeight="1">
      <c r="A487" s="33">
        <v>477</v>
      </c>
      <c r="B487" s="53" t="s">
        <v>172</v>
      </c>
      <c r="C487" s="31">
        <v>1174.1500000000001</v>
      </c>
      <c r="D487" s="36">
        <v>1178.1166666666666</v>
      </c>
      <c r="E487" s="36">
        <v>1163.1333333333332</v>
      </c>
      <c r="F487" s="36">
        <v>1152.1166666666666</v>
      </c>
      <c r="G487" s="36">
        <v>1137.1333333333332</v>
      </c>
      <c r="H487" s="36">
        <v>1189.1333333333332</v>
      </c>
      <c r="I487" s="36">
        <v>1204.1166666666663</v>
      </c>
      <c r="J487" s="36">
        <v>1215.1333333333332</v>
      </c>
      <c r="K487" s="31">
        <v>1193.0999999999999</v>
      </c>
      <c r="L487" s="31">
        <v>1167.0999999999999</v>
      </c>
      <c r="M487" s="31">
        <v>10.87942</v>
      </c>
      <c r="N487" s="1"/>
      <c r="O487" s="1"/>
    </row>
    <row r="488" spans="1:15" ht="12.75" customHeight="1">
      <c r="A488" s="33">
        <v>478</v>
      </c>
      <c r="B488" s="53" t="s">
        <v>840</v>
      </c>
      <c r="C488" s="36">
        <v>358.6</v>
      </c>
      <c r="D488" s="36">
        <v>356.55</v>
      </c>
      <c r="E488" s="36">
        <v>352.6</v>
      </c>
      <c r="F488" s="36">
        <v>346.6</v>
      </c>
      <c r="G488" s="36">
        <v>342.65000000000003</v>
      </c>
      <c r="H488" s="36">
        <v>362.55</v>
      </c>
      <c r="I488" s="36">
        <v>366.49999999999994</v>
      </c>
      <c r="J488" s="36">
        <v>372.5</v>
      </c>
      <c r="K488" s="31">
        <v>360.5</v>
      </c>
      <c r="L488" s="31">
        <v>350.55</v>
      </c>
      <c r="M488" s="31">
        <v>4.5847199999999999</v>
      </c>
      <c r="N488" s="1"/>
      <c r="O488" s="1"/>
    </row>
    <row r="489" spans="1:15" ht="12.75" customHeight="1">
      <c r="A489" s="33">
        <v>479</v>
      </c>
      <c r="B489" s="53" t="s">
        <v>508</v>
      </c>
      <c r="C489" s="36">
        <v>379.55</v>
      </c>
      <c r="D489" s="36">
        <v>380.59999999999997</v>
      </c>
      <c r="E489" s="36">
        <v>375.24999999999994</v>
      </c>
      <c r="F489" s="36">
        <v>370.95</v>
      </c>
      <c r="G489" s="36">
        <v>365.59999999999997</v>
      </c>
      <c r="H489" s="36">
        <v>384.89999999999992</v>
      </c>
      <c r="I489" s="36">
        <v>390.24999999999994</v>
      </c>
      <c r="J489" s="36">
        <v>394.5499999999999</v>
      </c>
      <c r="K489" s="31">
        <v>385.95</v>
      </c>
      <c r="L489" s="31">
        <v>376.3</v>
      </c>
      <c r="M489" s="31">
        <v>3.8888699999999998</v>
      </c>
      <c r="N489" s="1"/>
      <c r="O489" s="1"/>
    </row>
    <row r="490" spans="1:15" ht="12.75" customHeight="1">
      <c r="A490" s="33">
        <v>480</v>
      </c>
      <c r="B490" s="53" t="s">
        <v>509</v>
      </c>
      <c r="C490" s="36">
        <v>517.65</v>
      </c>
      <c r="D490" s="36">
        <v>519.41666666666663</v>
      </c>
      <c r="E490" s="36">
        <v>514.33333333333326</v>
      </c>
      <c r="F490" s="36">
        <v>511.01666666666665</v>
      </c>
      <c r="G490" s="36">
        <v>505.93333333333328</v>
      </c>
      <c r="H490" s="36">
        <v>522.73333333333323</v>
      </c>
      <c r="I490" s="36">
        <v>527.81666666666649</v>
      </c>
      <c r="J490" s="36">
        <v>531.13333333333321</v>
      </c>
      <c r="K490" s="31">
        <v>524.5</v>
      </c>
      <c r="L490" s="31">
        <v>516.1</v>
      </c>
      <c r="M490" s="31">
        <v>5.62486</v>
      </c>
      <c r="N490" s="1"/>
      <c r="O490" s="1"/>
    </row>
    <row r="491" spans="1:15" ht="12.75" customHeight="1">
      <c r="A491" s="33">
        <v>481</v>
      </c>
      <c r="B491" s="53" t="s">
        <v>510</v>
      </c>
      <c r="C491" s="36">
        <v>389.95</v>
      </c>
      <c r="D491" s="36">
        <v>389.81666666666666</v>
      </c>
      <c r="E491" s="36">
        <v>384.63333333333333</v>
      </c>
      <c r="F491" s="36">
        <v>379.31666666666666</v>
      </c>
      <c r="G491" s="36">
        <v>374.13333333333333</v>
      </c>
      <c r="H491" s="36">
        <v>395.13333333333333</v>
      </c>
      <c r="I491" s="36">
        <v>400.31666666666661</v>
      </c>
      <c r="J491" s="36">
        <v>405.63333333333333</v>
      </c>
      <c r="K491" s="31">
        <v>395</v>
      </c>
      <c r="L491" s="31">
        <v>384.5</v>
      </c>
      <c r="M491" s="31">
        <v>3.0163500000000001</v>
      </c>
      <c r="N491" s="1"/>
      <c r="O491" s="1"/>
    </row>
    <row r="492" spans="1:15" ht="12.75" customHeight="1">
      <c r="A492" s="33">
        <v>482</v>
      </c>
      <c r="B492" s="53" t="s">
        <v>511</v>
      </c>
      <c r="C492" s="36">
        <v>437.6</v>
      </c>
      <c r="D492" s="36">
        <v>437.4666666666667</v>
      </c>
      <c r="E492" s="36">
        <v>429.98333333333341</v>
      </c>
      <c r="F492" s="36">
        <v>422.36666666666673</v>
      </c>
      <c r="G492" s="36">
        <v>414.88333333333344</v>
      </c>
      <c r="H492" s="36">
        <v>445.08333333333337</v>
      </c>
      <c r="I492" s="36">
        <v>452.56666666666672</v>
      </c>
      <c r="J492" s="36">
        <v>460.18333333333334</v>
      </c>
      <c r="K492" s="31">
        <v>444.95</v>
      </c>
      <c r="L492" s="31">
        <v>429.85</v>
      </c>
      <c r="M492" s="31">
        <v>1.0874200000000001</v>
      </c>
      <c r="N492" s="1"/>
      <c r="O492" s="1"/>
    </row>
    <row r="493" spans="1:15" ht="12.75" customHeight="1">
      <c r="A493" s="33">
        <v>483</v>
      </c>
      <c r="B493" s="53" t="s">
        <v>512</v>
      </c>
      <c r="C493" s="36">
        <v>570.5</v>
      </c>
      <c r="D493" s="36">
        <v>574.35</v>
      </c>
      <c r="E493" s="36">
        <v>561.70000000000005</v>
      </c>
      <c r="F493" s="36">
        <v>552.9</v>
      </c>
      <c r="G493" s="36">
        <v>540.25</v>
      </c>
      <c r="H493" s="36">
        <v>583.15000000000009</v>
      </c>
      <c r="I493" s="36">
        <v>595.79999999999995</v>
      </c>
      <c r="J493" s="36">
        <v>604.60000000000014</v>
      </c>
      <c r="K493" s="31">
        <v>587</v>
      </c>
      <c r="L493" s="31">
        <v>565.54999999999995</v>
      </c>
      <c r="M493" s="31">
        <v>2.2950400000000002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1502.35</v>
      </c>
      <c r="D494" s="36">
        <v>1506.8166666666666</v>
      </c>
      <c r="E494" s="36">
        <v>1493.6333333333332</v>
      </c>
      <c r="F494" s="36">
        <v>1484.9166666666665</v>
      </c>
      <c r="G494" s="36">
        <v>1471.7333333333331</v>
      </c>
      <c r="H494" s="36">
        <v>1515.5333333333333</v>
      </c>
      <c r="I494" s="36">
        <v>1528.7166666666667</v>
      </c>
      <c r="J494" s="36">
        <v>1537.4333333333334</v>
      </c>
      <c r="K494" s="31">
        <v>1520</v>
      </c>
      <c r="L494" s="31">
        <v>1498.1</v>
      </c>
      <c r="M494" s="31">
        <v>10.31039</v>
      </c>
      <c r="N494" s="1"/>
      <c r="O494" s="1"/>
    </row>
    <row r="495" spans="1:15" ht="12.75" customHeight="1">
      <c r="A495" s="33">
        <v>485</v>
      </c>
      <c r="B495" s="53" t="s">
        <v>513</v>
      </c>
      <c r="C495" s="53">
        <v>1039.0999999999999</v>
      </c>
      <c r="D495" s="36">
        <v>1038.0666666666666</v>
      </c>
      <c r="E495" s="36">
        <v>1026.1333333333332</v>
      </c>
      <c r="F495" s="36">
        <v>1013.1666666666665</v>
      </c>
      <c r="G495" s="36">
        <v>1001.2333333333331</v>
      </c>
      <c r="H495" s="36">
        <v>1051.0333333333333</v>
      </c>
      <c r="I495" s="36">
        <v>1062.9666666666667</v>
      </c>
      <c r="J495" s="36">
        <v>1075.9333333333334</v>
      </c>
      <c r="K495" s="31">
        <v>1050</v>
      </c>
      <c r="L495" s="31">
        <v>1025.0999999999999</v>
      </c>
      <c r="M495" s="31">
        <v>2.1023200000000002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472.7</v>
      </c>
      <c r="D496" s="36">
        <v>471.5333333333333</v>
      </c>
      <c r="E496" s="36">
        <v>462.96666666666658</v>
      </c>
      <c r="F496" s="36">
        <v>453.23333333333329</v>
      </c>
      <c r="G496" s="36">
        <v>444.66666666666657</v>
      </c>
      <c r="H496" s="36">
        <v>481.26666666666659</v>
      </c>
      <c r="I496" s="36">
        <v>489.83333333333331</v>
      </c>
      <c r="J496" s="36">
        <v>499.56666666666661</v>
      </c>
      <c r="K496" s="31">
        <v>480.1</v>
      </c>
      <c r="L496" s="31">
        <v>461.8</v>
      </c>
      <c r="M496" s="31">
        <v>258.49835999999999</v>
      </c>
      <c r="N496" s="1"/>
      <c r="O496" s="1"/>
    </row>
    <row r="497" spans="1:15" ht="12.75" customHeight="1">
      <c r="A497" s="33">
        <v>487</v>
      </c>
      <c r="B497" s="53" t="s">
        <v>514</v>
      </c>
      <c r="C497" s="53">
        <v>776.5</v>
      </c>
      <c r="D497" s="36">
        <v>783.33333333333337</v>
      </c>
      <c r="E497" s="36">
        <v>763.31666666666672</v>
      </c>
      <c r="F497" s="36">
        <v>750.13333333333333</v>
      </c>
      <c r="G497" s="36">
        <v>730.11666666666667</v>
      </c>
      <c r="H497" s="36">
        <v>796.51666666666677</v>
      </c>
      <c r="I497" s="36">
        <v>816.53333333333342</v>
      </c>
      <c r="J497" s="36">
        <v>829.71666666666681</v>
      </c>
      <c r="K497" s="31">
        <v>803.35</v>
      </c>
      <c r="L497" s="31">
        <v>770.15</v>
      </c>
      <c r="M497" s="31">
        <v>2.6257999999999999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14.05</v>
      </c>
      <c r="D498" s="36">
        <v>13.866666666666665</v>
      </c>
      <c r="E498" s="36">
        <v>13.633333333333331</v>
      </c>
      <c r="F498" s="36">
        <v>13.216666666666665</v>
      </c>
      <c r="G498" s="36">
        <v>12.983333333333331</v>
      </c>
      <c r="H498" s="36">
        <v>14.283333333333331</v>
      </c>
      <c r="I498" s="36">
        <v>14.516666666666666</v>
      </c>
      <c r="J498" s="36">
        <v>14.933333333333332</v>
      </c>
      <c r="K498" s="31">
        <v>14.1</v>
      </c>
      <c r="L498" s="31">
        <v>13.45</v>
      </c>
      <c r="M498" s="31">
        <v>9756.8469499999992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1347.5</v>
      </c>
      <c r="D499" s="36">
        <v>1329.6333333333334</v>
      </c>
      <c r="E499" s="36">
        <v>1307.5166666666669</v>
      </c>
      <c r="F499" s="36">
        <v>1267.5333333333335</v>
      </c>
      <c r="G499" s="36">
        <v>1245.416666666667</v>
      </c>
      <c r="H499" s="36">
        <v>1369.6166666666668</v>
      </c>
      <c r="I499" s="36">
        <v>1391.7333333333331</v>
      </c>
      <c r="J499" s="31">
        <v>1431.7166666666667</v>
      </c>
      <c r="K499" s="31">
        <v>1351.75</v>
      </c>
      <c r="L499" s="31">
        <v>1289.6500000000001</v>
      </c>
      <c r="M499" s="53">
        <v>24.61035</v>
      </c>
      <c r="N499" s="1"/>
      <c r="O499" s="1"/>
    </row>
    <row r="500" spans="1:15" ht="12.75" customHeight="1">
      <c r="A500" s="33">
        <v>490</v>
      </c>
      <c r="B500" s="53" t="s">
        <v>515</v>
      </c>
      <c r="C500" s="36">
        <v>603.04999999999995</v>
      </c>
      <c r="D500" s="36">
        <v>602.86666666666667</v>
      </c>
      <c r="E500" s="36">
        <v>596.23333333333335</v>
      </c>
      <c r="F500" s="36">
        <v>589.41666666666663</v>
      </c>
      <c r="G500" s="36">
        <v>582.7833333333333</v>
      </c>
      <c r="H500" s="36">
        <v>609.68333333333339</v>
      </c>
      <c r="I500" s="36">
        <v>616.31666666666683</v>
      </c>
      <c r="J500" s="31">
        <v>623.13333333333344</v>
      </c>
      <c r="K500" s="31">
        <v>609.5</v>
      </c>
      <c r="L500" s="31">
        <v>596.04999999999995</v>
      </c>
      <c r="M500" s="53">
        <v>3.27902</v>
      </c>
      <c r="N500" s="1"/>
      <c r="O500" s="1"/>
    </row>
    <row r="501" spans="1:15" ht="12.75" customHeight="1">
      <c r="A501" s="33">
        <v>491</v>
      </c>
      <c r="B501" s="53" t="s">
        <v>841</v>
      </c>
      <c r="C501" s="53">
        <v>143.9</v>
      </c>
      <c r="D501" s="36">
        <v>144.76666666666668</v>
      </c>
      <c r="E501" s="36">
        <v>142.68333333333337</v>
      </c>
      <c r="F501" s="36">
        <v>141.4666666666667</v>
      </c>
      <c r="G501" s="36">
        <v>139.38333333333338</v>
      </c>
      <c r="H501" s="36">
        <v>145.98333333333335</v>
      </c>
      <c r="I501" s="36">
        <v>148.06666666666666</v>
      </c>
      <c r="J501" s="36">
        <v>149.28333333333333</v>
      </c>
      <c r="K501" s="31">
        <v>146.85</v>
      </c>
      <c r="L501" s="31">
        <v>143.55000000000001</v>
      </c>
      <c r="M501" s="31">
        <v>6.6619200000000003</v>
      </c>
      <c r="N501" s="1"/>
      <c r="O501" s="1"/>
    </row>
    <row r="502" spans="1:15" ht="12.75" customHeight="1">
      <c r="A502" s="33">
        <v>492</v>
      </c>
      <c r="B502" s="53" t="s">
        <v>516</v>
      </c>
      <c r="C502" s="53">
        <v>864.45</v>
      </c>
      <c r="D502" s="36">
        <v>869.2833333333333</v>
      </c>
      <c r="E502" s="36">
        <v>852.26666666666665</v>
      </c>
      <c r="F502" s="36">
        <v>840.08333333333337</v>
      </c>
      <c r="G502" s="36">
        <v>823.06666666666672</v>
      </c>
      <c r="H502" s="36">
        <v>881.46666666666658</v>
      </c>
      <c r="I502" s="36">
        <v>898.48333333333323</v>
      </c>
      <c r="J502" s="36">
        <v>910.66666666666652</v>
      </c>
      <c r="K502" s="31">
        <v>886.3</v>
      </c>
      <c r="L502" s="31">
        <v>857.1</v>
      </c>
      <c r="M502" s="31">
        <v>0.66859000000000002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1532.9</v>
      </c>
      <c r="D503" s="36">
        <v>1537.6666666666667</v>
      </c>
      <c r="E503" s="36">
        <v>1515.6333333333334</v>
      </c>
      <c r="F503" s="36">
        <v>1498.3666666666668</v>
      </c>
      <c r="G503" s="36">
        <v>1476.3333333333335</v>
      </c>
      <c r="H503" s="36">
        <v>1554.9333333333334</v>
      </c>
      <c r="I503" s="36">
        <v>1576.9666666666667</v>
      </c>
      <c r="J503" s="31">
        <v>1594.2333333333333</v>
      </c>
      <c r="K503" s="31">
        <v>1559.7</v>
      </c>
      <c r="L503" s="31">
        <v>1520.4</v>
      </c>
      <c r="M503" s="53">
        <v>1.3706700000000001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465.8</v>
      </c>
      <c r="D504" s="36">
        <v>465.18333333333334</v>
      </c>
      <c r="E504" s="36">
        <v>462.36666666666667</v>
      </c>
      <c r="F504" s="36">
        <v>458.93333333333334</v>
      </c>
      <c r="G504" s="36">
        <v>456.11666666666667</v>
      </c>
      <c r="H504" s="36">
        <v>468.61666666666667</v>
      </c>
      <c r="I504" s="36">
        <v>471.43333333333339</v>
      </c>
      <c r="J504" s="36">
        <v>474.86666666666667</v>
      </c>
      <c r="K504" s="31">
        <v>468</v>
      </c>
      <c r="L504" s="31">
        <v>461.75</v>
      </c>
      <c r="M504" s="31">
        <v>65.856660000000005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23.1</v>
      </c>
      <c r="D505" s="200">
        <v>23.083333333333332</v>
      </c>
      <c r="E505" s="200">
        <v>22.966666666666665</v>
      </c>
      <c r="F505" s="200">
        <v>22.833333333333332</v>
      </c>
      <c r="G505" s="200">
        <v>22.716666666666665</v>
      </c>
      <c r="H505" s="200">
        <v>23.216666666666665</v>
      </c>
      <c r="I505" s="200">
        <v>23.333333333333332</v>
      </c>
      <c r="J505" s="200">
        <v>23.466666666666665</v>
      </c>
      <c r="K505" s="201">
        <v>23.2</v>
      </c>
      <c r="L505" s="201">
        <v>22.95</v>
      </c>
      <c r="M505" s="201">
        <v>1040.49758</v>
      </c>
      <c r="N505" s="1"/>
      <c r="O505" s="1"/>
    </row>
    <row r="506" spans="1:15" ht="12.75" customHeight="1">
      <c r="A506" s="33">
        <v>496</v>
      </c>
      <c r="B506" s="365" t="s">
        <v>517</v>
      </c>
      <c r="C506" s="365">
        <v>13214.3</v>
      </c>
      <c r="D506" s="366">
        <v>13233.433333333334</v>
      </c>
      <c r="E506" s="366">
        <v>12981.866666666669</v>
      </c>
      <c r="F506" s="366">
        <v>12749.433333333334</v>
      </c>
      <c r="G506" s="366">
        <v>12497.866666666669</v>
      </c>
      <c r="H506" s="366">
        <v>13465.866666666669</v>
      </c>
      <c r="I506" s="366">
        <v>13717.433333333334</v>
      </c>
      <c r="J506" s="366">
        <v>13949.866666666669</v>
      </c>
      <c r="K506" s="367">
        <v>13485</v>
      </c>
      <c r="L506" s="367">
        <v>13001</v>
      </c>
      <c r="M506" s="367">
        <v>9.8710000000000006E-2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148.55000000000001</v>
      </c>
      <c r="D507" s="215">
        <v>149.73333333333335</v>
      </c>
      <c r="E507" s="215">
        <v>146.9666666666667</v>
      </c>
      <c r="F507" s="215">
        <v>145.38333333333335</v>
      </c>
      <c r="G507" s="215">
        <v>142.6166666666667</v>
      </c>
      <c r="H507" s="215">
        <v>151.31666666666669</v>
      </c>
      <c r="I507" s="215">
        <v>154.08333333333334</v>
      </c>
      <c r="J507" s="215">
        <v>155.66666666666669</v>
      </c>
      <c r="K507" s="213">
        <v>152.5</v>
      </c>
      <c r="L507" s="213">
        <v>148.15</v>
      </c>
      <c r="M507" s="213">
        <v>96.776330000000002</v>
      </c>
      <c r="N507" s="198"/>
      <c r="O507" s="198"/>
    </row>
    <row r="508" spans="1:15" ht="12.75" customHeight="1">
      <c r="A508" s="33">
        <v>498</v>
      </c>
      <c r="B508" s="369" t="s">
        <v>518</v>
      </c>
      <c r="C508" s="369">
        <v>622.95000000000005</v>
      </c>
      <c r="D508" s="369">
        <v>624.2833333333333</v>
      </c>
      <c r="E508" s="369">
        <v>618.56666666666661</v>
      </c>
      <c r="F508" s="369">
        <v>614.18333333333328</v>
      </c>
      <c r="G508" s="369">
        <v>608.46666666666658</v>
      </c>
      <c r="H508" s="369">
        <v>628.66666666666663</v>
      </c>
      <c r="I508" s="369">
        <v>634.38333333333333</v>
      </c>
      <c r="J508" s="369">
        <v>638.76666666666665</v>
      </c>
      <c r="K508" s="369">
        <v>630</v>
      </c>
      <c r="L508" s="369">
        <v>619.9</v>
      </c>
      <c r="M508" s="369">
        <v>6.6201800000000004</v>
      </c>
      <c r="N508" s="198"/>
      <c r="O508" s="198"/>
    </row>
    <row r="509" spans="1:15" ht="12.75" customHeight="1">
      <c r="A509" s="364">
        <v>499</v>
      </c>
      <c r="B509" s="377" t="s">
        <v>301</v>
      </c>
      <c r="C509" s="377">
        <v>186.8</v>
      </c>
      <c r="D509" s="377">
        <v>186.9</v>
      </c>
      <c r="E509" s="377">
        <v>184.4</v>
      </c>
      <c r="F509" s="377">
        <v>182</v>
      </c>
      <c r="G509" s="377">
        <v>179.5</v>
      </c>
      <c r="H509" s="377">
        <v>189.3</v>
      </c>
      <c r="I509" s="377">
        <v>191.8</v>
      </c>
      <c r="J509" s="377">
        <v>194.20000000000002</v>
      </c>
      <c r="K509" s="377">
        <v>189.4</v>
      </c>
      <c r="L509" s="377">
        <v>184.5</v>
      </c>
      <c r="M509" s="377">
        <v>209.31137000000001</v>
      </c>
      <c r="N509" s="198"/>
      <c r="O509" s="198"/>
    </row>
    <row r="510" spans="1:15" ht="12.75" customHeight="1">
      <c r="A510" s="368">
        <v>500</v>
      </c>
      <c r="B510" s="369" t="s">
        <v>237</v>
      </c>
      <c r="C510" s="369">
        <v>1086.05</v>
      </c>
      <c r="D510" s="369">
        <v>1089.6166666666668</v>
      </c>
      <c r="E510" s="369">
        <v>1074.2333333333336</v>
      </c>
      <c r="F510" s="369">
        <v>1062.4166666666667</v>
      </c>
      <c r="G510" s="369">
        <v>1047.0333333333335</v>
      </c>
      <c r="H510" s="369">
        <v>1101.4333333333336</v>
      </c>
      <c r="I510" s="369">
        <v>1116.8166666666668</v>
      </c>
      <c r="J510" s="369">
        <v>1128.6333333333337</v>
      </c>
      <c r="K510" s="369">
        <v>1105</v>
      </c>
      <c r="L510" s="369">
        <v>1077.8</v>
      </c>
      <c r="M510" s="369">
        <v>20.417870000000001</v>
      </c>
      <c r="N510" s="198"/>
      <c r="O510" s="198"/>
    </row>
    <row r="511" spans="1:15" ht="12.75" customHeight="1">
      <c r="A511" s="368">
        <v>501</v>
      </c>
      <c r="B511" s="378" t="s">
        <v>1059</v>
      </c>
      <c r="C511" s="378">
        <v>2276.15</v>
      </c>
      <c r="D511" s="378">
        <v>2295.8666666666668</v>
      </c>
      <c r="E511" s="378">
        <v>2250.3333333333335</v>
      </c>
      <c r="F511" s="378">
        <v>2224.5166666666669</v>
      </c>
      <c r="G511" s="378">
        <v>2178.9833333333336</v>
      </c>
      <c r="H511" s="378">
        <v>2321.6833333333334</v>
      </c>
      <c r="I511" s="378">
        <v>2367.2166666666662</v>
      </c>
      <c r="J511" s="378">
        <v>2393.0333333333333</v>
      </c>
      <c r="K511" s="378">
        <v>2341.4</v>
      </c>
      <c r="L511" s="378">
        <v>2270.0500000000002</v>
      </c>
      <c r="M511" s="378">
        <v>0.60918000000000005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407"/>
      <c r="B5" s="408"/>
      <c r="C5" s="407"/>
      <c r="D5" s="408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520</v>
      </c>
      <c r="B7" s="409" t="s">
        <v>521</v>
      </c>
      <c r="C7" s="409"/>
      <c r="D7" s="7">
        <f>Main!B10</f>
        <v>45436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522</v>
      </c>
      <c r="B9" s="82" t="s">
        <v>523</v>
      </c>
      <c r="C9" s="82" t="s">
        <v>524</v>
      </c>
      <c r="D9" s="82" t="s">
        <v>525</v>
      </c>
      <c r="E9" s="82" t="s">
        <v>526</v>
      </c>
      <c r="F9" s="82" t="s">
        <v>527</v>
      </c>
      <c r="G9" s="82" t="s">
        <v>528</v>
      </c>
      <c r="H9" s="82" t="s">
        <v>529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45435</v>
      </c>
      <c r="B10" s="32">
        <v>511359</v>
      </c>
      <c r="C10" s="31" t="s">
        <v>1135</v>
      </c>
      <c r="D10" s="31" t="s">
        <v>1136</v>
      </c>
      <c r="E10" s="31" t="s">
        <v>531</v>
      </c>
      <c r="F10" s="84">
        <v>63947</v>
      </c>
      <c r="G10" s="32">
        <v>85.06</v>
      </c>
      <c r="H10" s="32" t="s">
        <v>326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45435</v>
      </c>
      <c r="B11" s="32">
        <v>511359</v>
      </c>
      <c r="C11" s="31" t="s">
        <v>1135</v>
      </c>
      <c r="D11" s="31" t="s">
        <v>1137</v>
      </c>
      <c r="E11" s="31" t="s">
        <v>530</v>
      </c>
      <c r="F11" s="84">
        <v>75000</v>
      </c>
      <c r="G11" s="32">
        <v>84.95</v>
      </c>
      <c r="H11" s="32" t="s">
        <v>326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45435</v>
      </c>
      <c r="B12" s="32">
        <v>531119</v>
      </c>
      <c r="C12" s="31" t="s">
        <v>1138</v>
      </c>
      <c r="D12" s="31" t="s">
        <v>1139</v>
      </c>
      <c r="E12" s="31" t="s">
        <v>531</v>
      </c>
      <c r="F12" s="84">
        <v>48300</v>
      </c>
      <c r="G12" s="32">
        <v>758</v>
      </c>
      <c r="H12" s="32" t="s">
        <v>326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45435</v>
      </c>
      <c r="B13" s="32">
        <v>531119</v>
      </c>
      <c r="C13" s="31" t="s">
        <v>1138</v>
      </c>
      <c r="D13" s="31" t="s">
        <v>847</v>
      </c>
      <c r="E13" s="31" t="s">
        <v>531</v>
      </c>
      <c r="F13" s="84">
        <v>19376</v>
      </c>
      <c r="G13" s="32">
        <v>758.44</v>
      </c>
      <c r="H13" s="32" t="s">
        <v>326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45435</v>
      </c>
      <c r="B14" s="32">
        <v>531119</v>
      </c>
      <c r="C14" s="31" t="s">
        <v>1138</v>
      </c>
      <c r="D14" s="31" t="s">
        <v>847</v>
      </c>
      <c r="E14" s="31" t="s">
        <v>530</v>
      </c>
      <c r="F14" s="84">
        <v>9404</v>
      </c>
      <c r="G14" s="32">
        <v>759.05</v>
      </c>
      <c r="H14" s="32" t="s">
        <v>326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45435</v>
      </c>
      <c r="B15" s="32">
        <v>531119</v>
      </c>
      <c r="C15" s="31" t="s">
        <v>1138</v>
      </c>
      <c r="D15" s="31" t="s">
        <v>1140</v>
      </c>
      <c r="E15" s="31" t="s">
        <v>530</v>
      </c>
      <c r="F15" s="84">
        <v>58300</v>
      </c>
      <c r="G15" s="32">
        <v>758.15</v>
      </c>
      <c r="H15" s="32" t="s">
        <v>326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45435</v>
      </c>
      <c r="B16" s="32">
        <v>542678</v>
      </c>
      <c r="C16" s="31" t="s">
        <v>1141</v>
      </c>
      <c r="D16" s="31" t="s">
        <v>1095</v>
      </c>
      <c r="E16" s="31" t="s">
        <v>530</v>
      </c>
      <c r="F16" s="84">
        <v>132000</v>
      </c>
      <c r="G16" s="32">
        <v>22.04</v>
      </c>
      <c r="H16" s="32" t="s">
        <v>326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45435</v>
      </c>
      <c r="B17" s="32">
        <v>539405</v>
      </c>
      <c r="C17" s="31" t="s">
        <v>1142</v>
      </c>
      <c r="D17" s="31" t="s">
        <v>1143</v>
      </c>
      <c r="E17" s="31" t="s">
        <v>531</v>
      </c>
      <c r="F17" s="84">
        <v>28391</v>
      </c>
      <c r="G17" s="32">
        <v>8.14</v>
      </c>
      <c r="H17" s="32" t="s">
        <v>326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45435</v>
      </c>
      <c r="B18" s="32">
        <v>531259</v>
      </c>
      <c r="C18" s="31" t="s">
        <v>1144</v>
      </c>
      <c r="D18" s="31" t="s">
        <v>1145</v>
      </c>
      <c r="E18" s="31" t="s">
        <v>531</v>
      </c>
      <c r="F18" s="84">
        <v>856000</v>
      </c>
      <c r="G18" s="32">
        <v>9.85</v>
      </c>
      <c r="H18" s="32" t="s">
        <v>326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45435</v>
      </c>
      <c r="B19" s="32">
        <v>531259</v>
      </c>
      <c r="C19" s="31" t="s">
        <v>1144</v>
      </c>
      <c r="D19" s="31" t="s">
        <v>1146</v>
      </c>
      <c r="E19" s="31" t="s">
        <v>530</v>
      </c>
      <c r="F19" s="84">
        <v>850000</v>
      </c>
      <c r="G19" s="32">
        <v>9.85</v>
      </c>
      <c r="H19" s="32" t="s">
        <v>326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45435</v>
      </c>
      <c r="B20" s="32">
        <v>537707</v>
      </c>
      <c r="C20" s="31" t="s">
        <v>962</v>
      </c>
      <c r="D20" s="31" t="s">
        <v>1147</v>
      </c>
      <c r="E20" s="31" t="s">
        <v>531</v>
      </c>
      <c r="F20" s="84">
        <v>58970</v>
      </c>
      <c r="G20" s="32">
        <v>32.1</v>
      </c>
      <c r="H20" s="32" t="s">
        <v>326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45435</v>
      </c>
      <c r="B21" s="32">
        <v>537707</v>
      </c>
      <c r="C21" s="31" t="s">
        <v>962</v>
      </c>
      <c r="D21" s="31" t="s">
        <v>1094</v>
      </c>
      <c r="E21" s="31" t="s">
        <v>531</v>
      </c>
      <c r="F21" s="84">
        <v>75000</v>
      </c>
      <c r="G21" s="32">
        <v>31.02</v>
      </c>
      <c r="H21" s="32" t="s">
        <v>326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45435</v>
      </c>
      <c r="B22" s="32">
        <v>537707</v>
      </c>
      <c r="C22" s="31" t="s">
        <v>962</v>
      </c>
      <c r="D22" s="31" t="s">
        <v>1094</v>
      </c>
      <c r="E22" s="31" t="s">
        <v>530</v>
      </c>
      <c r="F22" s="84">
        <v>88325</v>
      </c>
      <c r="G22" s="32">
        <v>32.020000000000003</v>
      </c>
      <c r="H22" s="32" t="s">
        <v>326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45435</v>
      </c>
      <c r="B23" s="32">
        <v>537707</v>
      </c>
      <c r="C23" s="31" t="s">
        <v>962</v>
      </c>
      <c r="D23" s="31" t="s">
        <v>1148</v>
      </c>
      <c r="E23" s="31" t="s">
        <v>531</v>
      </c>
      <c r="F23" s="84">
        <v>400000</v>
      </c>
      <c r="G23" s="32">
        <v>32.1</v>
      </c>
      <c r="H23" s="32" t="s">
        <v>326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45435</v>
      </c>
      <c r="B24" s="32">
        <v>537707</v>
      </c>
      <c r="C24" s="31" t="s">
        <v>962</v>
      </c>
      <c r="D24" s="31" t="s">
        <v>1092</v>
      </c>
      <c r="E24" s="31" t="s">
        <v>530</v>
      </c>
      <c r="F24" s="84">
        <v>88753</v>
      </c>
      <c r="G24" s="32">
        <v>31.73</v>
      </c>
      <c r="H24" s="32" t="s">
        <v>326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45435</v>
      </c>
      <c r="B25" s="32">
        <v>537707</v>
      </c>
      <c r="C25" s="31" t="s">
        <v>962</v>
      </c>
      <c r="D25" s="31" t="s">
        <v>1092</v>
      </c>
      <c r="E25" s="31" t="s">
        <v>531</v>
      </c>
      <c r="F25" s="84">
        <v>88753</v>
      </c>
      <c r="G25" s="32">
        <v>32.01</v>
      </c>
      <c r="H25" s="32" t="s">
        <v>326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45435</v>
      </c>
      <c r="B26" s="32">
        <v>537707</v>
      </c>
      <c r="C26" s="31" t="s">
        <v>962</v>
      </c>
      <c r="D26" s="31" t="s">
        <v>1067</v>
      </c>
      <c r="E26" s="31" t="s">
        <v>531</v>
      </c>
      <c r="F26" s="84">
        <v>274532</v>
      </c>
      <c r="G26" s="32">
        <v>32.08</v>
      </c>
      <c r="H26" s="32" t="s">
        <v>326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45435</v>
      </c>
      <c r="B27" s="32">
        <v>537707</v>
      </c>
      <c r="C27" s="31" t="s">
        <v>962</v>
      </c>
      <c r="D27" s="31" t="s">
        <v>1067</v>
      </c>
      <c r="E27" s="31" t="s">
        <v>530</v>
      </c>
      <c r="F27" s="84">
        <v>274532</v>
      </c>
      <c r="G27" s="32">
        <v>32.06</v>
      </c>
      <c r="H27" s="32" t="s">
        <v>326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45435</v>
      </c>
      <c r="B28" s="32">
        <v>537707</v>
      </c>
      <c r="C28" s="31" t="s">
        <v>962</v>
      </c>
      <c r="D28" s="31" t="s">
        <v>1091</v>
      </c>
      <c r="E28" s="31" t="s">
        <v>530</v>
      </c>
      <c r="F28" s="84">
        <v>50620</v>
      </c>
      <c r="G28" s="32">
        <v>31.79</v>
      </c>
      <c r="H28" s="32" t="s">
        <v>326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45435</v>
      </c>
      <c r="B29" s="32">
        <v>537707</v>
      </c>
      <c r="C29" s="31" t="s">
        <v>962</v>
      </c>
      <c r="D29" s="31" t="s">
        <v>1091</v>
      </c>
      <c r="E29" s="31" t="s">
        <v>531</v>
      </c>
      <c r="F29" s="84">
        <v>53619</v>
      </c>
      <c r="G29" s="32">
        <v>32.049999999999997</v>
      </c>
      <c r="H29" s="32" t="s">
        <v>326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45435</v>
      </c>
      <c r="B30" s="32">
        <v>537707</v>
      </c>
      <c r="C30" s="31" t="s">
        <v>962</v>
      </c>
      <c r="D30" s="31" t="s">
        <v>1149</v>
      </c>
      <c r="E30" s="31" t="s">
        <v>531</v>
      </c>
      <c r="F30" s="84">
        <v>80000</v>
      </c>
      <c r="G30" s="32">
        <v>32.1</v>
      </c>
      <c r="H30" s="32" t="s">
        <v>326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45435</v>
      </c>
      <c r="B31" s="32">
        <v>537707</v>
      </c>
      <c r="C31" s="31" t="s">
        <v>962</v>
      </c>
      <c r="D31" s="31" t="s">
        <v>1076</v>
      </c>
      <c r="E31" s="31" t="s">
        <v>531</v>
      </c>
      <c r="F31" s="84">
        <v>106460</v>
      </c>
      <c r="G31" s="32">
        <v>32.01</v>
      </c>
      <c r="H31" s="32" t="s">
        <v>326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45435</v>
      </c>
      <c r="B32" s="32">
        <v>537707</v>
      </c>
      <c r="C32" s="31" t="s">
        <v>962</v>
      </c>
      <c r="D32" s="31" t="s">
        <v>1076</v>
      </c>
      <c r="E32" s="31" t="s">
        <v>530</v>
      </c>
      <c r="F32" s="84">
        <v>106460</v>
      </c>
      <c r="G32" s="32">
        <v>32.01</v>
      </c>
      <c r="H32" s="32" t="s">
        <v>326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45435</v>
      </c>
      <c r="B33" s="32">
        <v>537707</v>
      </c>
      <c r="C33" s="31" t="s">
        <v>962</v>
      </c>
      <c r="D33" s="31" t="s">
        <v>1077</v>
      </c>
      <c r="E33" s="31" t="s">
        <v>530</v>
      </c>
      <c r="F33" s="84">
        <v>306329</v>
      </c>
      <c r="G33" s="32">
        <v>31.88</v>
      </c>
      <c r="H33" s="32" t="s">
        <v>326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45435</v>
      </c>
      <c r="B34" s="32">
        <v>537707</v>
      </c>
      <c r="C34" s="31" t="s">
        <v>962</v>
      </c>
      <c r="D34" s="31" t="s">
        <v>1077</v>
      </c>
      <c r="E34" s="31" t="s">
        <v>531</v>
      </c>
      <c r="F34" s="84">
        <v>412637</v>
      </c>
      <c r="G34" s="32">
        <v>32.03</v>
      </c>
      <c r="H34" s="32" t="s">
        <v>326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45435</v>
      </c>
      <c r="B35" s="32">
        <v>543444</v>
      </c>
      <c r="C35" s="31" t="s">
        <v>1150</v>
      </c>
      <c r="D35" s="31" t="s">
        <v>1151</v>
      </c>
      <c r="E35" s="31" t="s">
        <v>531</v>
      </c>
      <c r="F35" s="84">
        <v>12000</v>
      </c>
      <c r="G35" s="32">
        <v>30.18</v>
      </c>
      <c r="H35" s="32" t="s">
        <v>326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45435</v>
      </c>
      <c r="B36" s="32">
        <v>543444</v>
      </c>
      <c r="C36" s="31" t="s">
        <v>1150</v>
      </c>
      <c r="D36" s="31" t="s">
        <v>1151</v>
      </c>
      <c r="E36" s="31" t="s">
        <v>530</v>
      </c>
      <c r="F36" s="84">
        <v>3000</v>
      </c>
      <c r="G36" s="32">
        <v>30.24</v>
      </c>
      <c r="H36" s="32" t="s">
        <v>326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45435</v>
      </c>
      <c r="B37" s="32">
        <v>540190</v>
      </c>
      <c r="C37" s="31" t="s">
        <v>1078</v>
      </c>
      <c r="D37" s="31" t="s">
        <v>1152</v>
      </c>
      <c r="E37" s="31" t="s">
        <v>530</v>
      </c>
      <c r="F37" s="84">
        <v>300000</v>
      </c>
      <c r="G37" s="32">
        <v>7.15</v>
      </c>
      <c r="H37" s="32" t="s">
        <v>326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45435</v>
      </c>
      <c r="B38" s="32">
        <v>540190</v>
      </c>
      <c r="C38" s="31" t="s">
        <v>1078</v>
      </c>
      <c r="D38" s="31" t="s">
        <v>847</v>
      </c>
      <c r="E38" s="31" t="s">
        <v>530</v>
      </c>
      <c r="F38" s="84">
        <v>405108</v>
      </c>
      <c r="G38" s="32">
        <v>7.15</v>
      </c>
      <c r="H38" s="32" t="s">
        <v>326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45435</v>
      </c>
      <c r="B39" s="32">
        <v>539041</v>
      </c>
      <c r="C39" s="31" t="s">
        <v>1153</v>
      </c>
      <c r="D39" s="31" t="s">
        <v>1154</v>
      </c>
      <c r="E39" s="31" t="s">
        <v>530</v>
      </c>
      <c r="F39" s="84">
        <v>100000</v>
      </c>
      <c r="G39" s="32">
        <v>76.510000000000005</v>
      </c>
      <c r="H39" s="32" t="s">
        <v>326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45435</v>
      </c>
      <c r="B40" s="32">
        <v>524080</v>
      </c>
      <c r="C40" s="31" t="s">
        <v>1155</v>
      </c>
      <c r="D40" s="31" t="s">
        <v>847</v>
      </c>
      <c r="E40" s="31" t="s">
        <v>530</v>
      </c>
      <c r="F40" s="84">
        <v>42340</v>
      </c>
      <c r="G40" s="32">
        <v>106.1</v>
      </c>
      <c r="H40" s="32" t="s">
        <v>326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45435</v>
      </c>
      <c r="B41" s="32">
        <v>524080</v>
      </c>
      <c r="C41" s="31" t="s">
        <v>1155</v>
      </c>
      <c r="D41" s="31" t="s">
        <v>847</v>
      </c>
      <c r="E41" s="31" t="s">
        <v>531</v>
      </c>
      <c r="F41" s="84">
        <v>12590</v>
      </c>
      <c r="G41" s="32">
        <v>107.39</v>
      </c>
      <c r="H41" s="32" t="s">
        <v>326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45435</v>
      </c>
      <c r="B42" s="32">
        <v>524080</v>
      </c>
      <c r="C42" s="31" t="s">
        <v>1155</v>
      </c>
      <c r="D42" s="31" t="s">
        <v>1156</v>
      </c>
      <c r="E42" s="31" t="s">
        <v>531</v>
      </c>
      <c r="F42" s="84">
        <v>27663</v>
      </c>
      <c r="G42" s="32">
        <v>101.72</v>
      </c>
      <c r="H42" s="32" t="s">
        <v>326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45435</v>
      </c>
      <c r="B43" s="32">
        <v>524080</v>
      </c>
      <c r="C43" s="31" t="s">
        <v>1155</v>
      </c>
      <c r="D43" s="31" t="s">
        <v>1157</v>
      </c>
      <c r="E43" s="31" t="s">
        <v>531</v>
      </c>
      <c r="F43" s="84">
        <v>25036</v>
      </c>
      <c r="G43" s="32">
        <v>112.41</v>
      </c>
      <c r="H43" s="32" t="s">
        <v>326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45435</v>
      </c>
      <c r="B44" s="32">
        <v>539449</v>
      </c>
      <c r="C44" s="31" t="s">
        <v>1096</v>
      </c>
      <c r="D44" s="31" t="s">
        <v>1158</v>
      </c>
      <c r="E44" s="31" t="s">
        <v>531</v>
      </c>
      <c r="F44" s="84">
        <v>13301</v>
      </c>
      <c r="G44" s="32">
        <v>42.85</v>
      </c>
      <c r="H44" s="32" t="s">
        <v>326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45435</v>
      </c>
      <c r="B45" s="32">
        <v>539175</v>
      </c>
      <c r="C45" s="31" t="s">
        <v>1159</v>
      </c>
      <c r="D45" s="31" t="s">
        <v>1160</v>
      </c>
      <c r="E45" s="31" t="s">
        <v>531</v>
      </c>
      <c r="F45" s="84">
        <v>164003</v>
      </c>
      <c r="G45" s="32">
        <v>12.91</v>
      </c>
      <c r="H45" s="32" t="s">
        <v>326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45435</v>
      </c>
      <c r="B46" s="32">
        <v>539175</v>
      </c>
      <c r="C46" s="31" t="s">
        <v>1159</v>
      </c>
      <c r="D46" s="31" t="s">
        <v>1161</v>
      </c>
      <c r="E46" s="31" t="s">
        <v>531</v>
      </c>
      <c r="F46" s="84">
        <v>39208</v>
      </c>
      <c r="G46" s="32">
        <v>12.91</v>
      </c>
      <c r="H46" s="32" t="s">
        <v>326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45435</v>
      </c>
      <c r="B47" s="32">
        <v>539175</v>
      </c>
      <c r="C47" s="31" t="s">
        <v>1159</v>
      </c>
      <c r="D47" s="31" t="s">
        <v>1149</v>
      </c>
      <c r="E47" s="31" t="s">
        <v>530</v>
      </c>
      <c r="F47" s="84">
        <v>165000</v>
      </c>
      <c r="G47" s="32">
        <v>12.83</v>
      </c>
      <c r="H47" s="32" t="s">
        <v>326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45435</v>
      </c>
      <c r="B48" s="32">
        <v>539175</v>
      </c>
      <c r="C48" s="31" t="s">
        <v>1159</v>
      </c>
      <c r="D48" s="31" t="s">
        <v>1075</v>
      </c>
      <c r="E48" s="31" t="s">
        <v>530</v>
      </c>
      <c r="F48" s="84">
        <v>325000</v>
      </c>
      <c r="G48" s="32">
        <v>12.91</v>
      </c>
      <c r="H48" s="32" t="s">
        <v>326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45435</v>
      </c>
      <c r="B49" s="32">
        <v>539175</v>
      </c>
      <c r="C49" s="31" t="s">
        <v>1159</v>
      </c>
      <c r="D49" s="31" t="s">
        <v>1162</v>
      </c>
      <c r="E49" s="31" t="s">
        <v>530</v>
      </c>
      <c r="F49" s="84">
        <v>200000</v>
      </c>
      <c r="G49" s="32">
        <v>12.91</v>
      </c>
      <c r="H49" s="32" t="s">
        <v>326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45435</v>
      </c>
      <c r="B50" s="32">
        <v>539175</v>
      </c>
      <c r="C50" s="31" t="s">
        <v>1159</v>
      </c>
      <c r="D50" s="31" t="s">
        <v>1163</v>
      </c>
      <c r="E50" s="31" t="s">
        <v>531</v>
      </c>
      <c r="F50" s="84">
        <v>870475</v>
      </c>
      <c r="G50" s="32">
        <v>12.91</v>
      </c>
      <c r="H50" s="32" t="s">
        <v>326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45435</v>
      </c>
      <c r="B51" s="32">
        <v>539175</v>
      </c>
      <c r="C51" s="31" t="s">
        <v>1159</v>
      </c>
      <c r="D51" s="31" t="s">
        <v>1164</v>
      </c>
      <c r="E51" s="31" t="s">
        <v>530</v>
      </c>
      <c r="F51" s="84">
        <v>280000</v>
      </c>
      <c r="G51" s="32">
        <v>12.41</v>
      </c>
      <c r="H51" s="32" t="s">
        <v>326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45435</v>
      </c>
      <c r="B52" s="32">
        <v>539175</v>
      </c>
      <c r="C52" s="31" t="s">
        <v>1159</v>
      </c>
      <c r="D52" s="31" t="s">
        <v>1077</v>
      </c>
      <c r="E52" s="31" t="s">
        <v>530</v>
      </c>
      <c r="F52" s="84">
        <v>453255</v>
      </c>
      <c r="G52" s="32">
        <v>12.91</v>
      </c>
      <c r="H52" s="32" t="s">
        <v>326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45435</v>
      </c>
      <c r="B53" s="32">
        <v>539175</v>
      </c>
      <c r="C53" s="31" t="s">
        <v>1159</v>
      </c>
      <c r="D53" s="31" t="s">
        <v>1157</v>
      </c>
      <c r="E53" s="31" t="s">
        <v>531</v>
      </c>
      <c r="F53" s="84">
        <v>74902</v>
      </c>
      <c r="G53" s="32">
        <v>12.52</v>
      </c>
      <c r="H53" s="32" t="s">
        <v>326</v>
      </c>
    </row>
    <row r="54" spans="1:28" ht="15" customHeight="1">
      <c r="A54" s="83">
        <v>45435</v>
      </c>
      <c r="B54" s="32">
        <v>536709</v>
      </c>
      <c r="C54" s="31" t="s">
        <v>1097</v>
      </c>
      <c r="D54" s="31" t="s">
        <v>1165</v>
      </c>
      <c r="E54" s="31" t="s">
        <v>530</v>
      </c>
      <c r="F54" s="84">
        <v>75000</v>
      </c>
      <c r="G54" s="32">
        <v>16.399999999999999</v>
      </c>
      <c r="H54" s="32" t="s">
        <v>326</v>
      </c>
    </row>
    <row r="55" spans="1:28" ht="15" customHeight="1">
      <c r="A55" s="83">
        <v>45435</v>
      </c>
      <c r="B55" s="32">
        <v>536709</v>
      </c>
      <c r="C55" s="31" t="s">
        <v>1097</v>
      </c>
      <c r="D55" s="31" t="s">
        <v>1166</v>
      </c>
      <c r="E55" s="31" t="s">
        <v>531</v>
      </c>
      <c r="F55" s="84">
        <v>75997</v>
      </c>
      <c r="G55" s="32">
        <v>16.43</v>
      </c>
      <c r="H55" s="32" t="s">
        <v>326</v>
      </c>
    </row>
    <row r="56" spans="1:28" ht="15" customHeight="1">
      <c r="A56" s="83">
        <v>45435</v>
      </c>
      <c r="B56" s="32">
        <v>536709</v>
      </c>
      <c r="C56" s="31" t="s">
        <v>1097</v>
      </c>
      <c r="D56" s="31" t="s">
        <v>1098</v>
      </c>
      <c r="E56" s="31" t="s">
        <v>531</v>
      </c>
      <c r="F56" s="84">
        <v>108586</v>
      </c>
      <c r="G56" s="32">
        <v>16.38</v>
      </c>
      <c r="H56" s="32" t="s">
        <v>326</v>
      </c>
    </row>
    <row r="57" spans="1:28" ht="15" customHeight="1">
      <c r="A57" s="83">
        <v>45435</v>
      </c>
      <c r="B57" s="32">
        <v>530255</v>
      </c>
      <c r="C57" s="31" t="s">
        <v>1099</v>
      </c>
      <c r="D57" s="31" t="s">
        <v>1167</v>
      </c>
      <c r="E57" s="31" t="s">
        <v>531</v>
      </c>
      <c r="F57" s="84">
        <v>54000</v>
      </c>
      <c r="G57" s="32">
        <v>41</v>
      </c>
      <c r="H57" s="32" t="s">
        <v>326</v>
      </c>
    </row>
    <row r="58" spans="1:28" ht="15" customHeight="1">
      <c r="A58" s="83">
        <v>45435</v>
      </c>
      <c r="B58" s="32">
        <v>544139</v>
      </c>
      <c r="C58" s="31" t="s">
        <v>1168</v>
      </c>
      <c r="D58" s="31" t="s">
        <v>1102</v>
      </c>
      <c r="E58" s="31" t="s">
        <v>530</v>
      </c>
      <c r="F58" s="84">
        <v>34000</v>
      </c>
      <c r="G58" s="32">
        <v>66.09</v>
      </c>
      <c r="H58" s="32" t="s">
        <v>326</v>
      </c>
    </row>
    <row r="59" spans="1:28" ht="15" customHeight="1">
      <c r="A59" s="83">
        <v>45435</v>
      </c>
      <c r="B59" s="32">
        <v>544139</v>
      </c>
      <c r="C59" s="31" t="s">
        <v>1168</v>
      </c>
      <c r="D59" s="31" t="s">
        <v>1102</v>
      </c>
      <c r="E59" s="31" t="s">
        <v>531</v>
      </c>
      <c r="F59" s="84">
        <v>34000</v>
      </c>
      <c r="G59" s="32">
        <v>65.91</v>
      </c>
      <c r="H59" s="32" t="s">
        <v>326</v>
      </c>
    </row>
    <row r="60" spans="1:28" ht="15" customHeight="1">
      <c r="A60" s="83">
        <v>45435</v>
      </c>
      <c r="B60" s="32">
        <v>544139</v>
      </c>
      <c r="C60" s="31" t="s">
        <v>1168</v>
      </c>
      <c r="D60" s="31" t="s">
        <v>1104</v>
      </c>
      <c r="E60" s="31" t="s">
        <v>530</v>
      </c>
      <c r="F60" s="84">
        <v>24000</v>
      </c>
      <c r="G60" s="32">
        <v>67.81</v>
      </c>
      <c r="H60" s="32" t="s">
        <v>326</v>
      </c>
    </row>
    <row r="61" spans="1:28" ht="15" customHeight="1">
      <c r="A61" s="83">
        <v>45435</v>
      </c>
      <c r="B61" s="32">
        <v>544139</v>
      </c>
      <c r="C61" s="31" t="s">
        <v>1168</v>
      </c>
      <c r="D61" s="31" t="s">
        <v>1104</v>
      </c>
      <c r="E61" s="31" t="s">
        <v>531</v>
      </c>
      <c r="F61" s="84">
        <v>24000</v>
      </c>
      <c r="G61" s="32">
        <v>66.44</v>
      </c>
      <c r="H61" s="32" t="s">
        <v>326</v>
      </c>
    </row>
    <row r="62" spans="1:28" ht="15" customHeight="1">
      <c r="A62" s="83">
        <v>45435</v>
      </c>
      <c r="B62" s="32">
        <v>531027</v>
      </c>
      <c r="C62" s="31" t="s">
        <v>1169</v>
      </c>
      <c r="D62" s="31" t="s">
        <v>847</v>
      </c>
      <c r="E62" s="31" t="s">
        <v>531</v>
      </c>
      <c r="F62" s="84">
        <v>25643</v>
      </c>
      <c r="G62" s="32">
        <v>26.05</v>
      </c>
      <c r="H62" s="32" t="s">
        <v>326</v>
      </c>
    </row>
    <row r="63" spans="1:28" ht="15" customHeight="1">
      <c r="A63" s="83">
        <v>45435</v>
      </c>
      <c r="B63" s="32">
        <v>505523</v>
      </c>
      <c r="C63" s="31" t="s">
        <v>1100</v>
      </c>
      <c r="D63" s="31" t="s">
        <v>1101</v>
      </c>
      <c r="E63" s="31" t="s">
        <v>531</v>
      </c>
      <c r="F63" s="84">
        <v>18400000</v>
      </c>
      <c r="G63" s="32">
        <v>0.9</v>
      </c>
      <c r="H63" s="32" t="s">
        <v>326</v>
      </c>
    </row>
    <row r="64" spans="1:28" ht="15" customHeight="1">
      <c r="A64" s="83">
        <v>45435</v>
      </c>
      <c r="B64" s="32">
        <v>505523</v>
      </c>
      <c r="C64" s="31" t="s">
        <v>1100</v>
      </c>
      <c r="D64" s="31" t="s">
        <v>1170</v>
      </c>
      <c r="E64" s="31" t="s">
        <v>530</v>
      </c>
      <c r="F64" s="84">
        <v>4501880</v>
      </c>
      <c r="G64" s="32">
        <v>0.9</v>
      </c>
      <c r="H64" s="32" t="s">
        <v>326</v>
      </c>
    </row>
    <row r="65" spans="1:8" ht="15" customHeight="1">
      <c r="A65" s="83">
        <v>45435</v>
      </c>
      <c r="B65" s="32">
        <v>505523</v>
      </c>
      <c r="C65" s="31" t="s">
        <v>1100</v>
      </c>
      <c r="D65" s="31" t="s">
        <v>1171</v>
      </c>
      <c r="E65" s="31" t="s">
        <v>531</v>
      </c>
      <c r="F65" s="84">
        <v>10300000</v>
      </c>
      <c r="G65" s="32">
        <v>0.9</v>
      </c>
      <c r="H65" s="32" t="s">
        <v>326</v>
      </c>
    </row>
    <row r="66" spans="1:8" ht="15" customHeight="1">
      <c r="A66" s="83">
        <v>45435</v>
      </c>
      <c r="B66" s="32">
        <v>543637</v>
      </c>
      <c r="C66" s="31" t="s">
        <v>1103</v>
      </c>
      <c r="D66" s="31" t="s">
        <v>1104</v>
      </c>
      <c r="E66" s="31" t="s">
        <v>530</v>
      </c>
      <c r="F66" s="84">
        <v>142800</v>
      </c>
      <c r="G66" s="32">
        <v>33.26</v>
      </c>
      <c r="H66" s="32" t="s">
        <v>326</v>
      </c>
    </row>
    <row r="67" spans="1:8" ht="15" customHeight="1">
      <c r="A67" s="83">
        <v>45435</v>
      </c>
      <c r="B67" s="32">
        <v>543637</v>
      </c>
      <c r="C67" s="31" t="s">
        <v>1103</v>
      </c>
      <c r="D67" s="31" t="s">
        <v>1104</v>
      </c>
      <c r="E67" s="31" t="s">
        <v>531</v>
      </c>
      <c r="F67" s="84">
        <v>166800</v>
      </c>
      <c r="G67" s="32">
        <v>33.03</v>
      </c>
      <c r="H67" s="32" t="s">
        <v>326</v>
      </c>
    </row>
    <row r="68" spans="1:8" ht="15" customHeight="1">
      <c r="A68" s="83">
        <v>45435</v>
      </c>
      <c r="B68" s="32">
        <v>544178</v>
      </c>
      <c r="C68" s="31" t="s">
        <v>1172</v>
      </c>
      <c r="D68" s="31" t="s">
        <v>847</v>
      </c>
      <c r="E68" s="31" t="s">
        <v>531</v>
      </c>
      <c r="F68" s="84">
        <v>36000</v>
      </c>
      <c r="G68" s="32">
        <v>102.9</v>
      </c>
      <c r="H68" s="32" t="s">
        <v>326</v>
      </c>
    </row>
    <row r="69" spans="1:8" ht="15" customHeight="1">
      <c r="A69" s="83">
        <v>45435</v>
      </c>
      <c r="B69" s="32">
        <v>502448</v>
      </c>
      <c r="C69" s="31" t="s">
        <v>1105</v>
      </c>
      <c r="D69" s="31" t="s">
        <v>847</v>
      </c>
      <c r="E69" s="31" t="s">
        <v>530</v>
      </c>
      <c r="F69" s="84">
        <v>1500000</v>
      </c>
      <c r="G69" s="32">
        <v>4.1100000000000003</v>
      </c>
      <c r="H69" s="32" t="s">
        <v>326</v>
      </c>
    </row>
    <row r="70" spans="1:8" ht="15" customHeight="1">
      <c r="A70" s="83">
        <v>45435</v>
      </c>
      <c r="B70" s="32">
        <v>544170</v>
      </c>
      <c r="C70" s="31" t="s">
        <v>1173</v>
      </c>
      <c r="D70" s="31" t="s">
        <v>1174</v>
      </c>
      <c r="E70" s="31" t="s">
        <v>531</v>
      </c>
      <c r="F70" s="84">
        <v>68000</v>
      </c>
      <c r="G70" s="32">
        <v>63.04</v>
      </c>
      <c r="H70" s="32" t="s">
        <v>326</v>
      </c>
    </row>
    <row r="71" spans="1:8" ht="15" customHeight="1">
      <c r="A71" s="83">
        <v>45435</v>
      </c>
      <c r="B71" s="32">
        <v>544170</v>
      </c>
      <c r="C71" s="31" t="s">
        <v>1173</v>
      </c>
      <c r="D71" s="31" t="s">
        <v>1174</v>
      </c>
      <c r="E71" s="31" t="s">
        <v>530</v>
      </c>
      <c r="F71" s="84">
        <v>78000</v>
      </c>
      <c r="G71" s="32">
        <v>64.81</v>
      </c>
      <c r="H71" s="32" t="s">
        <v>326</v>
      </c>
    </row>
    <row r="72" spans="1:8" ht="15" customHeight="1">
      <c r="A72" s="83">
        <v>45435</v>
      </c>
      <c r="B72" s="32">
        <v>544170</v>
      </c>
      <c r="C72" s="31" t="s">
        <v>1173</v>
      </c>
      <c r="D72" s="31" t="s">
        <v>1175</v>
      </c>
      <c r="E72" s="31" t="s">
        <v>530</v>
      </c>
      <c r="F72" s="84">
        <v>62000</v>
      </c>
      <c r="G72" s="32">
        <v>64.88</v>
      </c>
      <c r="H72" s="32" t="s">
        <v>326</v>
      </c>
    </row>
    <row r="73" spans="1:8" ht="15" customHeight="1">
      <c r="A73" s="83">
        <v>45435</v>
      </c>
      <c r="B73" s="32">
        <v>544170</v>
      </c>
      <c r="C73" s="31" t="s">
        <v>1173</v>
      </c>
      <c r="D73" s="31" t="s">
        <v>1175</v>
      </c>
      <c r="E73" s="31" t="s">
        <v>531</v>
      </c>
      <c r="F73" s="84">
        <v>62000</v>
      </c>
      <c r="G73" s="32">
        <v>65.41</v>
      </c>
      <c r="H73" s="32" t="s">
        <v>326</v>
      </c>
    </row>
    <row r="74" spans="1:8" ht="15" customHeight="1">
      <c r="A74" s="83">
        <v>45435</v>
      </c>
      <c r="B74" s="32">
        <v>544170</v>
      </c>
      <c r="C74" s="31" t="s">
        <v>1173</v>
      </c>
      <c r="D74" s="31" t="s">
        <v>1176</v>
      </c>
      <c r="E74" s="31" t="s">
        <v>530</v>
      </c>
      <c r="F74" s="84">
        <v>108000</v>
      </c>
      <c r="G74" s="32">
        <v>63.61</v>
      </c>
      <c r="H74" s="32" t="s">
        <v>326</v>
      </c>
    </row>
    <row r="75" spans="1:8" ht="15" customHeight="1">
      <c r="A75" s="83">
        <v>45435</v>
      </c>
      <c r="B75" s="32">
        <v>544170</v>
      </c>
      <c r="C75" s="31" t="s">
        <v>1173</v>
      </c>
      <c r="D75" s="31" t="s">
        <v>1176</v>
      </c>
      <c r="E75" s="31" t="s">
        <v>531</v>
      </c>
      <c r="F75" s="84">
        <v>108000</v>
      </c>
      <c r="G75" s="32">
        <v>63.92</v>
      </c>
      <c r="H75" s="32" t="s">
        <v>326</v>
      </c>
    </row>
    <row r="76" spans="1:8" ht="15" customHeight="1">
      <c r="A76" s="83">
        <v>45435</v>
      </c>
      <c r="B76" s="32">
        <v>544170</v>
      </c>
      <c r="C76" s="31" t="s">
        <v>1173</v>
      </c>
      <c r="D76" s="31" t="s">
        <v>1177</v>
      </c>
      <c r="E76" s="31" t="s">
        <v>531</v>
      </c>
      <c r="F76" s="84">
        <v>324000</v>
      </c>
      <c r="G76" s="32">
        <v>62.85</v>
      </c>
      <c r="H76" s="32" t="s">
        <v>326</v>
      </c>
    </row>
    <row r="77" spans="1:8" ht="15" customHeight="1">
      <c r="A77" s="83">
        <v>45435</v>
      </c>
      <c r="B77" s="32">
        <v>544170</v>
      </c>
      <c r="C77" s="31" t="s">
        <v>1173</v>
      </c>
      <c r="D77" s="31" t="s">
        <v>1008</v>
      </c>
      <c r="E77" s="31" t="s">
        <v>531</v>
      </c>
      <c r="F77" s="84">
        <v>150000</v>
      </c>
      <c r="G77" s="32">
        <v>63.93</v>
      </c>
      <c r="H77" s="32" t="s">
        <v>326</v>
      </c>
    </row>
    <row r="78" spans="1:8" ht="15" customHeight="1">
      <c r="A78" s="83">
        <v>45435</v>
      </c>
      <c r="B78" s="32">
        <v>544170</v>
      </c>
      <c r="C78" s="31" t="s">
        <v>1173</v>
      </c>
      <c r="D78" s="31" t="s">
        <v>1177</v>
      </c>
      <c r="E78" s="31" t="s">
        <v>530</v>
      </c>
      <c r="F78" s="84">
        <v>324000</v>
      </c>
      <c r="G78" s="32">
        <v>61.85</v>
      </c>
      <c r="H78" s="32" t="s">
        <v>326</v>
      </c>
    </row>
    <row r="79" spans="1:8" ht="15" customHeight="1">
      <c r="A79" s="83">
        <v>45435</v>
      </c>
      <c r="B79" s="32">
        <v>544170</v>
      </c>
      <c r="C79" s="31" t="s">
        <v>1173</v>
      </c>
      <c r="D79" s="31" t="s">
        <v>990</v>
      </c>
      <c r="E79" s="31" t="s">
        <v>531</v>
      </c>
      <c r="F79" s="84">
        <v>94000</v>
      </c>
      <c r="G79" s="32">
        <v>61.36</v>
      </c>
      <c r="H79" s="32" t="s">
        <v>326</v>
      </c>
    </row>
    <row r="80" spans="1:8" ht="15" customHeight="1">
      <c r="A80" s="83">
        <v>45435</v>
      </c>
      <c r="B80" s="32">
        <v>544170</v>
      </c>
      <c r="C80" s="31" t="s">
        <v>1173</v>
      </c>
      <c r="D80" s="31" t="s">
        <v>990</v>
      </c>
      <c r="E80" s="31" t="s">
        <v>530</v>
      </c>
      <c r="F80" s="84">
        <v>110000</v>
      </c>
      <c r="G80" s="32">
        <v>61.57</v>
      </c>
      <c r="H80" s="32" t="s">
        <v>326</v>
      </c>
    </row>
    <row r="81" spans="1:8" ht="15" customHeight="1">
      <c r="A81" s="83">
        <v>45435</v>
      </c>
      <c r="B81" s="32">
        <v>544170</v>
      </c>
      <c r="C81" s="31" t="s">
        <v>1173</v>
      </c>
      <c r="D81" s="31" t="s">
        <v>847</v>
      </c>
      <c r="E81" s="31" t="s">
        <v>531</v>
      </c>
      <c r="F81" s="84">
        <v>230000</v>
      </c>
      <c r="G81" s="32">
        <v>61.2</v>
      </c>
      <c r="H81" s="32" t="s">
        <v>326</v>
      </c>
    </row>
    <row r="82" spans="1:8" ht="15" customHeight="1">
      <c r="A82" s="83">
        <v>45435</v>
      </c>
      <c r="B82" s="32">
        <v>544170</v>
      </c>
      <c r="C82" s="31" t="s">
        <v>1173</v>
      </c>
      <c r="D82" s="31" t="s">
        <v>847</v>
      </c>
      <c r="E82" s="31" t="s">
        <v>530</v>
      </c>
      <c r="F82" s="84">
        <v>130000</v>
      </c>
      <c r="G82" s="32">
        <v>61.13</v>
      </c>
      <c r="H82" s="32" t="s">
        <v>326</v>
      </c>
    </row>
    <row r="83" spans="1:8" ht="15" customHeight="1">
      <c r="A83" s="83">
        <v>45435</v>
      </c>
      <c r="B83" s="32">
        <v>544170</v>
      </c>
      <c r="C83" s="31" t="s">
        <v>1173</v>
      </c>
      <c r="D83" s="31" t="s">
        <v>1178</v>
      </c>
      <c r="E83" s="31" t="s">
        <v>530</v>
      </c>
      <c r="F83" s="84">
        <v>46000</v>
      </c>
      <c r="G83" s="32">
        <v>63.26</v>
      </c>
      <c r="H83" s="32" t="s">
        <v>326</v>
      </c>
    </row>
    <row r="84" spans="1:8" ht="15" customHeight="1">
      <c r="A84" s="83">
        <v>45435</v>
      </c>
      <c r="B84" s="32">
        <v>544170</v>
      </c>
      <c r="C84" s="31" t="s">
        <v>1173</v>
      </c>
      <c r="D84" s="31" t="s">
        <v>1179</v>
      </c>
      <c r="E84" s="31" t="s">
        <v>531</v>
      </c>
      <c r="F84" s="84">
        <v>40000</v>
      </c>
      <c r="G84" s="32">
        <v>61.13</v>
      </c>
      <c r="H84" s="32" t="s">
        <v>326</v>
      </c>
    </row>
    <row r="85" spans="1:8" ht="15" customHeight="1">
      <c r="A85" s="83">
        <v>45435</v>
      </c>
      <c r="B85" s="32">
        <v>526544</v>
      </c>
      <c r="C85" s="31" t="s">
        <v>1106</v>
      </c>
      <c r="D85" s="31" t="s">
        <v>1107</v>
      </c>
      <c r="E85" s="31" t="s">
        <v>530</v>
      </c>
      <c r="F85" s="84">
        <v>1829879</v>
      </c>
      <c r="G85" s="32">
        <v>5.95</v>
      </c>
      <c r="H85" s="32" t="s">
        <v>326</v>
      </c>
    </row>
    <row r="86" spans="1:8" ht="15" customHeight="1">
      <c r="A86" s="83">
        <v>45435</v>
      </c>
      <c r="B86" s="32">
        <v>526544</v>
      </c>
      <c r="C86" s="31" t="s">
        <v>1106</v>
      </c>
      <c r="D86" s="31" t="s">
        <v>1108</v>
      </c>
      <c r="E86" s="31" t="s">
        <v>530</v>
      </c>
      <c r="F86" s="84">
        <v>1681336</v>
      </c>
      <c r="G86" s="32">
        <v>5.9</v>
      </c>
      <c r="H86" s="32" t="s">
        <v>326</v>
      </c>
    </row>
    <row r="87" spans="1:8" ht="15" customHeight="1">
      <c r="A87" s="83">
        <v>45435</v>
      </c>
      <c r="B87" s="32">
        <v>526544</v>
      </c>
      <c r="C87" s="31" t="s">
        <v>1106</v>
      </c>
      <c r="D87" s="31" t="s">
        <v>1180</v>
      </c>
      <c r="E87" s="31" t="s">
        <v>530</v>
      </c>
      <c r="F87" s="84">
        <v>3275000</v>
      </c>
      <c r="G87" s="32">
        <v>5.86</v>
      </c>
      <c r="H87" s="32" t="s">
        <v>326</v>
      </c>
    </row>
    <row r="88" spans="1:8" ht="15" customHeight="1">
      <c r="A88" s="83">
        <v>45435</v>
      </c>
      <c r="B88" s="32">
        <v>538875</v>
      </c>
      <c r="C88" s="31" t="s">
        <v>1109</v>
      </c>
      <c r="D88" s="31" t="s">
        <v>1181</v>
      </c>
      <c r="E88" s="31" t="s">
        <v>530</v>
      </c>
      <c r="F88" s="84">
        <v>56000</v>
      </c>
      <c r="G88" s="32">
        <v>26.69</v>
      </c>
      <c r="H88" s="32" t="s">
        <v>326</v>
      </c>
    </row>
    <row r="89" spans="1:8" ht="15" customHeight="1">
      <c r="A89" s="83">
        <v>45435</v>
      </c>
      <c r="B89" s="32">
        <v>538875</v>
      </c>
      <c r="C89" s="31" t="s">
        <v>1109</v>
      </c>
      <c r="D89" s="31" t="s">
        <v>1182</v>
      </c>
      <c r="E89" s="31" t="s">
        <v>530</v>
      </c>
      <c r="F89" s="84">
        <v>49543</v>
      </c>
      <c r="G89" s="32">
        <v>26.65</v>
      </c>
      <c r="H89" s="32" t="s">
        <v>326</v>
      </c>
    </row>
    <row r="90" spans="1:8" ht="15" customHeight="1">
      <c r="A90" s="83">
        <v>45435</v>
      </c>
      <c r="B90" s="32">
        <v>538875</v>
      </c>
      <c r="C90" s="31" t="s">
        <v>1109</v>
      </c>
      <c r="D90" s="31" t="s">
        <v>1183</v>
      </c>
      <c r="E90" s="31" t="s">
        <v>531</v>
      </c>
      <c r="F90" s="84">
        <v>96694</v>
      </c>
      <c r="G90" s="32">
        <v>26.69</v>
      </c>
      <c r="H90" s="32" t="s">
        <v>326</v>
      </c>
    </row>
    <row r="91" spans="1:8" ht="15" customHeight="1">
      <c r="A91" s="83">
        <v>45435</v>
      </c>
      <c r="B91" s="32">
        <v>539584</v>
      </c>
      <c r="C91" s="31" t="s">
        <v>868</v>
      </c>
      <c r="D91" s="31" t="s">
        <v>1184</v>
      </c>
      <c r="E91" s="31" t="s">
        <v>531</v>
      </c>
      <c r="F91" s="84">
        <v>1418911</v>
      </c>
      <c r="G91" s="32">
        <v>0.51</v>
      </c>
      <c r="H91" s="32" t="s">
        <v>326</v>
      </c>
    </row>
    <row r="92" spans="1:8" ht="15" customHeight="1">
      <c r="A92" s="83">
        <v>45435</v>
      </c>
      <c r="B92" s="32">
        <v>513575</v>
      </c>
      <c r="C92" s="31" t="s">
        <v>1185</v>
      </c>
      <c r="D92" s="31" t="s">
        <v>1186</v>
      </c>
      <c r="E92" s="31" t="s">
        <v>531</v>
      </c>
      <c r="F92" s="84">
        <v>25485</v>
      </c>
      <c r="G92" s="32">
        <v>18.489999999999998</v>
      </c>
      <c r="H92" s="32" t="s">
        <v>326</v>
      </c>
    </row>
    <row r="93" spans="1:8" ht="15" customHeight="1">
      <c r="A93" s="83">
        <v>45435</v>
      </c>
      <c r="B93" s="32">
        <v>544168</v>
      </c>
      <c r="C93" s="31" t="s">
        <v>1110</v>
      </c>
      <c r="D93" s="31" t="s">
        <v>1009</v>
      </c>
      <c r="E93" s="31" t="s">
        <v>530</v>
      </c>
      <c r="F93" s="84">
        <v>76000</v>
      </c>
      <c r="G93" s="32">
        <v>108.59</v>
      </c>
      <c r="H93" s="32" t="s">
        <v>326</v>
      </c>
    </row>
    <row r="94" spans="1:8" ht="15" customHeight="1">
      <c r="A94" s="83">
        <v>45435</v>
      </c>
      <c r="B94" s="32">
        <v>544168</v>
      </c>
      <c r="C94" s="31" t="s">
        <v>1110</v>
      </c>
      <c r="D94" s="31" t="s">
        <v>1009</v>
      </c>
      <c r="E94" s="31" t="s">
        <v>531</v>
      </c>
      <c r="F94" s="84">
        <v>2000</v>
      </c>
      <c r="G94" s="32">
        <v>108.4</v>
      </c>
      <c r="H94" s="32" t="s">
        <v>326</v>
      </c>
    </row>
    <row r="95" spans="1:8" ht="15" customHeight="1">
      <c r="A95" s="83">
        <v>45435</v>
      </c>
      <c r="B95" s="32">
        <v>544168</v>
      </c>
      <c r="C95" s="31" t="s">
        <v>1110</v>
      </c>
      <c r="D95" s="31" t="s">
        <v>1104</v>
      </c>
      <c r="E95" s="31" t="s">
        <v>531</v>
      </c>
      <c r="F95" s="84">
        <v>44000</v>
      </c>
      <c r="G95" s="32">
        <v>114.36</v>
      </c>
      <c r="H95" s="32" t="s">
        <v>326</v>
      </c>
    </row>
    <row r="96" spans="1:8" ht="15" customHeight="1">
      <c r="A96" s="83">
        <v>45435</v>
      </c>
      <c r="B96" s="32">
        <v>544168</v>
      </c>
      <c r="C96" s="31" t="s">
        <v>1110</v>
      </c>
      <c r="D96" s="31" t="s">
        <v>847</v>
      </c>
      <c r="E96" s="31" t="s">
        <v>531</v>
      </c>
      <c r="F96" s="84">
        <v>56000</v>
      </c>
      <c r="G96" s="32">
        <v>108.87</v>
      </c>
      <c r="H96" s="32" t="s">
        <v>326</v>
      </c>
    </row>
    <row r="97" spans="1:8" ht="15" customHeight="1">
      <c r="A97" s="83">
        <v>45435</v>
      </c>
      <c r="B97" s="32">
        <v>544168</v>
      </c>
      <c r="C97" s="31" t="s">
        <v>1110</v>
      </c>
      <c r="D97" s="31" t="s">
        <v>1079</v>
      </c>
      <c r="E97" s="31" t="s">
        <v>531</v>
      </c>
      <c r="F97" s="84">
        <v>35000</v>
      </c>
      <c r="G97" s="32">
        <v>115.98</v>
      </c>
      <c r="H97" s="32" t="s">
        <v>326</v>
      </c>
    </row>
    <row r="98" spans="1:8" ht="15" customHeight="1">
      <c r="A98" s="83">
        <v>45435</v>
      </c>
      <c r="B98" s="32">
        <v>544168</v>
      </c>
      <c r="C98" s="31" t="s">
        <v>1110</v>
      </c>
      <c r="D98" s="31" t="s">
        <v>847</v>
      </c>
      <c r="E98" s="31" t="s">
        <v>530</v>
      </c>
      <c r="F98" s="84">
        <v>21000</v>
      </c>
      <c r="G98" s="32">
        <v>108.94</v>
      </c>
      <c r="H98" s="32" t="s">
        <v>326</v>
      </c>
    </row>
    <row r="99" spans="1:8" ht="15" customHeight="1">
      <c r="A99" s="83">
        <v>45435</v>
      </c>
      <c r="B99" s="32">
        <v>544168</v>
      </c>
      <c r="C99" s="31" t="s">
        <v>1110</v>
      </c>
      <c r="D99" s="31" t="s">
        <v>1079</v>
      </c>
      <c r="E99" s="31" t="s">
        <v>530</v>
      </c>
      <c r="F99" s="84">
        <v>7000</v>
      </c>
      <c r="G99" s="32">
        <v>109.54</v>
      </c>
      <c r="H99" s="32" t="s">
        <v>326</v>
      </c>
    </row>
    <row r="100" spans="1:8" ht="15" customHeight="1">
      <c r="A100" s="83">
        <v>45435</v>
      </c>
      <c r="B100" s="32">
        <v>541445</v>
      </c>
      <c r="C100" s="31" t="s">
        <v>1187</v>
      </c>
      <c r="D100" s="31" t="s">
        <v>847</v>
      </c>
      <c r="E100" s="31" t="s">
        <v>530</v>
      </c>
      <c r="F100" s="84">
        <v>93600</v>
      </c>
      <c r="G100" s="32">
        <v>201.75</v>
      </c>
      <c r="H100" s="32" t="s">
        <v>326</v>
      </c>
    </row>
    <row r="101" spans="1:8" ht="15" customHeight="1">
      <c r="A101" s="83">
        <v>45435</v>
      </c>
      <c r="B101" s="32">
        <v>541445</v>
      </c>
      <c r="C101" s="31" t="s">
        <v>1187</v>
      </c>
      <c r="D101" s="31" t="s">
        <v>847</v>
      </c>
      <c r="E101" s="31" t="s">
        <v>531</v>
      </c>
      <c r="F101" s="84">
        <v>74400</v>
      </c>
      <c r="G101" s="32">
        <v>201.77</v>
      </c>
      <c r="H101" s="32" t="s">
        <v>326</v>
      </c>
    </row>
    <row r="102" spans="1:8" ht="15" customHeight="1">
      <c r="A102" s="83">
        <v>45435</v>
      </c>
      <c r="B102" s="32" t="s">
        <v>1188</v>
      </c>
      <c r="C102" s="31" t="s">
        <v>1189</v>
      </c>
      <c r="D102" s="31" t="s">
        <v>1190</v>
      </c>
      <c r="E102" s="31" t="s">
        <v>530</v>
      </c>
      <c r="F102" s="84">
        <v>30000</v>
      </c>
      <c r="G102" s="32">
        <v>15.6</v>
      </c>
      <c r="H102" s="32" t="s">
        <v>862</v>
      </c>
    </row>
    <row r="103" spans="1:8" ht="15" customHeight="1">
      <c r="A103" s="83">
        <v>45435</v>
      </c>
      <c r="B103" s="32" t="s">
        <v>1080</v>
      </c>
      <c r="C103" s="31" t="s">
        <v>1081</v>
      </c>
      <c r="D103" s="31" t="s">
        <v>1191</v>
      </c>
      <c r="E103" s="31" t="s">
        <v>530</v>
      </c>
      <c r="F103" s="84">
        <v>597520</v>
      </c>
      <c r="G103" s="32">
        <v>6.16</v>
      </c>
      <c r="H103" s="32" t="s">
        <v>862</v>
      </c>
    </row>
    <row r="104" spans="1:8" ht="15" customHeight="1">
      <c r="A104" s="83">
        <v>45435</v>
      </c>
      <c r="B104" s="32" t="s">
        <v>1192</v>
      </c>
      <c r="C104" s="31" t="s">
        <v>1193</v>
      </c>
      <c r="D104" s="31" t="s">
        <v>1194</v>
      </c>
      <c r="E104" s="31" t="s">
        <v>530</v>
      </c>
      <c r="F104" s="84">
        <v>900000</v>
      </c>
      <c r="G104" s="32">
        <v>16.93</v>
      </c>
      <c r="H104" s="32" t="s">
        <v>862</v>
      </c>
    </row>
    <row r="105" spans="1:8" ht="15" customHeight="1">
      <c r="A105" s="83">
        <v>45435</v>
      </c>
      <c r="B105" s="32" t="s">
        <v>356</v>
      </c>
      <c r="C105" s="31" t="s">
        <v>1195</v>
      </c>
      <c r="D105" s="31" t="s">
        <v>1082</v>
      </c>
      <c r="E105" s="31" t="s">
        <v>530</v>
      </c>
      <c r="F105" s="84">
        <v>1374048</v>
      </c>
      <c r="G105" s="32">
        <v>1794.76</v>
      </c>
      <c r="H105" s="32" t="s">
        <v>862</v>
      </c>
    </row>
    <row r="106" spans="1:8" ht="15" customHeight="1">
      <c r="A106" s="83">
        <v>45435</v>
      </c>
      <c r="B106" s="32" t="s">
        <v>93</v>
      </c>
      <c r="C106" s="31" t="s">
        <v>1196</v>
      </c>
      <c r="D106" s="31" t="s">
        <v>1197</v>
      </c>
      <c r="E106" s="31" t="s">
        <v>530</v>
      </c>
      <c r="F106" s="84">
        <v>322554</v>
      </c>
      <c r="G106" s="32">
        <v>5073.66</v>
      </c>
      <c r="H106" s="32" t="s">
        <v>862</v>
      </c>
    </row>
    <row r="107" spans="1:8" ht="15" customHeight="1">
      <c r="A107" s="83">
        <v>45435</v>
      </c>
      <c r="B107" s="32" t="s">
        <v>1117</v>
      </c>
      <c r="C107" s="31" t="s">
        <v>1118</v>
      </c>
      <c r="D107" s="31" t="s">
        <v>1198</v>
      </c>
      <c r="E107" s="31" t="s">
        <v>530</v>
      </c>
      <c r="F107" s="84">
        <v>3500000</v>
      </c>
      <c r="G107" s="32">
        <v>2.87</v>
      </c>
      <c r="H107" s="32" t="s">
        <v>862</v>
      </c>
    </row>
    <row r="108" spans="1:8" ht="15" customHeight="1">
      <c r="A108" s="83">
        <v>45435</v>
      </c>
      <c r="B108" s="32" t="s">
        <v>1111</v>
      </c>
      <c r="C108" s="31" t="s">
        <v>1112</v>
      </c>
      <c r="D108" s="31" t="s">
        <v>1199</v>
      </c>
      <c r="E108" s="31" t="s">
        <v>530</v>
      </c>
      <c r="F108" s="84">
        <v>73000</v>
      </c>
      <c r="G108" s="32">
        <v>440.33</v>
      </c>
      <c r="H108" s="32" t="s">
        <v>862</v>
      </c>
    </row>
    <row r="109" spans="1:8" ht="15" customHeight="1">
      <c r="A109" s="83">
        <v>45435</v>
      </c>
      <c r="B109" s="32" t="s">
        <v>1200</v>
      </c>
      <c r="C109" s="31" t="s">
        <v>1201</v>
      </c>
      <c r="D109" s="31" t="s">
        <v>1202</v>
      </c>
      <c r="E109" s="31" t="s">
        <v>530</v>
      </c>
      <c r="F109" s="84">
        <v>2730000</v>
      </c>
      <c r="G109" s="32">
        <v>84.1</v>
      </c>
      <c r="H109" s="32" t="s">
        <v>862</v>
      </c>
    </row>
    <row r="110" spans="1:8" ht="15" customHeight="1">
      <c r="A110" s="83">
        <v>45435</v>
      </c>
      <c r="B110" s="32" t="s">
        <v>1203</v>
      </c>
      <c r="C110" s="31" t="s">
        <v>1204</v>
      </c>
      <c r="D110" s="31" t="s">
        <v>1199</v>
      </c>
      <c r="E110" s="31" t="s">
        <v>530</v>
      </c>
      <c r="F110" s="84">
        <v>43600</v>
      </c>
      <c r="G110" s="32">
        <v>1264.99</v>
      </c>
      <c r="H110" s="32" t="s">
        <v>862</v>
      </c>
    </row>
    <row r="111" spans="1:8" ht="15" customHeight="1">
      <c r="A111" s="83">
        <v>45435</v>
      </c>
      <c r="B111" s="32" t="s">
        <v>1203</v>
      </c>
      <c r="C111" s="31" t="s">
        <v>1204</v>
      </c>
      <c r="D111" s="31" t="s">
        <v>847</v>
      </c>
      <c r="E111" s="31" t="s">
        <v>530</v>
      </c>
      <c r="F111" s="84">
        <v>5200</v>
      </c>
      <c r="G111" s="32">
        <v>1159.8</v>
      </c>
      <c r="H111" s="32" t="s">
        <v>862</v>
      </c>
    </row>
    <row r="112" spans="1:8" ht="15" customHeight="1">
      <c r="A112" s="83">
        <v>45435</v>
      </c>
      <c r="B112" s="32" t="s">
        <v>1113</v>
      </c>
      <c r="C112" s="31" t="s">
        <v>1114</v>
      </c>
      <c r="D112" s="31" t="s">
        <v>1205</v>
      </c>
      <c r="E112" s="31" t="s">
        <v>530</v>
      </c>
      <c r="F112" s="84">
        <v>3000</v>
      </c>
      <c r="G112" s="32">
        <v>327.79</v>
      </c>
      <c r="H112" s="32" t="s">
        <v>862</v>
      </c>
    </row>
    <row r="113" spans="1:8" ht="15" customHeight="1">
      <c r="A113" s="83">
        <v>45435</v>
      </c>
      <c r="B113" s="32" t="s">
        <v>1113</v>
      </c>
      <c r="C113" s="31" t="s">
        <v>1114</v>
      </c>
      <c r="D113" s="31" t="s">
        <v>1206</v>
      </c>
      <c r="E113" s="31" t="s">
        <v>530</v>
      </c>
      <c r="F113" s="84">
        <v>37800</v>
      </c>
      <c r="G113" s="32">
        <v>324.8</v>
      </c>
      <c r="H113" s="32" t="s">
        <v>862</v>
      </c>
    </row>
    <row r="114" spans="1:8" ht="15" customHeight="1">
      <c r="A114" s="83">
        <v>45435</v>
      </c>
      <c r="B114" s="32" t="s">
        <v>1207</v>
      </c>
      <c r="C114" s="31" t="s">
        <v>1208</v>
      </c>
      <c r="D114" s="31" t="s">
        <v>1082</v>
      </c>
      <c r="E114" s="31" t="s">
        <v>530</v>
      </c>
      <c r="F114" s="84">
        <v>153590</v>
      </c>
      <c r="G114" s="32">
        <v>2542.94</v>
      </c>
      <c r="H114" s="32" t="s">
        <v>862</v>
      </c>
    </row>
    <row r="115" spans="1:8" ht="15" customHeight="1">
      <c r="A115" s="83">
        <v>45435</v>
      </c>
      <c r="B115" s="32" t="s">
        <v>1209</v>
      </c>
      <c r="C115" s="31" t="s">
        <v>1210</v>
      </c>
      <c r="D115" s="31" t="s">
        <v>1083</v>
      </c>
      <c r="E115" s="31" t="s">
        <v>530</v>
      </c>
      <c r="F115" s="84">
        <v>10000</v>
      </c>
      <c r="G115" s="32">
        <v>165.67</v>
      </c>
      <c r="H115" s="32" t="s">
        <v>862</v>
      </c>
    </row>
    <row r="116" spans="1:8" ht="15" customHeight="1">
      <c r="A116" s="83">
        <v>45435</v>
      </c>
      <c r="B116" s="32" t="s">
        <v>1211</v>
      </c>
      <c r="C116" s="31" t="s">
        <v>1212</v>
      </c>
      <c r="D116" s="31" t="s">
        <v>1213</v>
      </c>
      <c r="E116" s="31" t="s">
        <v>530</v>
      </c>
      <c r="F116" s="84">
        <v>500000</v>
      </c>
      <c r="G116" s="32">
        <v>89.15</v>
      </c>
      <c r="H116" s="32" t="s">
        <v>862</v>
      </c>
    </row>
    <row r="117" spans="1:8" ht="15" customHeight="1">
      <c r="A117" s="83">
        <v>45435</v>
      </c>
      <c r="B117" s="32" t="s">
        <v>1119</v>
      </c>
      <c r="C117" s="31" t="s">
        <v>1120</v>
      </c>
      <c r="D117" s="31" t="s">
        <v>1121</v>
      </c>
      <c r="E117" s="31" t="s">
        <v>530</v>
      </c>
      <c r="F117" s="84">
        <v>19728</v>
      </c>
      <c r="G117" s="32">
        <v>119.73</v>
      </c>
      <c r="H117" s="32" t="s">
        <v>862</v>
      </c>
    </row>
    <row r="118" spans="1:8" ht="15" customHeight="1">
      <c r="A118" s="83">
        <v>45435</v>
      </c>
      <c r="B118" s="32" t="s">
        <v>1214</v>
      </c>
      <c r="C118" s="31" t="s">
        <v>1215</v>
      </c>
      <c r="D118" s="31" t="s">
        <v>1082</v>
      </c>
      <c r="E118" s="31" t="s">
        <v>530</v>
      </c>
      <c r="F118" s="84">
        <v>3451004</v>
      </c>
      <c r="G118" s="32">
        <v>261.37</v>
      </c>
      <c r="H118" s="32" t="s">
        <v>862</v>
      </c>
    </row>
    <row r="119" spans="1:8" ht="15" customHeight="1">
      <c r="A119" s="83">
        <v>45435</v>
      </c>
      <c r="B119" s="32" t="s">
        <v>1115</v>
      </c>
      <c r="C119" s="31" t="s">
        <v>1116</v>
      </c>
      <c r="D119" s="31" t="s">
        <v>1093</v>
      </c>
      <c r="E119" s="31" t="s">
        <v>530</v>
      </c>
      <c r="F119" s="84">
        <v>12800</v>
      </c>
      <c r="G119" s="32">
        <v>87.94</v>
      </c>
      <c r="H119" s="32" t="s">
        <v>862</v>
      </c>
    </row>
    <row r="120" spans="1:8" ht="15" customHeight="1">
      <c r="A120" s="83">
        <v>45435</v>
      </c>
      <c r="B120" s="32" t="s">
        <v>482</v>
      </c>
      <c r="C120" s="31" t="s">
        <v>1216</v>
      </c>
      <c r="D120" s="31" t="s">
        <v>1217</v>
      </c>
      <c r="E120" s="31" t="s">
        <v>530</v>
      </c>
      <c r="F120" s="84">
        <v>5500000</v>
      </c>
      <c r="G120" s="32">
        <v>535</v>
      </c>
      <c r="H120" s="32" t="s">
        <v>862</v>
      </c>
    </row>
    <row r="121" spans="1:8" ht="15" customHeight="1">
      <c r="A121" s="83">
        <v>45435</v>
      </c>
      <c r="B121" s="32" t="s">
        <v>482</v>
      </c>
      <c r="C121" s="31" t="s">
        <v>1216</v>
      </c>
      <c r="D121" s="31" t="s">
        <v>1218</v>
      </c>
      <c r="E121" s="31" t="s">
        <v>530</v>
      </c>
      <c r="F121" s="84">
        <v>11700000</v>
      </c>
      <c r="G121" s="32">
        <v>535</v>
      </c>
      <c r="H121" s="32" t="s">
        <v>862</v>
      </c>
    </row>
    <row r="122" spans="1:8" ht="15" customHeight="1">
      <c r="A122" s="83">
        <v>45435</v>
      </c>
      <c r="B122" s="32" t="s">
        <v>482</v>
      </c>
      <c r="C122" s="31" t="s">
        <v>1216</v>
      </c>
      <c r="D122" s="31" t="s">
        <v>1219</v>
      </c>
      <c r="E122" s="31" t="s">
        <v>530</v>
      </c>
      <c r="F122" s="84">
        <v>5608000</v>
      </c>
      <c r="G122" s="32">
        <v>535</v>
      </c>
      <c r="H122" s="32" t="s">
        <v>862</v>
      </c>
    </row>
    <row r="123" spans="1:8" ht="15" customHeight="1">
      <c r="A123" s="83">
        <v>45435</v>
      </c>
      <c r="B123" s="32" t="s">
        <v>482</v>
      </c>
      <c r="C123" s="31" t="s">
        <v>1216</v>
      </c>
      <c r="D123" s="31" t="s">
        <v>1220</v>
      </c>
      <c r="E123" s="31" t="s">
        <v>530</v>
      </c>
      <c r="F123" s="84">
        <v>3000000</v>
      </c>
      <c r="G123" s="32">
        <v>535</v>
      </c>
      <c r="H123" s="32" t="s">
        <v>862</v>
      </c>
    </row>
    <row r="124" spans="1:8" ht="15" customHeight="1">
      <c r="A124" s="83">
        <v>45435</v>
      </c>
      <c r="B124" s="32" t="s">
        <v>1221</v>
      </c>
      <c r="C124" s="31" t="s">
        <v>1222</v>
      </c>
      <c r="D124" s="31" t="s">
        <v>1082</v>
      </c>
      <c r="E124" s="31" t="s">
        <v>530</v>
      </c>
      <c r="F124" s="84">
        <v>390689</v>
      </c>
      <c r="G124" s="32">
        <v>392.87</v>
      </c>
      <c r="H124" s="32" t="s">
        <v>862</v>
      </c>
    </row>
    <row r="125" spans="1:8" ht="15" customHeight="1">
      <c r="A125" s="83">
        <v>45435</v>
      </c>
      <c r="B125" s="32" t="s">
        <v>1188</v>
      </c>
      <c r="C125" s="31" t="s">
        <v>1189</v>
      </c>
      <c r="D125" s="31" t="s">
        <v>1223</v>
      </c>
      <c r="E125" s="31" t="s">
        <v>531</v>
      </c>
      <c r="F125" s="84">
        <v>78000</v>
      </c>
      <c r="G125" s="32">
        <v>15.6</v>
      </c>
      <c r="H125" s="32" t="s">
        <v>862</v>
      </c>
    </row>
    <row r="126" spans="1:8" ht="15" customHeight="1">
      <c r="A126" s="83">
        <v>45435</v>
      </c>
      <c r="B126" s="32" t="s">
        <v>1080</v>
      </c>
      <c r="C126" s="31" t="s">
        <v>1081</v>
      </c>
      <c r="D126" s="31" t="s">
        <v>1224</v>
      </c>
      <c r="E126" s="31" t="s">
        <v>531</v>
      </c>
      <c r="F126" s="84">
        <v>500000</v>
      </c>
      <c r="G126" s="32">
        <v>6.19</v>
      </c>
      <c r="H126" s="32" t="s">
        <v>862</v>
      </c>
    </row>
    <row r="127" spans="1:8" ht="15" customHeight="1">
      <c r="A127" s="83">
        <v>45435</v>
      </c>
      <c r="B127" s="32" t="s">
        <v>1080</v>
      </c>
      <c r="C127" s="31" t="s">
        <v>1081</v>
      </c>
      <c r="D127" s="31" t="s">
        <v>1191</v>
      </c>
      <c r="E127" s="31" t="s">
        <v>531</v>
      </c>
      <c r="F127" s="84">
        <v>597520</v>
      </c>
      <c r="G127" s="32">
        <v>6.14</v>
      </c>
      <c r="H127" s="32" t="s">
        <v>862</v>
      </c>
    </row>
    <row r="128" spans="1:8" ht="15" customHeight="1">
      <c r="A128" s="83">
        <v>45435</v>
      </c>
      <c r="B128" s="32" t="s">
        <v>356</v>
      </c>
      <c r="C128" s="31" t="s">
        <v>1195</v>
      </c>
      <c r="D128" s="31" t="s">
        <v>1082</v>
      </c>
      <c r="E128" s="31" t="s">
        <v>531</v>
      </c>
      <c r="F128" s="84">
        <v>1374048</v>
      </c>
      <c r="G128" s="32">
        <v>1795.7</v>
      </c>
      <c r="H128" s="32" t="s">
        <v>862</v>
      </c>
    </row>
    <row r="129" spans="1:8" ht="15" customHeight="1">
      <c r="A129" s="83">
        <v>45435</v>
      </c>
      <c r="B129" s="32" t="s">
        <v>1117</v>
      </c>
      <c r="C129" s="31" t="s">
        <v>1118</v>
      </c>
      <c r="D129" s="31" t="s">
        <v>1225</v>
      </c>
      <c r="E129" s="31" t="s">
        <v>531</v>
      </c>
      <c r="F129" s="84">
        <v>6998723</v>
      </c>
      <c r="G129" s="32">
        <v>2.87</v>
      </c>
      <c r="H129" s="32" t="s">
        <v>862</v>
      </c>
    </row>
    <row r="130" spans="1:8" ht="15" customHeight="1">
      <c r="A130" s="83">
        <v>45435</v>
      </c>
      <c r="B130" s="32" t="s">
        <v>1226</v>
      </c>
      <c r="C130" s="31" t="s">
        <v>1227</v>
      </c>
      <c r="D130" s="31" t="s">
        <v>1228</v>
      </c>
      <c r="E130" s="31" t="s">
        <v>531</v>
      </c>
      <c r="F130" s="84">
        <v>129458</v>
      </c>
      <c r="G130" s="32">
        <v>1126.57</v>
      </c>
      <c r="H130" s="32" t="s">
        <v>862</v>
      </c>
    </row>
    <row r="131" spans="1:8" ht="15" customHeight="1">
      <c r="A131" s="83">
        <v>45435</v>
      </c>
      <c r="B131" s="32" t="s">
        <v>1200</v>
      </c>
      <c r="C131" s="31" t="s">
        <v>1201</v>
      </c>
      <c r="D131" s="31" t="s">
        <v>1229</v>
      </c>
      <c r="E131" s="31" t="s">
        <v>531</v>
      </c>
      <c r="F131" s="84">
        <v>2730000</v>
      </c>
      <c r="G131" s="32">
        <v>84.1</v>
      </c>
      <c r="H131" s="32" t="s">
        <v>862</v>
      </c>
    </row>
    <row r="132" spans="1:8" ht="15" customHeight="1">
      <c r="A132" s="83">
        <v>45435</v>
      </c>
      <c r="B132" s="32" t="s">
        <v>1203</v>
      </c>
      <c r="C132" s="31" t="s">
        <v>1204</v>
      </c>
      <c r="D132" s="31" t="s">
        <v>847</v>
      </c>
      <c r="E132" s="31" t="s">
        <v>531</v>
      </c>
      <c r="F132" s="84">
        <v>18100</v>
      </c>
      <c r="G132" s="32">
        <v>1245.8599999999999</v>
      </c>
      <c r="H132" s="32" t="s">
        <v>862</v>
      </c>
    </row>
    <row r="133" spans="1:8" ht="15" customHeight="1">
      <c r="A133" s="83">
        <v>45435</v>
      </c>
      <c r="B133" s="32" t="s">
        <v>1230</v>
      </c>
      <c r="C133" s="31" t="s">
        <v>1231</v>
      </c>
      <c r="D133" s="31" t="s">
        <v>1232</v>
      </c>
      <c r="E133" s="31" t="s">
        <v>531</v>
      </c>
      <c r="F133" s="84">
        <v>75000</v>
      </c>
      <c r="G133" s="32">
        <v>710.32</v>
      </c>
      <c r="H133" s="32" t="s">
        <v>862</v>
      </c>
    </row>
    <row r="134" spans="1:8" ht="15" customHeight="1">
      <c r="A134" s="83">
        <v>45435</v>
      </c>
      <c r="B134" s="32" t="s">
        <v>699</v>
      </c>
      <c r="C134" s="31" t="s">
        <v>1233</v>
      </c>
      <c r="D134" s="31" t="s">
        <v>1234</v>
      </c>
      <c r="E134" s="31" t="s">
        <v>531</v>
      </c>
      <c r="F134" s="84">
        <v>300000</v>
      </c>
      <c r="G134" s="32">
        <v>550.5</v>
      </c>
      <c r="H134" s="32" t="s">
        <v>862</v>
      </c>
    </row>
    <row r="135" spans="1:8" ht="15" customHeight="1">
      <c r="A135" s="83">
        <v>45435</v>
      </c>
      <c r="B135" s="32" t="s">
        <v>1113</v>
      </c>
      <c r="C135" s="31" t="s">
        <v>1114</v>
      </c>
      <c r="D135" s="31" t="s">
        <v>1205</v>
      </c>
      <c r="E135" s="31" t="s">
        <v>531</v>
      </c>
      <c r="F135" s="84">
        <v>54000</v>
      </c>
      <c r="G135" s="32">
        <v>331.56</v>
      </c>
      <c r="H135" s="32" t="s">
        <v>862</v>
      </c>
    </row>
    <row r="136" spans="1:8" ht="15" customHeight="1">
      <c r="A136" s="83">
        <v>45435</v>
      </c>
      <c r="B136" s="32" t="s">
        <v>1207</v>
      </c>
      <c r="C136" s="31" t="s">
        <v>1208</v>
      </c>
      <c r="D136" s="31" t="s">
        <v>1082</v>
      </c>
      <c r="E136" s="31" t="s">
        <v>531</v>
      </c>
      <c r="F136" s="84">
        <v>153590</v>
      </c>
      <c r="G136" s="32">
        <v>2546.39</v>
      </c>
      <c r="H136" s="32" t="s">
        <v>862</v>
      </c>
    </row>
    <row r="137" spans="1:8" ht="15" customHeight="1">
      <c r="A137" s="83">
        <v>45435</v>
      </c>
      <c r="B137" s="32" t="s">
        <v>1209</v>
      </c>
      <c r="C137" s="31" t="s">
        <v>1210</v>
      </c>
      <c r="D137" s="31" t="s">
        <v>1083</v>
      </c>
      <c r="E137" s="31" t="s">
        <v>531</v>
      </c>
      <c r="F137" s="84">
        <v>46000</v>
      </c>
      <c r="G137" s="32">
        <v>163.11000000000001</v>
      </c>
      <c r="H137" s="32" t="s">
        <v>862</v>
      </c>
    </row>
    <row r="138" spans="1:8" ht="15" customHeight="1">
      <c r="A138" s="83">
        <v>45435</v>
      </c>
      <c r="B138" s="32" t="s">
        <v>1211</v>
      </c>
      <c r="C138" s="31" t="s">
        <v>1212</v>
      </c>
      <c r="D138" s="31" t="s">
        <v>1235</v>
      </c>
      <c r="E138" s="31" t="s">
        <v>531</v>
      </c>
      <c r="F138" s="84">
        <v>128000</v>
      </c>
      <c r="G138" s="32">
        <v>89.15</v>
      </c>
      <c r="H138" s="32" t="s">
        <v>862</v>
      </c>
    </row>
    <row r="139" spans="1:8" ht="15" customHeight="1">
      <c r="A139" s="83">
        <v>45435</v>
      </c>
      <c r="B139" s="32" t="s">
        <v>1119</v>
      </c>
      <c r="C139" s="31" t="s">
        <v>1120</v>
      </c>
      <c r="D139" s="31" t="s">
        <v>1121</v>
      </c>
      <c r="E139" s="31" t="s">
        <v>531</v>
      </c>
      <c r="F139" s="84">
        <v>261000</v>
      </c>
      <c r="G139" s="32">
        <v>119.59</v>
      </c>
      <c r="H139" s="32" t="s">
        <v>862</v>
      </c>
    </row>
    <row r="140" spans="1:8" ht="15" customHeight="1">
      <c r="A140" s="83">
        <v>45435</v>
      </c>
      <c r="B140" s="32" t="s">
        <v>1214</v>
      </c>
      <c r="C140" s="31" t="s">
        <v>1215</v>
      </c>
      <c r="D140" s="31" t="s">
        <v>1082</v>
      </c>
      <c r="E140" s="31" t="s">
        <v>531</v>
      </c>
      <c r="F140" s="84">
        <v>3451004</v>
      </c>
      <c r="G140" s="32">
        <v>261.5</v>
      </c>
      <c r="H140" s="32" t="s">
        <v>862</v>
      </c>
    </row>
    <row r="141" spans="1:8" ht="15" customHeight="1">
      <c r="A141" s="83">
        <v>45435</v>
      </c>
      <c r="B141" s="32" t="s">
        <v>1115</v>
      </c>
      <c r="C141" s="31" t="s">
        <v>1116</v>
      </c>
      <c r="D141" s="31" t="s">
        <v>1093</v>
      </c>
      <c r="E141" s="31" t="s">
        <v>531</v>
      </c>
      <c r="F141" s="84">
        <v>35200</v>
      </c>
      <c r="G141" s="32">
        <v>87.81</v>
      </c>
      <c r="H141" s="32" t="s">
        <v>862</v>
      </c>
    </row>
    <row r="142" spans="1:8" ht="15" customHeight="1">
      <c r="A142" s="83">
        <v>45435</v>
      </c>
      <c r="B142" s="32" t="s">
        <v>482</v>
      </c>
      <c r="C142" s="31" t="s">
        <v>1216</v>
      </c>
      <c r="D142" s="31" t="s">
        <v>1236</v>
      </c>
      <c r="E142" s="31" t="s">
        <v>531</v>
      </c>
      <c r="F142" s="84">
        <v>14017112</v>
      </c>
      <c r="G142" s="32">
        <v>535</v>
      </c>
      <c r="H142" s="32" t="s">
        <v>862</v>
      </c>
    </row>
    <row r="143" spans="1:8" ht="15" customHeight="1">
      <c r="A143" s="83">
        <v>45435</v>
      </c>
      <c r="B143" s="32" t="s">
        <v>482</v>
      </c>
      <c r="C143" s="31" t="s">
        <v>1216</v>
      </c>
      <c r="D143" s="31" t="s">
        <v>1237</v>
      </c>
      <c r="E143" s="31" t="s">
        <v>531</v>
      </c>
      <c r="F143" s="84">
        <v>5908142</v>
      </c>
      <c r="G143" s="32">
        <v>535</v>
      </c>
      <c r="H143" s="32" t="s">
        <v>862</v>
      </c>
    </row>
    <row r="144" spans="1:8" ht="15" customHeight="1">
      <c r="A144" s="83">
        <v>45435</v>
      </c>
      <c r="B144" s="32" t="s">
        <v>482</v>
      </c>
      <c r="C144" s="31" t="s">
        <v>1216</v>
      </c>
      <c r="D144" s="31" t="s">
        <v>1238</v>
      </c>
      <c r="E144" s="31" t="s">
        <v>531</v>
      </c>
      <c r="F144" s="84">
        <v>6134978</v>
      </c>
      <c r="G144" s="32">
        <v>535</v>
      </c>
      <c r="H144" s="32" t="s">
        <v>862</v>
      </c>
    </row>
    <row r="145" spans="1:8" ht="15" customHeight="1">
      <c r="A145" s="83">
        <v>45435</v>
      </c>
      <c r="B145" s="32" t="s">
        <v>482</v>
      </c>
      <c r="C145" s="31" t="s">
        <v>1216</v>
      </c>
      <c r="D145" s="31" t="s">
        <v>1239</v>
      </c>
      <c r="E145" s="31" t="s">
        <v>531</v>
      </c>
      <c r="F145" s="84">
        <v>15258134</v>
      </c>
      <c r="G145" s="32">
        <v>535</v>
      </c>
      <c r="H145" s="32" t="s">
        <v>862</v>
      </c>
    </row>
    <row r="146" spans="1:8" ht="15" customHeight="1">
      <c r="A146" s="83">
        <v>45435</v>
      </c>
      <c r="B146" s="32" t="s">
        <v>1221</v>
      </c>
      <c r="C146" s="31" t="s">
        <v>1222</v>
      </c>
      <c r="D146" s="31" t="s">
        <v>1082</v>
      </c>
      <c r="E146" s="31" t="s">
        <v>531</v>
      </c>
      <c r="F146" s="84">
        <v>390689</v>
      </c>
      <c r="G146" s="32">
        <v>393.28</v>
      </c>
      <c r="H146" s="32" t="s">
        <v>862</v>
      </c>
    </row>
    <row r="147" spans="1:8" ht="15" customHeight="1">
      <c r="A147" s="83">
        <v>45435</v>
      </c>
      <c r="B147" s="32" t="s">
        <v>1240</v>
      </c>
      <c r="C147" s="31" t="s">
        <v>1241</v>
      </c>
      <c r="D147" s="31" t="s">
        <v>1242</v>
      </c>
      <c r="E147" s="31" t="s">
        <v>531</v>
      </c>
      <c r="F147" s="84">
        <v>26000</v>
      </c>
      <c r="G147" s="32">
        <v>110.14</v>
      </c>
      <c r="H147" s="32" t="s">
        <v>862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5"/>
  <sheetViews>
    <sheetView zoomScale="80" zoomScaleNormal="80" workbookViewId="0">
      <selection activeCell="D13" sqref="D13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881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45436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522</v>
      </c>
      <c r="C9" s="93"/>
      <c r="D9" s="94" t="s">
        <v>533</v>
      </c>
      <c r="E9" s="93" t="s">
        <v>534</v>
      </c>
      <c r="F9" s="93" t="s">
        <v>535</v>
      </c>
      <c r="G9" s="93" t="s">
        <v>536</v>
      </c>
      <c r="H9" s="93" t="s">
        <v>537</v>
      </c>
      <c r="I9" s="93" t="s">
        <v>538</v>
      </c>
      <c r="J9" s="92" t="s">
        <v>539</v>
      </c>
      <c r="K9" s="93" t="s">
        <v>540</v>
      </c>
      <c r="L9" s="95" t="s">
        <v>541</v>
      </c>
      <c r="M9" s="95" t="s">
        <v>542</v>
      </c>
      <c r="N9" s="93" t="s">
        <v>543</v>
      </c>
      <c r="O9" s="238" t="s">
        <v>544</v>
      </c>
      <c r="P9" s="195" t="s">
        <v>545</v>
      </c>
      <c r="Q9" s="195" t="s">
        <v>814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45362</v>
      </c>
      <c r="C10" s="188"/>
      <c r="D10" s="192" t="s">
        <v>184</v>
      </c>
      <c r="E10" s="189" t="s">
        <v>546</v>
      </c>
      <c r="F10" s="183" t="s">
        <v>845</v>
      </c>
      <c r="G10" s="185">
        <v>2390</v>
      </c>
      <c r="H10" s="183"/>
      <c r="I10" s="183" t="s">
        <v>846</v>
      </c>
      <c r="J10" s="185" t="s">
        <v>547</v>
      </c>
      <c r="K10" s="185"/>
      <c r="L10" s="186"/>
      <c r="M10" s="190"/>
      <c r="N10" s="185"/>
      <c r="O10" s="191"/>
      <c r="P10" s="186">
        <f>VLOOKUP(D10,'MidCap Intra'!$B$11:$C$571,2,0)</f>
        <v>2474.15</v>
      </c>
      <c r="Q10" s="228"/>
      <c r="R10" s="54" t="s">
        <v>1011</v>
      </c>
    </row>
    <row r="11" spans="1:26" ht="15" customHeight="1">
      <c r="A11" s="187">
        <v>2</v>
      </c>
      <c r="B11" s="184">
        <v>45373</v>
      </c>
      <c r="C11" s="188"/>
      <c r="D11" s="192" t="s">
        <v>224</v>
      </c>
      <c r="E11" s="189" t="s">
        <v>1000</v>
      </c>
      <c r="F11" s="183" t="s">
        <v>1001</v>
      </c>
      <c r="G11" s="185">
        <v>3612</v>
      </c>
      <c r="H11" s="183"/>
      <c r="I11" s="183" t="s">
        <v>1002</v>
      </c>
      <c r="J11" s="185" t="s">
        <v>547</v>
      </c>
      <c r="K11" s="185"/>
      <c r="L11" s="186"/>
      <c r="M11" s="190"/>
      <c r="N11" s="185"/>
      <c r="O11" s="191"/>
      <c r="P11" s="186">
        <f>VLOOKUP(D11,'MidCap Intra'!$B$11:$C$571,2,0)</f>
        <v>3893.45</v>
      </c>
      <c r="Q11" s="228"/>
      <c r="R11" s="54" t="s">
        <v>1011</v>
      </c>
    </row>
    <row r="12" spans="1:26" ht="15" customHeight="1">
      <c r="A12" s="305">
        <v>3</v>
      </c>
      <c r="B12" s="306">
        <v>45385</v>
      </c>
      <c r="C12" s="307"/>
      <c r="D12" s="308" t="s">
        <v>84</v>
      </c>
      <c r="E12" s="309" t="s">
        <v>546</v>
      </c>
      <c r="F12" s="260">
        <v>4760</v>
      </c>
      <c r="G12" s="261">
        <v>4580</v>
      </c>
      <c r="H12" s="260">
        <v>4965</v>
      </c>
      <c r="I12" s="260" t="s">
        <v>851</v>
      </c>
      <c r="J12" s="255" t="s">
        <v>898</v>
      </c>
      <c r="K12" s="255">
        <f t="shared" ref="K12" si="0">H12-F12</f>
        <v>205</v>
      </c>
      <c r="L12" s="301">
        <f t="shared" ref="L12" si="1">(F12*-0.3)/100</f>
        <v>-14.28</v>
      </c>
      <c r="M12" s="302">
        <f t="shared" ref="M12" si="2">(K12+L12)/F12</f>
        <v>4.00672268907563E-2</v>
      </c>
      <c r="N12" s="255" t="s">
        <v>548</v>
      </c>
      <c r="O12" s="303">
        <v>45418</v>
      </c>
      <c r="P12" s="304"/>
      <c r="Q12" s="228"/>
      <c r="R12" s="54" t="s">
        <v>1011</v>
      </c>
    </row>
    <row r="13" spans="1:26" ht="15" customHeight="1">
      <c r="A13" s="305">
        <v>4</v>
      </c>
      <c r="B13" s="306">
        <v>45394</v>
      </c>
      <c r="C13" s="307"/>
      <c r="D13" s="308" t="s">
        <v>272</v>
      </c>
      <c r="E13" s="309" t="s">
        <v>546</v>
      </c>
      <c r="F13" s="260">
        <v>1727.5</v>
      </c>
      <c r="G13" s="261">
        <v>1625</v>
      </c>
      <c r="H13" s="260">
        <v>1827</v>
      </c>
      <c r="I13" s="260" t="s">
        <v>854</v>
      </c>
      <c r="J13" s="255" t="s">
        <v>1084</v>
      </c>
      <c r="K13" s="255">
        <f t="shared" ref="K13" si="3">H13-F13</f>
        <v>99.5</v>
      </c>
      <c r="L13" s="301">
        <f t="shared" ref="L13" si="4">(F13*-0.3)/100</f>
        <v>-5.1825000000000001</v>
      </c>
      <c r="M13" s="302">
        <f t="shared" ref="M13" si="5">(K13+L13)/F13</f>
        <v>5.4597684515195366E-2</v>
      </c>
      <c r="N13" s="255" t="s">
        <v>548</v>
      </c>
      <c r="O13" s="303">
        <v>45434</v>
      </c>
      <c r="P13" s="304"/>
      <c r="Q13" s="228"/>
      <c r="R13" s="54" t="s">
        <v>1012</v>
      </c>
    </row>
    <row r="14" spans="1:26" ht="15" customHeight="1">
      <c r="A14" s="187">
        <v>5</v>
      </c>
      <c r="B14" s="184">
        <v>45397</v>
      </c>
      <c r="C14" s="188"/>
      <c r="D14" s="192" t="s">
        <v>126</v>
      </c>
      <c r="E14" s="189" t="s">
        <v>1000</v>
      </c>
      <c r="F14" s="183" t="s">
        <v>1003</v>
      </c>
      <c r="G14" s="185">
        <v>1357.5</v>
      </c>
      <c r="H14" s="183"/>
      <c r="I14" s="183" t="s">
        <v>1004</v>
      </c>
      <c r="J14" s="185" t="s">
        <v>547</v>
      </c>
      <c r="K14" s="185"/>
      <c r="L14" s="186"/>
      <c r="M14" s="190"/>
      <c r="N14" s="185"/>
      <c r="O14" s="191"/>
      <c r="P14" s="186">
        <f>VLOOKUP(D14,'MidCap Intra'!$B$11:$C$571,2,0)</f>
        <v>1492.6</v>
      </c>
      <c r="Q14" s="228"/>
      <c r="R14" s="54" t="s">
        <v>1011</v>
      </c>
    </row>
    <row r="15" spans="1:26" ht="15" customHeight="1">
      <c r="A15" s="320">
        <v>6</v>
      </c>
      <c r="B15" s="321">
        <v>45405</v>
      </c>
      <c r="C15" s="322"/>
      <c r="D15" s="323" t="s">
        <v>457</v>
      </c>
      <c r="E15" s="324" t="s">
        <v>546</v>
      </c>
      <c r="F15" s="286">
        <v>161</v>
      </c>
      <c r="G15" s="287">
        <v>149.5</v>
      </c>
      <c r="H15" s="286">
        <v>148.5</v>
      </c>
      <c r="I15" s="286" t="s">
        <v>856</v>
      </c>
      <c r="J15" s="279" t="s">
        <v>966</v>
      </c>
      <c r="K15" s="279">
        <f t="shared" ref="K15" si="6">H15-F15</f>
        <v>-12.5</v>
      </c>
      <c r="L15" s="325">
        <f t="shared" ref="L15" si="7">(F15*-0.3)/100</f>
        <v>-0.48299999999999998</v>
      </c>
      <c r="M15" s="326">
        <f t="shared" ref="M15" si="8">(K15+L15)/F15</f>
        <v>-8.0639751552795028E-2</v>
      </c>
      <c r="N15" s="279" t="s">
        <v>558</v>
      </c>
      <c r="O15" s="327">
        <v>45425</v>
      </c>
      <c r="P15" s="328"/>
      <c r="Q15" s="228"/>
      <c r="R15" s="54" t="s">
        <v>1011</v>
      </c>
    </row>
    <row r="16" spans="1:26" ht="15" customHeight="1">
      <c r="A16" s="305">
        <v>7</v>
      </c>
      <c r="B16" s="306">
        <v>45411</v>
      </c>
      <c r="C16" s="307"/>
      <c r="D16" s="308" t="s">
        <v>216</v>
      </c>
      <c r="E16" s="309" t="s">
        <v>546</v>
      </c>
      <c r="F16" s="260">
        <v>642.5</v>
      </c>
      <c r="G16" s="261">
        <v>618</v>
      </c>
      <c r="H16" s="260">
        <v>669.5</v>
      </c>
      <c r="I16" s="260" t="s">
        <v>865</v>
      </c>
      <c r="J16" s="255" t="s">
        <v>960</v>
      </c>
      <c r="K16" s="255">
        <f t="shared" ref="K16" si="9">H16-F16</f>
        <v>27</v>
      </c>
      <c r="L16" s="301">
        <f t="shared" ref="L16" si="10">(F16*-0.3)/100</f>
        <v>-1.9275</v>
      </c>
      <c r="M16" s="302">
        <f t="shared" ref="M16" si="11">(K16+L16)/F16</f>
        <v>3.9023346303501946E-2</v>
      </c>
      <c r="N16" s="255" t="s">
        <v>548</v>
      </c>
      <c r="O16" s="303">
        <v>45422</v>
      </c>
      <c r="P16" s="304"/>
      <c r="Q16" s="228"/>
      <c r="R16" s="54" t="s">
        <v>1011</v>
      </c>
    </row>
    <row r="17" spans="1:38" ht="15" customHeight="1">
      <c r="A17" s="320">
        <v>8</v>
      </c>
      <c r="B17" s="321">
        <v>45412</v>
      </c>
      <c r="C17" s="322"/>
      <c r="D17" s="323" t="s">
        <v>859</v>
      </c>
      <c r="E17" s="324" t="s">
        <v>546</v>
      </c>
      <c r="F17" s="286">
        <v>165.5</v>
      </c>
      <c r="G17" s="287">
        <v>159</v>
      </c>
      <c r="H17" s="286">
        <v>158.5</v>
      </c>
      <c r="I17" s="286" t="s">
        <v>866</v>
      </c>
      <c r="J17" s="279" t="s">
        <v>953</v>
      </c>
      <c r="K17" s="279">
        <f t="shared" ref="K17:K18" si="12">H17-F17</f>
        <v>-7</v>
      </c>
      <c r="L17" s="325">
        <f t="shared" ref="L17:L18" si="13">(F17*-0.3)/100</f>
        <v>-0.4965</v>
      </c>
      <c r="M17" s="326">
        <f t="shared" ref="M17:M18" si="14">(K17+L17)/F17</f>
        <v>-4.5296072507552874E-2</v>
      </c>
      <c r="N17" s="279" t="s">
        <v>558</v>
      </c>
      <c r="O17" s="327">
        <v>45421</v>
      </c>
      <c r="P17" s="328"/>
      <c r="Q17" s="228"/>
      <c r="R17" s="54" t="s">
        <v>1011</v>
      </c>
    </row>
    <row r="18" spans="1:38" ht="15" customHeight="1">
      <c r="A18" s="305">
        <v>9</v>
      </c>
      <c r="B18" s="306">
        <v>45412</v>
      </c>
      <c r="C18" s="307"/>
      <c r="D18" s="308" t="s">
        <v>417</v>
      </c>
      <c r="E18" s="309" t="s">
        <v>546</v>
      </c>
      <c r="F18" s="260">
        <v>1480</v>
      </c>
      <c r="G18" s="261">
        <v>1360</v>
      </c>
      <c r="H18" s="260">
        <v>1548</v>
      </c>
      <c r="I18" s="260" t="s">
        <v>867</v>
      </c>
      <c r="J18" s="255" t="s">
        <v>682</v>
      </c>
      <c r="K18" s="255">
        <f t="shared" si="12"/>
        <v>68</v>
      </c>
      <c r="L18" s="301">
        <f t="shared" si="13"/>
        <v>-4.4400000000000004</v>
      </c>
      <c r="M18" s="302">
        <f t="shared" si="14"/>
        <v>4.2945945945945946E-2</v>
      </c>
      <c r="N18" s="255" t="s">
        <v>548</v>
      </c>
      <c r="O18" s="303">
        <v>45428</v>
      </c>
      <c r="P18" s="304"/>
      <c r="Q18" s="228"/>
      <c r="R18" s="54" t="s">
        <v>1011</v>
      </c>
    </row>
    <row r="19" spans="1:38" ht="15" customHeight="1">
      <c r="A19" s="187">
        <v>10</v>
      </c>
      <c r="B19" s="184">
        <v>45414</v>
      </c>
      <c r="C19" s="188"/>
      <c r="D19" s="192" t="s">
        <v>124</v>
      </c>
      <c r="E19" s="189" t="s">
        <v>1000</v>
      </c>
      <c r="F19" s="183" t="s">
        <v>1006</v>
      </c>
      <c r="G19" s="185">
        <v>1267</v>
      </c>
      <c r="H19" s="183"/>
      <c r="I19" s="183" t="s">
        <v>1007</v>
      </c>
      <c r="J19" s="185" t="s">
        <v>547</v>
      </c>
      <c r="K19" s="185"/>
      <c r="L19" s="186"/>
      <c r="M19" s="190"/>
      <c r="N19" s="185"/>
      <c r="O19" s="191"/>
      <c r="P19" s="186">
        <f>VLOOKUP(D19,'MidCap Intra'!$B$11:$C$571,2,0)</f>
        <v>1353.55</v>
      </c>
      <c r="Q19" s="228"/>
      <c r="R19" s="54" t="s">
        <v>1011</v>
      </c>
    </row>
    <row r="20" spans="1:38" ht="15" customHeight="1">
      <c r="A20" s="305">
        <v>11</v>
      </c>
      <c r="B20" s="306">
        <v>45418</v>
      </c>
      <c r="C20" s="307"/>
      <c r="D20" s="308" t="s">
        <v>92</v>
      </c>
      <c r="E20" s="309" t="s">
        <v>546</v>
      </c>
      <c r="F20" s="260">
        <v>450</v>
      </c>
      <c r="G20" s="261">
        <v>428</v>
      </c>
      <c r="H20" s="260">
        <v>474.5</v>
      </c>
      <c r="I20" s="260" t="s">
        <v>896</v>
      </c>
      <c r="J20" s="255" t="s">
        <v>1018</v>
      </c>
      <c r="K20" s="255">
        <f t="shared" ref="K20" si="15">H20-F20</f>
        <v>24.5</v>
      </c>
      <c r="L20" s="301">
        <f t="shared" ref="L20" si="16">(F20*-0.3)/100</f>
        <v>-1.35</v>
      </c>
      <c r="M20" s="302">
        <f t="shared" ref="M20" si="17">(K20+L20)/F20</f>
        <v>5.1444444444444438E-2</v>
      </c>
      <c r="N20" s="255" t="s">
        <v>548</v>
      </c>
      <c r="O20" s="303">
        <v>45428</v>
      </c>
      <c r="P20" s="304"/>
      <c r="Q20" s="228"/>
      <c r="R20" s="54" t="s">
        <v>1011</v>
      </c>
    </row>
    <row r="21" spans="1:38" ht="15" customHeight="1">
      <c r="A21" s="187">
        <v>12</v>
      </c>
      <c r="B21" s="184">
        <v>45419</v>
      </c>
      <c r="C21" s="188"/>
      <c r="D21" s="192" t="s">
        <v>154</v>
      </c>
      <c r="E21" s="189" t="s">
        <v>546</v>
      </c>
      <c r="F21" s="183" t="s">
        <v>908</v>
      </c>
      <c r="G21" s="185">
        <v>416</v>
      </c>
      <c r="H21" s="183"/>
      <c r="I21" s="183" t="s">
        <v>909</v>
      </c>
      <c r="J21" s="185" t="s">
        <v>547</v>
      </c>
      <c r="K21" s="185"/>
      <c r="L21" s="186"/>
      <c r="M21" s="190"/>
      <c r="N21" s="185"/>
      <c r="O21" s="191"/>
      <c r="P21" s="186">
        <f>VLOOKUP(D21,'MidCap Intra'!$B$11:$C$571,2,0)</f>
        <v>441.35</v>
      </c>
      <c r="Q21" s="228"/>
      <c r="R21" s="54" t="s">
        <v>1011</v>
      </c>
    </row>
    <row r="22" spans="1:38" ht="15" customHeight="1">
      <c r="A22" s="305">
        <v>13</v>
      </c>
      <c r="B22" s="306">
        <v>45426</v>
      </c>
      <c r="C22" s="307"/>
      <c r="D22" s="308" t="s">
        <v>222</v>
      </c>
      <c r="E22" s="309" t="s">
        <v>546</v>
      </c>
      <c r="F22" s="260">
        <v>420</v>
      </c>
      <c r="G22" s="261">
        <v>395</v>
      </c>
      <c r="H22" s="260">
        <v>439</v>
      </c>
      <c r="I22" s="260" t="s">
        <v>983</v>
      </c>
      <c r="J22" s="255" t="s">
        <v>1010</v>
      </c>
      <c r="K22" s="255">
        <f t="shared" ref="K22" si="18">H22-F22</f>
        <v>19</v>
      </c>
      <c r="L22" s="301">
        <f t="shared" ref="L22" si="19">(F22*-0.3)/100</f>
        <v>-1.26</v>
      </c>
      <c r="M22" s="302">
        <f t="shared" ref="M22" si="20">(K22+L22)/F22</f>
        <v>4.2238095238095234E-2</v>
      </c>
      <c r="N22" s="255" t="s">
        <v>548</v>
      </c>
      <c r="O22" s="303">
        <v>45427</v>
      </c>
      <c r="P22" s="304"/>
      <c r="Q22" s="228"/>
      <c r="R22" s="54" t="s">
        <v>1011</v>
      </c>
    </row>
    <row r="23" spans="1:38" ht="15" customHeight="1">
      <c r="A23" s="187">
        <v>14</v>
      </c>
      <c r="B23" s="184">
        <v>45428</v>
      </c>
      <c r="C23" s="188"/>
      <c r="D23" s="192" t="s">
        <v>133</v>
      </c>
      <c r="E23" s="189" t="s">
        <v>546</v>
      </c>
      <c r="F23" s="183" t="s">
        <v>1028</v>
      </c>
      <c r="G23" s="185">
        <v>2185</v>
      </c>
      <c r="H23" s="183"/>
      <c r="I23" s="183" t="s">
        <v>1023</v>
      </c>
      <c r="J23" s="185" t="s">
        <v>547</v>
      </c>
      <c r="K23" s="185"/>
      <c r="L23" s="186"/>
      <c r="M23" s="190"/>
      <c r="N23" s="185"/>
      <c r="O23" s="191"/>
      <c r="P23" s="186">
        <f>VLOOKUP(D23,'MidCap Intra'!$B$11:$C$571,2,0)</f>
        <v>2382.5</v>
      </c>
      <c r="Q23" s="228"/>
    </row>
    <row r="24" spans="1:38" ht="15" customHeight="1">
      <c r="A24" s="320">
        <v>15</v>
      </c>
      <c r="B24" s="321">
        <v>45433</v>
      </c>
      <c r="C24" s="322"/>
      <c r="D24" s="323" t="s">
        <v>1069</v>
      </c>
      <c r="E24" s="324" t="s">
        <v>546</v>
      </c>
      <c r="F24" s="286">
        <v>758</v>
      </c>
      <c r="G24" s="287">
        <v>720</v>
      </c>
      <c r="H24" s="286">
        <v>715</v>
      </c>
      <c r="I24" s="286" t="s">
        <v>1070</v>
      </c>
      <c r="J24" s="279" t="s">
        <v>1124</v>
      </c>
      <c r="K24" s="279">
        <f t="shared" ref="K24" si="21">H24-F24</f>
        <v>-43</v>
      </c>
      <c r="L24" s="325">
        <f t="shared" ref="L24" si="22">(F24*-0.3)/100</f>
        <v>-2.274</v>
      </c>
      <c r="M24" s="326">
        <f t="shared" ref="M24" si="23">(K24+L24)/F24</f>
        <v>-5.9728232189973619E-2</v>
      </c>
      <c r="N24" s="279" t="s">
        <v>558</v>
      </c>
      <c r="O24" s="327">
        <v>45435</v>
      </c>
      <c r="P24" s="328"/>
      <c r="Q24" s="228"/>
    </row>
    <row r="25" spans="1:38" ht="15" customHeight="1">
      <c r="A25" s="187">
        <v>16</v>
      </c>
      <c r="B25" s="184">
        <v>45434</v>
      </c>
      <c r="C25" s="188"/>
      <c r="D25" s="192" t="s">
        <v>83</v>
      </c>
      <c r="E25" s="189" t="s">
        <v>546</v>
      </c>
      <c r="F25" s="183" t="s">
        <v>1089</v>
      </c>
      <c r="G25" s="185">
        <v>588</v>
      </c>
      <c r="H25" s="183"/>
      <c r="I25" s="183" t="s">
        <v>1090</v>
      </c>
      <c r="J25" s="185" t="s">
        <v>547</v>
      </c>
      <c r="K25" s="185"/>
      <c r="L25" s="186"/>
      <c r="M25" s="190"/>
      <c r="N25" s="185"/>
      <c r="O25" s="191"/>
      <c r="P25" s="186">
        <f>VLOOKUP(D25,'MidCap Intra'!$B$11:$C$571,2,0)</f>
        <v>647.45000000000005</v>
      </c>
      <c r="Q25" s="228"/>
    </row>
    <row r="26" spans="1:38" ht="15" customHeight="1">
      <c r="A26" s="187"/>
      <c r="B26" s="184"/>
      <c r="C26" s="188"/>
      <c r="D26" s="192"/>
      <c r="E26" s="189"/>
      <c r="F26" s="183"/>
      <c r="G26" s="185"/>
      <c r="H26" s="183"/>
      <c r="I26" s="183"/>
      <c r="J26" s="185"/>
      <c r="K26" s="185"/>
      <c r="L26" s="186"/>
      <c r="M26" s="190"/>
      <c r="N26" s="185"/>
      <c r="O26" s="191"/>
      <c r="P26" s="186"/>
      <c r="Q26" s="228"/>
    </row>
    <row r="27" spans="1:38" ht="15" customHeight="1">
      <c r="A27" s="187"/>
      <c r="B27" s="184"/>
      <c r="C27" s="188"/>
      <c r="D27" s="192"/>
      <c r="E27" s="189"/>
      <c r="F27" s="183"/>
      <c r="G27" s="185"/>
      <c r="H27" s="183"/>
      <c r="I27" s="183"/>
      <c r="J27" s="185"/>
      <c r="K27" s="185"/>
      <c r="L27" s="186"/>
      <c r="M27" s="190"/>
      <c r="N27" s="185"/>
      <c r="O27" s="191"/>
      <c r="P27" s="186"/>
      <c r="Q27" s="228"/>
    </row>
    <row r="28" spans="1:38" ht="15" customHeight="1"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1:38" ht="14.25" customHeight="1">
      <c r="A29" s="96"/>
      <c r="B29" s="97"/>
      <c r="C29" s="98"/>
      <c r="D29" s="99"/>
      <c r="E29" s="100"/>
      <c r="F29" s="100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102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03" t="s">
        <v>549</v>
      </c>
      <c r="B30" s="104"/>
      <c r="C30" s="105"/>
      <c r="E30" s="106"/>
      <c r="F30" s="106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07" t="s">
        <v>550</v>
      </c>
      <c r="B31" s="103"/>
      <c r="C31" s="103"/>
      <c r="D31" s="103"/>
      <c r="E31" s="37"/>
      <c r="F31" s="108" t="s">
        <v>551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03" t="s">
        <v>552</v>
      </c>
      <c r="B32" s="103"/>
      <c r="C32" s="103"/>
      <c r="D32" s="103" t="s">
        <v>553</v>
      </c>
      <c r="E32" s="6"/>
      <c r="F32" s="108" t="s">
        <v>554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03"/>
      <c r="B33" s="103"/>
      <c r="C33" s="103"/>
      <c r="D33" s="103"/>
      <c r="E33" s="6"/>
      <c r="F33" s="6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196"/>
      <c r="B34" s="196"/>
      <c r="C34" s="196"/>
      <c r="D34" s="196"/>
      <c r="E34" s="197"/>
      <c r="F34" s="197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4.25" customHeight="1">
      <c r="A35" s="103"/>
      <c r="B35" s="103"/>
      <c r="C35" s="103"/>
      <c r="D35" s="103"/>
      <c r="E35" s="6"/>
      <c r="F35" s="6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.75" customHeight="1">
      <c r="A36" s="115" t="s">
        <v>559</v>
      </c>
      <c r="B36" s="115"/>
      <c r="C36" s="115"/>
      <c r="D36" s="115"/>
      <c r="E36" s="6"/>
      <c r="F36" s="6"/>
      <c r="G36" s="54"/>
      <c r="H36" s="54"/>
      <c r="I36" s="54"/>
      <c r="J36" s="54"/>
      <c r="K36" s="54"/>
      <c r="L36" s="54"/>
      <c r="M36" s="54"/>
      <c r="N36" s="54"/>
      <c r="O36" s="54"/>
      <c r="P36" s="54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38.25" customHeight="1">
      <c r="A37" s="93" t="s">
        <v>16</v>
      </c>
      <c r="B37" s="93" t="s">
        <v>522</v>
      </c>
      <c r="C37" s="93"/>
      <c r="D37" s="94" t="s">
        <v>533</v>
      </c>
      <c r="E37" s="93" t="s">
        <v>534</v>
      </c>
      <c r="F37" s="93" t="s">
        <v>535</v>
      </c>
      <c r="G37" s="93" t="s">
        <v>555</v>
      </c>
      <c r="H37" s="93" t="s">
        <v>537</v>
      </c>
      <c r="I37" s="193" t="s">
        <v>538</v>
      </c>
      <c r="J37" s="195" t="s">
        <v>539</v>
      </c>
      <c r="K37" s="194" t="s">
        <v>560</v>
      </c>
      <c r="L37" s="95" t="s">
        <v>541</v>
      </c>
      <c r="M37" s="116" t="s">
        <v>561</v>
      </c>
      <c r="N37" s="93" t="s">
        <v>562</v>
      </c>
      <c r="O37" s="92" t="s">
        <v>543</v>
      </c>
      <c r="P37" s="277" t="s">
        <v>544</v>
      </c>
      <c r="Q37" s="230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.75" customHeight="1">
      <c r="A38" s="260">
        <v>1</v>
      </c>
      <c r="B38" s="258">
        <v>45408</v>
      </c>
      <c r="C38" s="259"/>
      <c r="D38" s="259" t="s">
        <v>860</v>
      </c>
      <c r="E38" s="260" t="s">
        <v>557</v>
      </c>
      <c r="F38" s="260">
        <v>1102.5</v>
      </c>
      <c r="G38" s="260">
        <v>1078</v>
      </c>
      <c r="H38" s="260">
        <v>1114</v>
      </c>
      <c r="I38" s="261" t="s">
        <v>861</v>
      </c>
      <c r="J38" s="294" t="s">
        <v>893</v>
      </c>
      <c r="K38" s="295">
        <f t="shared" ref="K38" si="24">H38-F38</f>
        <v>11.5</v>
      </c>
      <c r="L38" s="296">
        <f t="shared" ref="L38" si="25">(H38*N38)*0.03%</f>
        <v>150.38999999999999</v>
      </c>
      <c r="M38" s="297">
        <f t="shared" ref="M38" si="26">(K38*N38)-L38</f>
        <v>5024.6099999999997</v>
      </c>
      <c r="N38" s="295">
        <v>450</v>
      </c>
      <c r="O38" s="298" t="s">
        <v>548</v>
      </c>
      <c r="P38" s="299">
        <v>45415</v>
      </c>
      <c r="Q38" s="226"/>
      <c r="R38" s="54" t="s">
        <v>1011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18"/>
      <c r="AG38" s="119"/>
      <c r="AH38" s="117"/>
      <c r="AI38" s="117"/>
      <c r="AJ38" s="118"/>
      <c r="AK38" s="118"/>
      <c r="AL38" s="118"/>
    </row>
    <row r="39" spans="1:38" ht="12.75" customHeight="1">
      <c r="A39" s="260">
        <v>2</v>
      </c>
      <c r="B39" s="258">
        <v>45414</v>
      </c>
      <c r="C39" s="259"/>
      <c r="D39" s="259" t="s">
        <v>877</v>
      </c>
      <c r="E39" s="260" t="s">
        <v>557</v>
      </c>
      <c r="F39" s="260">
        <v>457</v>
      </c>
      <c r="G39" s="260">
        <v>448</v>
      </c>
      <c r="H39" s="260">
        <v>465.5</v>
      </c>
      <c r="I39" s="261" t="s">
        <v>878</v>
      </c>
      <c r="J39" s="294" t="s">
        <v>892</v>
      </c>
      <c r="K39" s="295">
        <f t="shared" ref="K39" si="27">H39-F39</f>
        <v>8.5</v>
      </c>
      <c r="L39" s="296">
        <f t="shared" ref="L39" si="28">(H39*N39)*0.03%</f>
        <v>174.56249999999997</v>
      </c>
      <c r="M39" s="297">
        <f t="shared" ref="M39" si="29">(K39*N39)-L39</f>
        <v>10450.4375</v>
      </c>
      <c r="N39" s="295">
        <v>1250</v>
      </c>
      <c r="O39" s="298" t="s">
        <v>548</v>
      </c>
      <c r="P39" s="299">
        <v>45415</v>
      </c>
      <c r="Q39" s="226"/>
      <c r="R39" s="54" t="s">
        <v>1011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18"/>
      <c r="AG39" s="119"/>
      <c r="AH39" s="117"/>
      <c r="AI39" s="117"/>
      <c r="AJ39" s="118"/>
      <c r="AK39" s="118"/>
      <c r="AL39" s="118"/>
    </row>
    <row r="40" spans="1:38" ht="12.75" customHeight="1">
      <c r="A40" s="286">
        <v>3</v>
      </c>
      <c r="B40" s="282">
        <v>45414</v>
      </c>
      <c r="C40" s="285"/>
      <c r="D40" s="285" t="s">
        <v>879</v>
      </c>
      <c r="E40" s="286" t="s">
        <v>557</v>
      </c>
      <c r="F40" s="286">
        <v>3002.5</v>
      </c>
      <c r="G40" s="286">
        <v>2950</v>
      </c>
      <c r="H40" s="286">
        <v>2950</v>
      </c>
      <c r="I40" s="287" t="s">
        <v>880</v>
      </c>
      <c r="J40" s="288" t="s">
        <v>891</v>
      </c>
      <c r="K40" s="289">
        <f>H40-F40</f>
        <v>-52.5</v>
      </c>
      <c r="L40" s="290">
        <f t="shared" ref="L40:L41" si="30">(H40*N40)*0.03%</f>
        <v>176.99999999999997</v>
      </c>
      <c r="M40" s="291">
        <f t="shared" ref="M40:M41" si="31">(K40*N40)-L40</f>
        <v>-10677</v>
      </c>
      <c r="N40" s="289">
        <v>200</v>
      </c>
      <c r="O40" s="292" t="s">
        <v>558</v>
      </c>
      <c r="P40" s="293">
        <v>45415</v>
      </c>
      <c r="Q40" s="226"/>
      <c r="R40" s="54" t="s">
        <v>1013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18"/>
      <c r="AG40" s="119"/>
      <c r="AH40" s="117"/>
      <c r="AI40" s="117"/>
      <c r="AJ40" s="118"/>
      <c r="AK40" s="118"/>
      <c r="AL40" s="118"/>
    </row>
    <row r="41" spans="1:38" ht="12.75" customHeight="1">
      <c r="A41" s="260">
        <v>4</v>
      </c>
      <c r="B41" s="258">
        <v>45418</v>
      </c>
      <c r="C41" s="259"/>
      <c r="D41" s="259" t="s">
        <v>877</v>
      </c>
      <c r="E41" s="260" t="s">
        <v>557</v>
      </c>
      <c r="F41" s="260">
        <v>455</v>
      </c>
      <c r="G41" s="260">
        <v>446</v>
      </c>
      <c r="H41" s="260">
        <v>465.5</v>
      </c>
      <c r="I41" s="261" t="s">
        <v>895</v>
      </c>
      <c r="J41" s="294" t="s">
        <v>897</v>
      </c>
      <c r="K41" s="295">
        <f t="shared" ref="K41" si="32">H41-F41</f>
        <v>10.5</v>
      </c>
      <c r="L41" s="296">
        <f t="shared" si="30"/>
        <v>174.56249999999997</v>
      </c>
      <c r="M41" s="297">
        <f t="shared" si="31"/>
        <v>12950.4375</v>
      </c>
      <c r="N41" s="295">
        <v>1250</v>
      </c>
      <c r="O41" s="298" t="s">
        <v>548</v>
      </c>
      <c r="P41" s="299">
        <v>45418</v>
      </c>
      <c r="Q41" s="226"/>
      <c r="R41" s="54" t="s">
        <v>1011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18"/>
      <c r="AG41" s="119"/>
      <c r="AH41" s="117"/>
      <c r="AI41" s="117"/>
      <c r="AJ41" s="118"/>
      <c r="AK41" s="118"/>
      <c r="AL41" s="118"/>
    </row>
    <row r="42" spans="1:38" ht="12.75" customHeight="1">
      <c r="A42" s="286">
        <v>5</v>
      </c>
      <c r="B42" s="282">
        <v>45418</v>
      </c>
      <c r="C42" s="285"/>
      <c r="D42" s="285" t="s">
        <v>899</v>
      </c>
      <c r="E42" s="286" t="s">
        <v>557</v>
      </c>
      <c r="F42" s="286">
        <v>805</v>
      </c>
      <c r="G42" s="286">
        <v>790</v>
      </c>
      <c r="H42" s="286">
        <v>790</v>
      </c>
      <c r="I42" s="287" t="s">
        <v>900</v>
      </c>
      <c r="J42" s="288" t="s">
        <v>913</v>
      </c>
      <c r="K42" s="289">
        <f>H42-F42</f>
        <v>-15</v>
      </c>
      <c r="L42" s="290">
        <f t="shared" ref="L42" si="33">(H42*N42)*0.03%</f>
        <v>177.74999999999997</v>
      </c>
      <c r="M42" s="291">
        <f t="shared" ref="M42" si="34">(K42*N42)-L42</f>
        <v>-11427.75</v>
      </c>
      <c r="N42" s="289">
        <v>750</v>
      </c>
      <c r="O42" s="292" t="s">
        <v>558</v>
      </c>
      <c r="P42" s="293">
        <v>45419</v>
      </c>
      <c r="Q42" s="226"/>
      <c r="R42" s="54" t="s">
        <v>1011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18"/>
      <c r="AG42" s="119"/>
      <c r="AH42" s="117"/>
      <c r="AI42" s="117"/>
      <c r="AJ42" s="118"/>
      <c r="AK42" s="118"/>
      <c r="AL42" s="118"/>
    </row>
    <row r="43" spans="1:38" ht="12.75" customHeight="1">
      <c r="A43" s="310">
        <v>6</v>
      </c>
      <c r="B43" s="311">
        <v>45419</v>
      </c>
      <c r="C43" s="312"/>
      <c r="D43" s="312" t="s">
        <v>904</v>
      </c>
      <c r="E43" s="310" t="s">
        <v>820</v>
      </c>
      <c r="F43" s="310">
        <v>561</v>
      </c>
      <c r="G43" s="310">
        <v>571</v>
      </c>
      <c r="H43" s="310">
        <v>560.5</v>
      </c>
      <c r="I43" s="313" t="s">
        <v>905</v>
      </c>
      <c r="J43" s="314" t="s">
        <v>925</v>
      </c>
      <c r="K43" s="315">
        <f>F43-H43</f>
        <v>0.5</v>
      </c>
      <c r="L43" s="316">
        <f t="shared" ref="L43:L44" si="35">(H43*N43)*0.03%</f>
        <v>184.96499999999997</v>
      </c>
      <c r="M43" s="317">
        <f t="shared" ref="M43:M44" si="36">(K43*N43)-L43</f>
        <v>365.03500000000003</v>
      </c>
      <c r="N43" s="315">
        <v>1100</v>
      </c>
      <c r="O43" s="318" t="s">
        <v>565</v>
      </c>
      <c r="P43" s="319">
        <v>45419</v>
      </c>
      <c r="Q43" s="226"/>
      <c r="R43" s="54" t="s">
        <v>1011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18"/>
      <c r="AG43" s="119"/>
      <c r="AH43" s="117"/>
      <c r="AI43" s="117"/>
      <c r="AJ43" s="118"/>
      <c r="AK43" s="118"/>
      <c r="AL43" s="118"/>
    </row>
    <row r="44" spans="1:38" ht="12.75" customHeight="1">
      <c r="A44" s="286">
        <v>7</v>
      </c>
      <c r="B44" s="282">
        <v>45419</v>
      </c>
      <c r="C44" s="285"/>
      <c r="D44" s="285" t="s">
        <v>914</v>
      </c>
      <c r="E44" s="286" t="s">
        <v>820</v>
      </c>
      <c r="F44" s="286">
        <v>474</v>
      </c>
      <c r="G44" s="286">
        <v>482</v>
      </c>
      <c r="H44" s="286">
        <v>482</v>
      </c>
      <c r="I44" s="287" t="s">
        <v>915</v>
      </c>
      <c r="J44" s="288" t="s">
        <v>929</v>
      </c>
      <c r="K44" s="289">
        <f>F44-H44</f>
        <v>-8</v>
      </c>
      <c r="L44" s="290">
        <f t="shared" si="35"/>
        <v>187.98</v>
      </c>
      <c r="M44" s="291">
        <f t="shared" si="36"/>
        <v>-10587.98</v>
      </c>
      <c r="N44" s="289">
        <v>1300</v>
      </c>
      <c r="O44" s="292" t="s">
        <v>558</v>
      </c>
      <c r="P44" s="293">
        <v>45420</v>
      </c>
      <c r="Q44" s="226"/>
      <c r="R44" s="54" t="s">
        <v>1012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8"/>
      <c r="AG44" s="119"/>
      <c r="AH44" s="117"/>
      <c r="AI44" s="117"/>
      <c r="AJ44" s="118"/>
      <c r="AK44" s="118"/>
      <c r="AL44" s="118"/>
    </row>
    <row r="45" spans="1:38" ht="12.75" customHeight="1">
      <c r="A45" s="260">
        <v>8</v>
      </c>
      <c r="B45" s="258">
        <v>45419</v>
      </c>
      <c r="C45" s="259"/>
      <c r="D45" s="259" t="s">
        <v>916</v>
      </c>
      <c r="E45" s="260" t="s">
        <v>557</v>
      </c>
      <c r="F45" s="260">
        <v>1680</v>
      </c>
      <c r="G45" s="260">
        <v>1660</v>
      </c>
      <c r="H45" s="260">
        <v>1697</v>
      </c>
      <c r="I45" s="261" t="s">
        <v>917</v>
      </c>
      <c r="J45" s="294" t="s">
        <v>926</v>
      </c>
      <c r="K45" s="295">
        <f t="shared" ref="K45" si="37">H45-F45</f>
        <v>17</v>
      </c>
      <c r="L45" s="296">
        <f t="shared" ref="L45:L46" si="38">(H45*N45)*0.03%</f>
        <v>254.54999999999998</v>
      </c>
      <c r="M45" s="297">
        <f t="shared" ref="M45:M46" si="39">(K45*N45)-L45</f>
        <v>8245.4500000000007</v>
      </c>
      <c r="N45" s="295">
        <v>500</v>
      </c>
      <c r="O45" s="298" t="s">
        <v>548</v>
      </c>
      <c r="P45" s="299">
        <v>45420</v>
      </c>
      <c r="Q45" s="226"/>
      <c r="R45" s="54" t="s">
        <v>1013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8"/>
      <c r="AG45" s="119"/>
      <c r="AH45" s="117"/>
      <c r="AI45" s="117"/>
      <c r="AJ45" s="118"/>
      <c r="AK45" s="118"/>
      <c r="AL45" s="118"/>
    </row>
    <row r="46" spans="1:38" ht="12.75" customHeight="1">
      <c r="A46" s="286">
        <v>9</v>
      </c>
      <c r="B46" s="282">
        <v>45419</v>
      </c>
      <c r="C46" s="285"/>
      <c r="D46" s="285" t="s">
        <v>918</v>
      </c>
      <c r="E46" s="286" t="s">
        <v>557</v>
      </c>
      <c r="F46" s="286">
        <v>161.25</v>
      </c>
      <c r="G46" s="286">
        <v>159</v>
      </c>
      <c r="H46" s="286">
        <v>158.75</v>
      </c>
      <c r="I46" s="287" t="s">
        <v>919</v>
      </c>
      <c r="J46" s="288" t="s">
        <v>934</v>
      </c>
      <c r="K46" s="289">
        <f>H46-F46</f>
        <v>-2.5</v>
      </c>
      <c r="L46" s="290">
        <f t="shared" si="38"/>
        <v>238.12499999999997</v>
      </c>
      <c r="M46" s="291">
        <f t="shared" si="39"/>
        <v>-12738.125</v>
      </c>
      <c r="N46" s="289">
        <v>5000</v>
      </c>
      <c r="O46" s="292" t="s">
        <v>558</v>
      </c>
      <c r="P46" s="293">
        <v>45420</v>
      </c>
      <c r="Q46" s="226"/>
      <c r="R46" s="54" t="s">
        <v>1012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8"/>
      <c r="AG46" s="119"/>
      <c r="AH46" s="117"/>
      <c r="AI46" s="117"/>
      <c r="AJ46" s="118"/>
      <c r="AK46" s="118"/>
      <c r="AL46" s="118"/>
    </row>
    <row r="47" spans="1:38" ht="12.75" customHeight="1">
      <c r="A47" s="310">
        <v>10</v>
      </c>
      <c r="B47" s="311">
        <v>45420</v>
      </c>
      <c r="C47" s="312"/>
      <c r="D47" s="312" t="s">
        <v>927</v>
      </c>
      <c r="E47" s="310" t="s">
        <v>557</v>
      </c>
      <c r="F47" s="310">
        <v>1131</v>
      </c>
      <c r="G47" s="310">
        <v>1115</v>
      </c>
      <c r="H47" s="310">
        <v>1133</v>
      </c>
      <c r="I47" s="313" t="s">
        <v>928</v>
      </c>
      <c r="J47" s="314" t="s">
        <v>954</v>
      </c>
      <c r="K47" s="315">
        <f t="shared" ref="K47" si="40">H47-F47</f>
        <v>2</v>
      </c>
      <c r="L47" s="316">
        <f t="shared" ref="L47" si="41">(H47*N47)*0.03%</f>
        <v>212.43749999999997</v>
      </c>
      <c r="M47" s="317">
        <f t="shared" ref="M47" si="42">(K47*N47)-L47</f>
        <v>1037.5625</v>
      </c>
      <c r="N47" s="315">
        <v>625</v>
      </c>
      <c r="O47" s="318" t="s">
        <v>565</v>
      </c>
      <c r="P47" s="319">
        <v>45422</v>
      </c>
      <c r="Q47" s="226"/>
      <c r="R47" s="54" t="s">
        <v>1011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8"/>
      <c r="AG47" s="119"/>
      <c r="AH47" s="117"/>
      <c r="AI47" s="117"/>
      <c r="AJ47" s="118"/>
      <c r="AK47" s="118"/>
      <c r="AL47" s="118"/>
    </row>
    <row r="48" spans="1:38" ht="12.75" customHeight="1">
      <c r="A48" s="310">
        <v>11</v>
      </c>
      <c r="B48" s="311">
        <v>45421</v>
      </c>
      <c r="C48" s="312"/>
      <c r="D48" s="312" t="s">
        <v>938</v>
      </c>
      <c r="E48" s="310" t="s">
        <v>557</v>
      </c>
      <c r="F48" s="310">
        <v>2822</v>
      </c>
      <c r="G48" s="310">
        <v>2778</v>
      </c>
      <c r="H48" s="310">
        <v>2825</v>
      </c>
      <c r="I48" s="313" t="s">
        <v>939</v>
      </c>
      <c r="J48" s="314" t="s">
        <v>958</v>
      </c>
      <c r="K48" s="315">
        <f t="shared" ref="K48" si="43">H48-F48</f>
        <v>3</v>
      </c>
      <c r="L48" s="316">
        <f t="shared" ref="L48" si="44">(H48*N48)*0.03%</f>
        <v>211.87499999999997</v>
      </c>
      <c r="M48" s="317">
        <f t="shared" ref="M48" si="45">(K48*N48)-L48</f>
        <v>538.125</v>
      </c>
      <c r="N48" s="315">
        <v>250</v>
      </c>
      <c r="O48" s="318" t="s">
        <v>565</v>
      </c>
      <c r="P48" s="319">
        <v>45422</v>
      </c>
      <c r="Q48" s="226"/>
      <c r="R48" s="54" t="s">
        <v>1011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8"/>
      <c r="AG48" s="119"/>
      <c r="AH48" s="117"/>
      <c r="AI48" s="117"/>
      <c r="AJ48" s="118"/>
      <c r="AK48" s="118"/>
      <c r="AL48" s="118"/>
    </row>
    <row r="49" spans="1:38" ht="12.75" customHeight="1">
      <c r="A49" s="283">
        <v>12</v>
      </c>
      <c r="B49" s="284">
        <v>45421</v>
      </c>
      <c r="C49" s="285"/>
      <c r="D49" s="285" t="s">
        <v>946</v>
      </c>
      <c r="E49" s="286" t="s">
        <v>557</v>
      </c>
      <c r="F49" s="286">
        <v>8435</v>
      </c>
      <c r="G49" s="286">
        <v>8330</v>
      </c>
      <c r="H49" s="286">
        <v>8330</v>
      </c>
      <c r="I49" s="287" t="s">
        <v>947</v>
      </c>
      <c r="J49" s="288" t="s">
        <v>903</v>
      </c>
      <c r="K49" s="289">
        <f>H49-F49</f>
        <v>-105</v>
      </c>
      <c r="L49" s="290">
        <f t="shared" ref="L49" si="46">(H49*N49)*0.03%</f>
        <v>249.89999999999998</v>
      </c>
      <c r="M49" s="291">
        <f t="shared" ref="M49" si="47">(K49*N49)-L49</f>
        <v>-10749.9</v>
      </c>
      <c r="N49" s="289">
        <v>100</v>
      </c>
      <c r="O49" s="292" t="s">
        <v>558</v>
      </c>
      <c r="P49" s="293">
        <v>45421</v>
      </c>
      <c r="Q49" s="226"/>
      <c r="R49" s="54" t="s">
        <v>1012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8"/>
      <c r="AG49" s="119"/>
      <c r="AH49" s="117"/>
      <c r="AI49" s="117"/>
      <c r="AJ49" s="118"/>
      <c r="AK49" s="118"/>
      <c r="AL49" s="118"/>
    </row>
    <row r="50" spans="1:38" ht="12.75" customHeight="1">
      <c r="A50" s="310">
        <v>13</v>
      </c>
      <c r="B50" s="311">
        <v>45421</v>
      </c>
      <c r="C50" s="312"/>
      <c r="D50" s="312" t="s">
        <v>948</v>
      </c>
      <c r="E50" s="310" t="s">
        <v>557</v>
      </c>
      <c r="F50" s="310">
        <v>2077</v>
      </c>
      <c r="G50" s="310">
        <v>2050</v>
      </c>
      <c r="H50" s="310">
        <v>2081</v>
      </c>
      <c r="I50" s="313" t="s">
        <v>949</v>
      </c>
      <c r="J50" s="314" t="s">
        <v>951</v>
      </c>
      <c r="K50" s="315">
        <f t="shared" ref="K50:K51" si="48">H50-F50</f>
        <v>4</v>
      </c>
      <c r="L50" s="316">
        <f t="shared" ref="L50:L51" si="49">(H50*N50)*0.03%</f>
        <v>229.11809999999997</v>
      </c>
      <c r="M50" s="317">
        <f t="shared" ref="M50:M51" si="50">(K50*N50)-L50</f>
        <v>1238.8819000000001</v>
      </c>
      <c r="N50" s="315">
        <v>367</v>
      </c>
      <c r="O50" s="318" t="s">
        <v>565</v>
      </c>
      <c r="P50" s="319">
        <v>45421</v>
      </c>
      <c r="Q50" s="226"/>
      <c r="R50" s="54" t="s">
        <v>1013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8"/>
      <c r="AG50" s="119"/>
      <c r="AH50" s="117"/>
      <c r="AI50" s="117"/>
      <c r="AJ50" s="118"/>
      <c r="AK50" s="118"/>
      <c r="AL50" s="118"/>
    </row>
    <row r="51" spans="1:38" ht="12.75" customHeight="1">
      <c r="A51" s="260">
        <v>14</v>
      </c>
      <c r="B51" s="258">
        <v>45425</v>
      </c>
      <c r="C51" s="259"/>
      <c r="D51" s="259" t="s">
        <v>916</v>
      </c>
      <c r="E51" s="260" t="s">
        <v>557</v>
      </c>
      <c r="F51" s="260">
        <v>1681</v>
      </c>
      <c r="G51" s="260">
        <v>1660</v>
      </c>
      <c r="H51" s="260">
        <v>1697</v>
      </c>
      <c r="I51" s="355" t="s">
        <v>917</v>
      </c>
      <c r="J51" s="344" t="s">
        <v>964</v>
      </c>
      <c r="K51" s="345">
        <f t="shared" si="48"/>
        <v>16</v>
      </c>
      <c r="L51" s="346">
        <f t="shared" si="49"/>
        <v>254.54999999999998</v>
      </c>
      <c r="M51" s="347">
        <f t="shared" si="50"/>
        <v>7745.45</v>
      </c>
      <c r="N51" s="345">
        <v>500</v>
      </c>
      <c r="O51" s="348" t="s">
        <v>548</v>
      </c>
      <c r="P51" s="349">
        <v>45425</v>
      </c>
      <c r="Q51" s="226"/>
      <c r="R51" s="54" t="s">
        <v>1013</v>
      </c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8"/>
      <c r="AG51" s="119"/>
      <c r="AH51" s="117"/>
      <c r="AI51" s="117"/>
      <c r="AJ51" s="118"/>
      <c r="AK51" s="118"/>
      <c r="AL51" s="118"/>
    </row>
    <row r="52" spans="1:38" ht="12.75" customHeight="1">
      <c r="A52" s="331">
        <v>15</v>
      </c>
      <c r="B52" s="333">
        <v>45425</v>
      </c>
      <c r="C52" s="352"/>
      <c r="D52" s="352" t="s">
        <v>977</v>
      </c>
      <c r="E52" s="331" t="s">
        <v>557</v>
      </c>
      <c r="F52" s="331">
        <v>937</v>
      </c>
      <c r="G52" s="331">
        <v>918</v>
      </c>
      <c r="H52" s="331">
        <v>939.5</v>
      </c>
      <c r="I52" s="313" t="s">
        <v>978</v>
      </c>
      <c r="J52" s="350" t="s">
        <v>979</v>
      </c>
      <c r="K52" s="329">
        <f t="shared" ref="K52" si="51">H52-F52</f>
        <v>2.5</v>
      </c>
      <c r="L52" s="330">
        <f t="shared" ref="L52:L54" si="52">(H52*N52)*0.03%</f>
        <v>176.15624999999997</v>
      </c>
      <c r="M52" s="351">
        <f t="shared" ref="M52:M54" si="53">(K52*N52)-L52</f>
        <v>1386.34375</v>
      </c>
      <c r="N52" s="329">
        <v>625</v>
      </c>
      <c r="O52" s="354" t="s">
        <v>548</v>
      </c>
      <c r="P52" s="353">
        <v>45425</v>
      </c>
      <c r="Q52" s="226"/>
      <c r="R52" s="54" t="s">
        <v>1013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57">
        <v>16</v>
      </c>
      <c r="B53" s="358">
        <v>45425</v>
      </c>
      <c r="C53" s="359"/>
      <c r="D53" s="359" t="s">
        <v>980</v>
      </c>
      <c r="E53" s="357" t="s">
        <v>557</v>
      </c>
      <c r="F53" s="357">
        <v>3512.5</v>
      </c>
      <c r="G53" s="357">
        <v>3475</v>
      </c>
      <c r="H53" s="357">
        <v>3475</v>
      </c>
      <c r="I53" s="360" t="s">
        <v>981</v>
      </c>
      <c r="J53" s="383" t="s">
        <v>1066</v>
      </c>
      <c r="K53" s="289">
        <f>H53-F53</f>
        <v>-37.5</v>
      </c>
      <c r="L53" s="290">
        <f t="shared" si="52"/>
        <v>312.75</v>
      </c>
      <c r="M53" s="291">
        <f t="shared" si="53"/>
        <v>-11562.75</v>
      </c>
      <c r="N53" s="289">
        <v>300</v>
      </c>
      <c r="O53" s="292" t="s">
        <v>558</v>
      </c>
      <c r="P53" s="293">
        <v>45426</v>
      </c>
      <c r="Q53" s="226"/>
      <c r="R53" s="54" t="s">
        <v>1013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56">
        <v>17</v>
      </c>
      <c r="B54" s="361">
        <v>45425</v>
      </c>
      <c r="C54" s="362"/>
      <c r="D54" s="362" t="s">
        <v>992</v>
      </c>
      <c r="E54" s="356" t="s">
        <v>557</v>
      </c>
      <c r="F54" s="356">
        <v>1320</v>
      </c>
      <c r="G54" s="356">
        <v>1288</v>
      </c>
      <c r="H54" s="356">
        <v>1339.5</v>
      </c>
      <c r="I54" s="355" t="s">
        <v>993</v>
      </c>
      <c r="J54" s="254" t="s">
        <v>997</v>
      </c>
      <c r="K54" s="382">
        <f t="shared" ref="K54" si="54">H54-F54</f>
        <v>19.5</v>
      </c>
      <c r="L54" s="346">
        <f t="shared" si="52"/>
        <v>140.64749999999998</v>
      </c>
      <c r="M54" s="347">
        <f t="shared" si="53"/>
        <v>6684.3525</v>
      </c>
      <c r="N54" s="345">
        <v>350</v>
      </c>
      <c r="O54" s="348" t="s">
        <v>548</v>
      </c>
      <c r="P54" s="349">
        <v>45427</v>
      </c>
      <c r="Q54" s="226"/>
      <c r="R54" s="54" t="s">
        <v>1011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70">
        <v>18</v>
      </c>
      <c r="B55" s="372">
        <v>45426</v>
      </c>
      <c r="C55" s="362"/>
      <c r="D55" s="362" t="s">
        <v>927</v>
      </c>
      <c r="E55" s="370" t="s">
        <v>557</v>
      </c>
      <c r="F55" s="370">
        <v>1128.5</v>
      </c>
      <c r="G55" s="370">
        <v>1110</v>
      </c>
      <c r="H55" s="370">
        <v>1141.25</v>
      </c>
      <c r="I55" s="374" t="s">
        <v>928</v>
      </c>
      <c r="J55" s="344" t="s">
        <v>1024</v>
      </c>
      <c r="K55" s="345">
        <f t="shared" ref="K55" si="55">H55-F55</f>
        <v>12.75</v>
      </c>
      <c r="L55" s="346">
        <f t="shared" ref="L55" si="56">(H55*N55)*0.03%</f>
        <v>213.98437499999997</v>
      </c>
      <c r="M55" s="347">
        <f t="shared" ref="M55" si="57">(K55*N55)-L55</f>
        <v>7754.765625</v>
      </c>
      <c r="N55" s="345">
        <v>625</v>
      </c>
      <c r="O55" s="348" t="s">
        <v>548</v>
      </c>
      <c r="P55" s="349">
        <v>45428</v>
      </c>
      <c r="Q55" s="226"/>
      <c r="R55" s="54" t="s">
        <v>1011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432">
        <v>19</v>
      </c>
      <c r="B56" s="412">
        <v>45426</v>
      </c>
      <c r="C56" s="259"/>
      <c r="D56" s="259" t="s">
        <v>985</v>
      </c>
      <c r="E56" s="356" t="s">
        <v>557</v>
      </c>
      <c r="F56" s="356">
        <v>22190</v>
      </c>
      <c r="G56" s="356">
        <v>21890</v>
      </c>
      <c r="H56" s="356">
        <v>22320</v>
      </c>
      <c r="I56" s="355"/>
      <c r="J56" s="434" t="s">
        <v>987</v>
      </c>
      <c r="K56" s="345">
        <f t="shared" ref="K56" si="58">H56-F56</f>
        <v>130</v>
      </c>
      <c r="L56" s="346">
        <f t="shared" ref="L56" si="59">(H56*N56)*0.03%</f>
        <v>167.39999999999998</v>
      </c>
      <c r="M56" s="436">
        <v>2495.1</v>
      </c>
      <c r="N56" s="260">
        <v>25</v>
      </c>
      <c r="O56" s="410" t="s">
        <v>548</v>
      </c>
      <c r="P56" s="412">
        <v>45426</v>
      </c>
      <c r="Q56" s="226"/>
      <c r="R56" s="54" t="s">
        <v>1011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433"/>
      <c r="B57" s="413"/>
      <c r="C57" s="259"/>
      <c r="D57" s="259" t="s">
        <v>986</v>
      </c>
      <c r="E57" s="356" t="s">
        <v>820</v>
      </c>
      <c r="F57" s="356">
        <v>51</v>
      </c>
      <c r="G57" s="356"/>
      <c r="H57" s="356">
        <v>72.5</v>
      </c>
      <c r="I57" s="355"/>
      <c r="J57" s="435"/>
      <c r="K57" s="255">
        <f>F57-H57</f>
        <v>-21.5</v>
      </c>
      <c r="L57" s="256">
        <v>50</v>
      </c>
      <c r="M57" s="437"/>
      <c r="N57" s="260">
        <v>25</v>
      </c>
      <c r="O57" s="411"/>
      <c r="P57" s="413"/>
      <c r="Q57" s="226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57">
        <v>20</v>
      </c>
      <c r="B58" s="358">
        <v>45427</v>
      </c>
      <c r="C58" s="359"/>
      <c r="D58" s="359" t="s">
        <v>991</v>
      </c>
      <c r="E58" s="357" t="s">
        <v>557</v>
      </c>
      <c r="F58" s="357">
        <v>2125</v>
      </c>
      <c r="G58" s="357">
        <v>2096</v>
      </c>
      <c r="H58" s="357">
        <v>2096</v>
      </c>
      <c r="I58" s="360" t="s">
        <v>994</v>
      </c>
      <c r="J58" s="383" t="s">
        <v>998</v>
      </c>
      <c r="K58" s="289">
        <f>H58-F58</f>
        <v>-29</v>
      </c>
      <c r="L58" s="290">
        <f t="shared" ref="L58:L59" si="60">(H58*N58)*0.03%</f>
        <v>220.07999999999998</v>
      </c>
      <c r="M58" s="363">
        <f t="shared" ref="M58:M59" si="61">(K58*N58)-L58</f>
        <v>-10370.08</v>
      </c>
      <c r="N58" s="289">
        <v>350</v>
      </c>
      <c r="O58" s="292" t="s">
        <v>558</v>
      </c>
      <c r="P58" s="293">
        <v>45427</v>
      </c>
      <c r="Q58" s="226"/>
      <c r="R58" s="54" t="s">
        <v>1011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70">
        <v>21</v>
      </c>
      <c r="B59" s="372">
        <v>45428</v>
      </c>
      <c r="C59" s="362"/>
      <c r="D59" s="362" t="s">
        <v>899</v>
      </c>
      <c r="E59" s="370" t="s">
        <v>557</v>
      </c>
      <c r="F59" s="370">
        <v>790</v>
      </c>
      <c r="G59" s="370">
        <v>775</v>
      </c>
      <c r="H59" s="370">
        <v>800</v>
      </c>
      <c r="I59" s="374" t="s">
        <v>1022</v>
      </c>
      <c r="J59" s="254" t="s">
        <v>1025</v>
      </c>
      <c r="K59" s="382">
        <f t="shared" ref="K59" si="62">H59-F59</f>
        <v>10</v>
      </c>
      <c r="L59" s="346">
        <f t="shared" si="60"/>
        <v>179.99999999999997</v>
      </c>
      <c r="M59" s="347">
        <f t="shared" si="61"/>
        <v>7320</v>
      </c>
      <c r="N59" s="345">
        <v>750</v>
      </c>
      <c r="O59" s="348" t="s">
        <v>548</v>
      </c>
      <c r="P59" s="349">
        <v>45428</v>
      </c>
      <c r="Q59" s="226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88">
        <v>22</v>
      </c>
      <c r="B60" s="385">
        <v>45428</v>
      </c>
      <c r="C60" s="362"/>
      <c r="D60" s="362" t="s">
        <v>1026</v>
      </c>
      <c r="E60" s="388" t="s">
        <v>557</v>
      </c>
      <c r="F60" s="388">
        <v>1455</v>
      </c>
      <c r="G60" s="388">
        <v>1430</v>
      </c>
      <c r="H60" s="388">
        <v>1462.5</v>
      </c>
      <c r="I60" s="389" t="s">
        <v>1027</v>
      </c>
      <c r="J60" s="254" t="s">
        <v>1025</v>
      </c>
      <c r="K60" s="382">
        <f t="shared" ref="K60" si="63">H60-F60</f>
        <v>7.5</v>
      </c>
      <c r="L60" s="346">
        <f t="shared" ref="L60" si="64">(H60*N60)*0.03%</f>
        <v>175.49999999999997</v>
      </c>
      <c r="M60" s="347">
        <f t="shared" ref="M60" si="65">(K60*N60)-L60</f>
        <v>2824.5</v>
      </c>
      <c r="N60" s="345">
        <v>400</v>
      </c>
      <c r="O60" s="348" t="s">
        <v>548</v>
      </c>
      <c r="P60" s="349">
        <v>45434</v>
      </c>
      <c r="Q60" s="226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80">
        <v>23</v>
      </c>
      <c r="B61" s="379">
        <v>45429</v>
      </c>
      <c r="C61" s="362"/>
      <c r="D61" s="362" t="s">
        <v>985</v>
      </c>
      <c r="E61" s="380" t="s">
        <v>557</v>
      </c>
      <c r="F61" s="380">
        <v>22410</v>
      </c>
      <c r="G61" s="380">
        <v>22290</v>
      </c>
      <c r="H61" s="380">
        <v>22497.5</v>
      </c>
      <c r="I61" s="381" t="s">
        <v>1060</v>
      </c>
      <c r="J61" s="254" t="s">
        <v>1061</v>
      </c>
      <c r="K61" s="382">
        <f t="shared" ref="K61" si="66">H61-F61</f>
        <v>87.5</v>
      </c>
      <c r="L61" s="346">
        <f t="shared" ref="L61" si="67">(H61*N61)*0.03%</f>
        <v>168.73124999999999</v>
      </c>
      <c r="M61" s="347">
        <f t="shared" ref="M61" si="68">(K61*N61)-L61</f>
        <v>2018.76875</v>
      </c>
      <c r="N61" s="345">
        <v>25</v>
      </c>
      <c r="O61" s="348" t="s">
        <v>548</v>
      </c>
      <c r="P61" s="349">
        <v>45429</v>
      </c>
      <c r="Q61" s="226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88">
        <v>24</v>
      </c>
      <c r="B62" s="385">
        <v>45433</v>
      </c>
      <c r="C62" s="362"/>
      <c r="D62" s="362" t="s">
        <v>1071</v>
      </c>
      <c r="E62" s="388" t="s">
        <v>557</v>
      </c>
      <c r="F62" s="388">
        <v>2667.5</v>
      </c>
      <c r="G62" s="388">
        <v>2635</v>
      </c>
      <c r="H62" s="388">
        <v>2692.5</v>
      </c>
      <c r="I62" s="389" t="s">
        <v>1073</v>
      </c>
      <c r="J62" s="254" t="s">
        <v>715</v>
      </c>
      <c r="K62" s="382">
        <f t="shared" ref="K62" si="69">H62-F62</f>
        <v>25</v>
      </c>
      <c r="L62" s="346">
        <f t="shared" ref="L62" si="70">(H62*N62)*0.03%</f>
        <v>282.71249999999998</v>
      </c>
      <c r="M62" s="347">
        <f t="shared" ref="M62" si="71">(K62*N62)-L62</f>
        <v>8467.2875000000004</v>
      </c>
      <c r="N62" s="345">
        <v>350</v>
      </c>
      <c r="O62" s="348" t="s">
        <v>548</v>
      </c>
      <c r="P62" s="349">
        <v>45434</v>
      </c>
      <c r="Q62" s="226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88">
        <v>25</v>
      </c>
      <c r="B63" s="385">
        <v>45433</v>
      </c>
      <c r="C63" s="362"/>
      <c r="D63" s="362" t="s">
        <v>1072</v>
      </c>
      <c r="E63" s="388" t="s">
        <v>557</v>
      </c>
      <c r="F63" s="388">
        <v>1445</v>
      </c>
      <c r="G63" s="388">
        <v>1430</v>
      </c>
      <c r="H63" s="388">
        <v>1461.5</v>
      </c>
      <c r="I63" s="389" t="s">
        <v>1074</v>
      </c>
      <c r="J63" s="254" t="s">
        <v>1085</v>
      </c>
      <c r="K63" s="382">
        <f t="shared" ref="K63" si="72">H63-F63</f>
        <v>16.5</v>
      </c>
      <c r="L63" s="346">
        <f t="shared" ref="L63" si="73">(H63*N63)*0.03%</f>
        <v>284.99249999999995</v>
      </c>
      <c r="M63" s="347">
        <f t="shared" ref="M63" si="74">(K63*N63)-L63</f>
        <v>10440.0075</v>
      </c>
      <c r="N63" s="345">
        <v>650</v>
      </c>
      <c r="O63" s="348" t="s">
        <v>548</v>
      </c>
      <c r="P63" s="349">
        <v>45434</v>
      </c>
      <c r="Q63" s="226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88">
        <v>26</v>
      </c>
      <c r="B64" s="385">
        <v>45434</v>
      </c>
      <c r="C64" s="362"/>
      <c r="D64" s="362" t="s">
        <v>1086</v>
      </c>
      <c r="E64" s="388" t="s">
        <v>557</v>
      </c>
      <c r="F64" s="388">
        <v>1170</v>
      </c>
      <c r="G64" s="388">
        <v>1155</v>
      </c>
      <c r="H64" s="388">
        <v>1182.5</v>
      </c>
      <c r="I64" s="389" t="s">
        <v>1088</v>
      </c>
      <c r="J64" s="254" t="s">
        <v>1087</v>
      </c>
      <c r="K64" s="382">
        <f t="shared" ref="K64" si="75">H64-F64</f>
        <v>12.5</v>
      </c>
      <c r="L64" s="346">
        <f t="shared" ref="L64" si="76">(H64*N64)*0.03%</f>
        <v>248.32499999999999</v>
      </c>
      <c r="M64" s="347">
        <f t="shared" ref="M64" si="77">(K64*N64)-L64</f>
        <v>8501.6749999999993</v>
      </c>
      <c r="N64" s="345">
        <v>700</v>
      </c>
      <c r="O64" s="348" t="s">
        <v>548</v>
      </c>
      <c r="P64" s="349">
        <v>45434</v>
      </c>
      <c r="Q64" s="226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86">
        <v>27</v>
      </c>
      <c r="B65" s="387">
        <v>45435</v>
      </c>
      <c r="C65" s="335"/>
      <c r="D65" s="335" t="s">
        <v>1125</v>
      </c>
      <c r="E65" s="386" t="s">
        <v>557</v>
      </c>
      <c r="F65" s="391" t="s">
        <v>1126</v>
      </c>
      <c r="G65" s="386">
        <v>1340</v>
      </c>
      <c r="H65" s="386"/>
      <c r="I65" s="396" t="s">
        <v>1127</v>
      </c>
      <c r="J65" s="185" t="s">
        <v>547</v>
      </c>
      <c r="K65" s="183"/>
      <c r="L65" s="186"/>
      <c r="M65" s="343"/>
      <c r="N65" s="183"/>
      <c r="O65" s="185"/>
      <c r="P65" s="231"/>
      <c r="Q65" s="226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86">
        <v>28</v>
      </c>
      <c r="B66" s="387">
        <v>45435</v>
      </c>
      <c r="C66" s="335"/>
      <c r="D66" s="335" t="s">
        <v>1086</v>
      </c>
      <c r="E66" s="386" t="s">
        <v>557</v>
      </c>
      <c r="F66" s="386" t="s">
        <v>1128</v>
      </c>
      <c r="G66" s="386">
        <v>1154</v>
      </c>
      <c r="H66" s="386"/>
      <c r="I66" s="384" t="s">
        <v>1129</v>
      </c>
      <c r="J66" s="185" t="s">
        <v>547</v>
      </c>
      <c r="K66" s="183"/>
      <c r="L66" s="186"/>
      <c r="M66" s="343"/>
      <c r="N66" s="183"/>
      <c r="O66" s="185"/>
      <c r="P66" s="231"/>
      <c r="Q66" s="226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91">
        <v>29</v>
      </c>
      <c r="B67" s="393">
        <v>45435</v>
      </c>
      <c r="C67" s="335"/>
      <c r="D67" s="335" t="s">
        <v>1026</v>
      </c>
      <c r="E67" s="391" t="s">
        <v>557</v>
      </c>
      <c r="F67" s="391" t="s">
        <v>1130</v>
      </c>
      <c r="G67" s="391">
        <v>1440</v>
      </c>
      <c r="H67" s="391"/>
      <c r="I67" s="396" t="s">
        <v>1131</v>
      </c>
      <c r="J67" s="185" t="s">
        <v>547</v>
      </c>
      <c r="K67" s="183"/>
      <c r="L67" s="186"/>
      <c r="M67" s="343"/>
      <c r="N67" s="183"/>
      <c r="O67" s="185"/>
      <c r="P67" s="231"/>
      <c r="Q67" s="226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91">
        <v>30</v>
      </c>
      <c r="B68" s="393">
        <v>45435</v>
      </c>
      <c r="C68" s="335"/>
      <c r="D68" s="335" t="s">
        <v>1132</v>
      </c>
      <c r="E68" s="391" t="s">
        <v>557</v>
      </c>
      <c r="F68" s="391" t="s">
        <v>1243</v>
      </c>
      <c r="G68" s="391">
        <v>1410</v>
      </c>
      <c r="H68" s="391"/>
      <c r="I68" s="396" t="s">
        <v>1133</v>
      </c>
      <c r="J68" s="185" t="s">
        <v>547</v>
      </c>
      <c r="K68" s="183"/>
      <c r="L68" s="186"/>
      <c r="M68" s="343"/>
      <c r="N68" s="183"/>
      <c r="O68" s="185"/>
      <c r="P68" s="231"/>
      <c r="Q68" s="226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391"/>
      <c r="B69" s="393"/>
      <c r="C69" s="335"/>
      <c r="D69" s="335"/>
      <c r="E69" s="391"/>
      <c r="F69" s="391"/>
      <c r="G69" s="391"/>
      <c r="H69" s="391"/>
      <c r="I69" s="396"/>
      <c r="J69" s="185"/>
      <c r="K69" s="183"/>
      <c r="L69" s="186"/>
      <c r="M69" s="343"/>
      <c r="N69" s="183"/>
      <c r="O69" s="185"/>
      <c r="P69" s="231"/>
      <c r="Q69" s="226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s="338" customFormat="1" ht="12.75" customHeight="1">
      <c r="A70" s="183"/>
      <c r="B70" s="231"/>
      <c r="C70" s="227"/>
      <c r="D70" s="227"/>
      <c r="E70" s="183"/>
      <c r="F70" s="183"/>
      <c r="G70" s="183"/>
      <c r="H70" s="183"/>
      <c r="I70" s="185"/>
      <c r="J70" s="185"/>
      <c r="K70" s="183"/>
      <c r="L70" s="186"/>
      <c r="M70" s="343"/>
      <c r="N70" s="183"/>
      <c r="O70" s="185"/>
      <c r="P70" s="231"/>
      <c r="Q70" s="226"/>
      <c r="R70" s="336"/>
      <c r="S70" s="336"/>
      <c r="T70" s="336"/>
      <c r="U70" s="336"/>
      <c r="V70" s="336"/>
      <c r="W70" s="336"/>
      <c r="X70" s="336"/>
      <c r="Y70" s="336"/>
      <c r="Z70" s="336"/>
      <c r="AA70" s="336"/>
      <c r="AB70" s="336"/>
      <c r="AC70" s="336"/>
      <c r="AD70" s="336"/>
      <c r="AE70" s="336"/>
      <c r="AF70" s="336"/>
      <c r="AG70" s="336"/>
      <c r="AH70" s="336"/>
      <c r="AI70" s="336"/>
      <c r="AJ70" s="337"/>
      <c r="AK70" s="337"/>
      <c r="AL70" s="337"/>
    </row>
    <row r="71" spans="1:38" s="338" customFormat="1" ht="15" customHeight="1">
      <c r="A71" s="337"/>
      <c r="B71" s="226"/>
      <c r="C71" s="339"/>
      <c r="D71" s="339"/>
      <c r="E71" s="337"/>
      <c r="F71" s="337"/>
      <c r="G71" s="337"/>
      <c r="H71" s="337"/>
      <c r="I71" s="340"/>
      <c r="J71" s="340"/>
      <c r="K71" s="337"/>
      <c r="L71" s="341"/>
      <c r="M71" s="342"/>
      <c r="N71" s="337"/>
      <c r="O71" s="340"/>
      <c r="P71" s="226"/>
      <c r="R71" s="336"/>
      <c r="S71" s="336"/>
      <c r="T71" s="336"/>
      <c r="U71" s="336"/>
      <c r="V71" s="336"/>
      <c r="W71" s="336"/>
      <c r="X71" s="336"/>
      <c r="Y71" s="336"/>
      <c r="Z71" s="336"/>
      <c r="AA71" s="336"/>
      <c r="AB71" s="336"/>
      <c r="AC71" s="336"/>
      <c r="AD71" s="336"/>
      <c r="AE71" s="336"/>
      <c r="AF71" s="336"/>
      <c r="AG71" s="336"/>
      <c r="AH71" s="336"/>
      <c r="AI71" s="336"/>
    </row>
    <row r="72" spans="1:38" ht="12.75" customHeight="1">
      <c r="A72" s="118"/>
      <c r="B72" s="120"/>
      <c r="C72" s="117"/>
      <c r="D72" s="117"/>
      <c r="E72" s="118"/>
      <c r="F72" s="118"/>
      <c r="G72" s="118"/>
      <c r="H72" s="121"/>
      <c r="I72" s="121"/>
      <c r="J72" s="121"/>
      <c r="K72" s="117"/>
      <c r="L72" s="118"/>
      <c r="M72" s="118"/>
      <c r="N72" s="118"/>
      <c r="O72" s="121"/>
      <c r="P72" s="121"/>
      <c r="Q72" s="121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>
      <c r="A73" s="122" t="s">
        <v>563</v>
      </c>
      <c r="B73" s="122"/>
      <c r="C73" s="122"/>
      <c r="D73" s="122"/>
      <c r="E73" s="123"/>
      <c r="F73" s="101"/>
      <c r="G73" s="101"/>
      <c r="H73" s="101"/>
      <c r="I73" s="101"/>
      <c r="J73" s="1"/>
      <c r="K73" s="6"/>
      <c r="L73" s="6"/>
      <c r="M73" s="6"/>
      <c r="N73" s="1"/>
      <c r="O73" s="1"/>
      <c r="P73" s="37"/>
      <c r="Q73" s="37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37"/>
      <c r="AK73" s="37"/>
      <c r="AL73" s="37"/>
    </row>
    <row r="74" spans="1:38" ht="38.25">
      <c r="A74" s="93" t="s">
        <v>16</v>
      </c>
      <c r="B74" s="93" t="s">
        <v>522</v>
      </c>
      <c r="C74" s="93"/>
      <c r="D74" s="94" t="s">
        <v>533</v>
      </c>
      <c r="E74" s="93" t="s">
        <v>534</v>
      </c>
      <c r="F74" s="93" t="s">
        <v>535</v>
      </c>
      <c r="G74" s="93" t="s">
        <v>555</v>
      </c>
      <c r="H74" s="93" t="s">
        <v>537</v>
      </c>
      <c r="I74" s="93" t="s">
        <v>538</v>
      </c>
      <c r="J74" s="92" t="s">
        <v>539</v>
      </c>
      <c r="K74" s="92" t="s">
        <v>564</v>
      </c>
      <c r="L74" s="95" t="s">
        <v>541</v>
      </c>
      <c r="M74" s="116" t="s">
        <v>561</v>
      </c>
      <c r="N74" s="93" t="s">
        <v>562</v>
      </c>
      <c r="O74" s="93" t="s">
        <v>543</v>
      </c>
      <c r="P74" s="94" t="s">
        <v>544</v>
      </c>
      <c r="Q74" s="229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37"/>
      <c r="AK74" s="37"/>
      <c r="AL74" s="37"/>
    </row>
    <row r="75" spans="1:38" ht="12.75" customHeight="1">
      <c r="A75" s="432">
        <v>1</v>
      </c>
      <c r="B75" s="412">
        <v>45411</v>
      </c>
      <c r="C75" s="259"/>
      <c r="D75" s="259" t="s">
        <v>863</v>
      </c>
      <c r="E75" s="260" t="s">
        <v>820</v>
      </c>
      <c r="F75" s="260">
        <v>81</v>
      </c>
      <c r="G75" s="260"/>
      <c r="H75" s="260">
        <v>45</v>
      </c>
      <c r="I75" s="261"/>
      <c r="J75" s="410" t="s">
        <v>588</v>
      </c>
      <c r="K75" s="255">
        <f>F75-H75</f>
        <v>36</v>
      </c>
      <c r="L75" s="256">
        <v>50</v>
      </c>
      <c r="M75" s="416">
        <v>900</v>
      </c>
      <c r="N75" s="255">
        <v>25</v>
      </c>
      <c r="O75" s="410" t="s">
        <v>548</v>
      </c>
      <c r="P75" s="442">
        <v>45420</v>
      </c>
      <c r="Q75" s="226"/>
      <c r="R75" s="54" t="s">
        <v>1011</v>
      </c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2.75" customHeight="1">
      <c r="A76" s="433"/>
      <c r="B76" s="413"/>
      <c r="C76" s="259"/>
      <c r="D76" s="259" t="s">
        <v>864</v>
      </c>
      <c r="E76" s="260" t="s">
        <v>820</v>
      </c>
      <c r="F76" s="260">
        <v>95</v>
      </c>
      <c r="G76" s="260"/>
      <c r="H76" s="260">
        <v>91</v>
      </c>
      <c r="I76" s="261"/>
      <c r="J76" s="411"/>
      <c r="K76" s="255">
        <f>F76-H76</f>
        <v>4</v>
      </c>
      <c r="L76" s="256">
        <v>50</v>
      </c>
      <c r="M76" s="417"/>
      <c r="N76" s="255">
        <v>25</v>
      </c>
      <c r="O76" s="411"/>
      <c r="P76" s="442"/>
      <c r="Q76" s="226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ht="12.75" customHeight="1">
      <c r="A77" s="432">
        <v>2</v>
      </c>
      <c r="B77" s="412">
        <v>45414</v>
      </c>
      <c r="C77" s="259"/>
      <c r="D77" s="259" t="s">
        <v>869</v>
      </c>
      <c r="E77" s="260" t="s">
        <v>557</v>
      </c>
      <c r="F77" s="260">
        <v>32</v>
      </c>
      <c r="G77" s="260"/>
      <c r="H77" s="260">
        <v>44</v>
      </c>
      <c r="I77" s="261"/>
      <c r="J77" s="410" t="s">
        <v>871</v>
      </c>
      <c r="K77" s="255">
        <f>H77-F77</f>
        <v>12</v>
      </c>
      <c r="L77" s="256">
        <v>50</v>
      </c>
      <c r="M77" s="416">
        <v>2700</v>
      </c>
      <c r="N77" s="255">
        <v>400</v>
      </c>
      <c r="O77" s="410" t="s">
        <v>548</v>
      </c>
      <c r="P77" s="412">
        <v>45414</v>
      </c>
      <c r="Q77" s="226"/>
      <c r="R77" s="54" t="s">
        <v>1011</v>
      </c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118"/>
      <c r="AK77" s="118"/>
      <c r="AL77" s="118"/>
    </row>
    <row r="78" spans="1:38" ht="12.75" customHeight="1">
      <c r="A78" s="433"/>
      <c r="B78" s="413"/>
      <c r="C78" s="259"/>
      <c r="D78" s="259" t="s">
        <v>870</v>
      </c>
      <c r="E78" s="260" t="s">
        <v>820</v>
      </c>
      <c r="F78" s="260">
        <v>16</v>
      </c>
      <c r="G78" s="260"/>
      <c r="H78" s="260">
        <v>21</v>
      </c>
      <c r="I78" s="261"/>
      <c r="J78" s="411"/>
      <c r="K78" s="255">
        <f>F78-H78</f>
        <v>-5</v>
      </c>
      <c r="L78" s="256">
        <v>50</v>
      </c>
      <c r="M78" s="417"/>
      <c r="N78" s="255">
        <v>400</v>
      </c>
      <c r="O78" s="411"/>
      <c r="P78" s="413"/>
      <c r="Q78" s="226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118"/>
      <c r="AK78" s="118"/>
      <c r="AL78" s="118"/>
    </row>
    <row r="79" spans="1:38" ht="12.75" customHeight="1">
      <c r="A79" s="273">
        <v>3</v>
      </c>
      <c r="B79" s="274">
        <v>45414</v>
      </c>
      <c r="C79" s="259"/>
      <c r="D79" s="259" t="s">
        <v>872</v>
      </c>
      <c r="E79" s="260" t="s">
        <v>557</v>
      </c>
      <c r="F79" s="260">
        <v>40</v>
      </c>
      <c r="G79" s="260">
        <v>10</v>
      </c>
      <c r="H79" s="260">
        <v>65.5</v>
      </c>
      <c r="I79" s="261" t="s">
        <v>873</v>
      </c>
      <c r="J79" s="254" t="s">
        <v>874</v>
      </c>
      <c r="K79" s="255">
        <f>H79-F79</f>
        <v>25.5</v>
      </c>
      <c r="L79" s="256">
        <v>50</v>
      </c>
      <c r="M79" s="257">
        <f t="shared" ref="M79" si="78">(K79*N79)-L79</f>
        <v>587.5</v>
      </c>
      <c r="N79" s="255">
        <v>25</v>
      </c>
      <c r="O79" s="272" t="s">
        <v>548</v>
      </c>
      <c r="P79" s="274">
        <v>45414</v>
      </c>
      <c r="Q79" s="226"/>
      <c r="R79" s="54" t="s">
        <v>1011</v>
      </c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118"/>
      <c r="AK79" s="118"/>
      <c r="AL79" s="118"/>
    </row>
    <row r="80" spans="1:38" ht="12.75" customHeight="1">
      <c r="A80" s="260">
        <v>4</v>
      </c>
      <c r="B80" s="258">
        <v>45414</v>
      </c>
      <c r="C80" s="259"/>
      <c r="D80" s="259" t="s">
        <v>872</v>
      </c>
      <c r="E80" s="260" t="s">
        <v>557</v>
      </c>
      <c r="F80" s="260">
        <v>37.5</v>
      </c>
      <c r="G80" s="260">
        <v>10</v>
      </c>
      <c r="H80" s="260">
        <v>57.5</v>
      </c>
      <c r="I80" s="261" t="s">
        <v>873</v>
      </c>
      <c r="J80" s="254" t="s">
        <v>850</v>
      </c>
      <c r="K80" s="255">
        <f>H80-F80</f>
        <v>20</v>
      </c>
      <c r="L80" s="256">
        <v>50</v>
      </c>
      <c r="M80" s="257">
        <f t="shared" ref="M80" si="79">(K80*N80)-L80</f>
        <v>450</v>
      </c>
      <c r="N80" s="255">
        <v>25</v>
      </c>
      <c r="O80" s="254" t="s">
        <v>548</v>
      </c>
      <c r="P80" s="258">
        <v>45414</v>
      </c>
      <c r="Q80" s="226"/>
      <c r="R80" s="54" t="s">
        <v>1011</v>
      </c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118"/>
      <c r="AK80" s="118"/>
      <c r="AL80" s="118"/>
    </row>
    <row r="81" spans="1:38" ht="12.75" customHeight="1">
      <c r="A81" s="428">
        <v>5</v>
      </c>
      <c r="B81" s="422">
        <v>45414</v>
      </c>
      <c r="C81" s="285"/>
      <c r="D81" s="285" t="s">
        <v>869</v>
      </c>
      <c r="E81" s="286" t="s">
        <v>557</v>
      </c>
      <c r="F81" s="286">
        <v>39</v>
      </c>
      <c r="G81" s="286"/>
      <c r="H81" s="286">
        <v>30.5</v>
      </c>
      <c r="I81" s="287"/>
      <c r="J81" s="420" t="s">
        <v>894</v>
      </c>
      <c r="K81" s="279">
        <f>H81-F81</f>
        <v>-8.5</v>
      </c>
      <c r="L81" s="280">
        <v>50</v>
      </c>
      <c r="M81" s="426">
        <v>-1700</v>
      </c>
      <c r="N81" s="300">
        <v>400</v>
      </c>
      <c r="O81" s="420" t="s">
        <v>558</v>
      </c>
      <c r="P81" s="422">
        <v>45415</v>
      </c>
      <c r="Q81" s="226"/>
      <c r="R81" s="54" t="s">
        <v>1011</v>
      </c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118"/>
      <c r="AK81" s="118"/>
      <c r="AL81" s="118"/>
    </row>
    <row r="82" spans="1:38" ht="12.75" customHeight="1">
      <c r="A82" s="429"/>
      <c r="B82" s="423"/>
      <c r="C82" s="285"/>
      <c r="D82" s="285" t="s">
        <v>870</v>
      </c>
      <c r="E82" s="286" t="s">
        <v>820</v>
      </c>
      <c r="F82" s="286">
        <v>19</v>
      </c>
      <c r="G82" s="286"/>
      <c r="H82" s="286">
        <v>14.5</v>
      </c>
      <c r="I82" s="287"/>
      <c r="J82" s="421"/>
      <c r="K82" s="279">
        <f>F82-H82</f>
        <v>4.5</v>
      </c>
      <c r="L82" s="280">
        <v>50</v>
      </c>
      <c r="M82" s="427"/>
      <c r="N82" s="279">
        <v>400</v>
      </c>
      <c r="O82" s="421"/>
      <c r="P82" s="423"/>
      <c r="Q82" s="226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118"/>
      <c r="AK82" s="118"/>
      <c r="AL82" s="118"/>
    </row>
    <row r="83" spans="1:38" ht="12.75" customHeight="1">
      <c r="A83" s="432">
        <v>6</v>
      </c>
      <c r="B83" s="412">
        <v>45415</v>
      </c>
      <c r="C83" s="259"/>
      <c r="D83" s="259" t="s">
        <v>875</v>
      </c>
      <c r="E83" s="260" t="s">
        <v>820</v>
      </c>
      <c r="F83" s="260">
        <v>132</v>
      </c>
      <c r="G83" s="260"/>
      <c r="H83" s="260">
        <v>87</v>
      </c>
      <c r="I83" s="261"/>
      <c r="J83" s="410" t="s">
        <v>857</v>
      </c>
      <c r="K83" s="255">
        <f>F83-H83</f>
        <v>45</v>
      </c>
      <c r="L83" s="256">
        <v>50</v>
      </c>
      <c r="M83" s="416">
        <v>500</v>
      </c>
      <c r="N83" s="255">
        <v>25</v>
      </c>
      <c r="O83" s="410" t="s">
        <v>548</v>
      </c>
      <c r="P83" s="442">
        <v>45414</v>
      </c>
      <c r="Q83" s="226"/>
      <c r="R83" s="54" t="s">
        <v>1013</v>
      </c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433"/>
      <c r="B84" s="413"/>
      <c r="C84" s="259"/>
      <c r="D84" s="259" t="s">
        <v>876</v>
      </c>
      <c r="E84" s="260" t="s">
        <v>557</v>
      </c>
      <c r="F84" s="260">
        <v>26</v>
      </c>
      <c r="G84" s="260"/>
      <c r="H84" s="260">
        <v>5</v>
      </c>
      <c r="I84" s="261"/>
      <c r="J84" s="411"/>
      <c r="K84" s="255">
        <f>H84-F84</f>
        <v>-21</v>
      </c>
      <c r="L84" s="256">
        <v>50</v>
      </c>
      <c r="M84" s="417"/>
      <c r="N84" s="255">
        <v>25</v>
      </c>
      <c r="O84" s="411"/>
      <c r="P84" s="442"/>
      <c r="Q84" s="226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432">
        <v>7</v>
      </c>
      <c r="B85" s="412">
        <v>45415</v>
      </c>
      <c r="C85" s="259"/>
      <c r="D85" s="259" t="s">
        <v>882</v>
      </c>
      <c r="E85" s="260" t="s">
        <v>557</v>
      </c>
      <c r="F85" s="260">
        <v>130</v>
      </c>
      <c r="G85" s="260"/>
      <c r="H85" s="260">
        <v>212.5</v>
      </c>
      <c r="I85" s="261"/>
      <c r="J85" s="410" t="s">
        <v>884</v>
      </c>
      <c r="K85" s="255">
        <f>H85-F85</f>
        <v>82.5</v>
      </c>
      <c r="L85" s="256">
        <v>50</v>
      </c>
      <c r="M85" s="416">
        <v>725</v>
      </c>
      <c r="N85" s="255">
        <v>25</v>
      </c>
      <c r="O85" s="410" t="s">
        <v>548</v>
      </c>
      <c r="P85" s="442">
        <v>45415</v>
      </c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433"/>
      <c r="B86" s="413"/>
      <c r="C86" s="259"/>
      <c r="D86" s="259" t="s">
        <v>883</v>
      </c>
      <c r="E86" s="260" t="s">
        <v>820</v>
      </c>
      <c r="F86" s="260">
        <v>63</v>
      </c>
      <c r="G86" s="260"/>
      <c r="H86" s="260">
        <v>112.5</v>
      </c>
      <c r="I86" s="261"/>
      <c r="J86" s="411"/>
      <c r="K86" s="255">
        <f>F86-H86</f>
        <v>-49.5</v>
      </c>
      <c r="L86" s="256">
        <v>50</v>
      </c>
      <c r="M86" s="417"/>
      <c r="N86" s="255">
        <v>25</v>
      </c>
      <c r="O86" s="411"/>
      <c r="P86" s="442"/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83">
        <v>8</v>
      </c>
      <c r="B87" s="284">
        <v>45415</v>
      </c>
      <c r="C87" s="285"/>
      <c r="D87" s="285" t="s">
        <v>885</v>
      </c>
      <c r="E87" s="286" t="s">
        <v>557</v>
      </c>
      <c r="F87" s="286">
        <v>122</v>
      </c>
      <c r="G87" s="286">
        <v>80</v>
      </c>
      <c r="H87" s="286">
        <v>80</v>
      </c>
      <c r="I87" s="287" t="s">
        <v>886</v>
      </c>
      <c r="J87" s="278" t="s">
        <v>890</v>
      </c>
      <c r="K87" s="279">
        <f t="shared" ref="K87:K92" si="80">H87-F87</f>
        <v>-42</v>
      </c>
      <c r="L87" s="280">
        <v>50</v>
      </c>
      <c r="M87" s="281">
        <f t="shared" ref="M87" si="81">(K87*N87)-L87</f>
        <v>-1730</v>
      </c>
      <c r="N87" s="279">
        <v>40</v>
      </c>
      <c r="O87" s="278" t="s">
        <v>558</v>
      </c>
      <c r="P87" s="282">
        <v>45415</v>
      </c>
      <c r="Q87" s="226"/>
      <c r="R87" s="54" t="s">
        <v>1013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76">
        <v>9</v>
      </c>
      <c r="B88" s="275">
        <v>45415</v>
      </c>
      <c r="C88" s="259"/>
      <c r="D88" s="259" t="s">
        <v>887</v>
      </c>
      <c r="E88" s="260" t="s">
        <v>557</v>
      </c>
      <c r="F88" s="260">
        <v>295</v>
      </c>
      <c r="G88" s="260">
        <v>190</v>
      </c>
      <c r="H88" s="260">
        <v>360</v>
      </c>
      <c r="I88" s="261" t="s">
        <v>888</v>
      </c>
      <c r="J88" s="254" t="s">
        <v>889</v>
      </c>
      <c r="K88" s="255">
        <f t="shared" si="80"/>
        <v>65</v>
      </c>
      <c r="L88" s="256">
        <v>50</v>
      </c>
      <c r="M88" s="257">
        <f t="shared" ref="M88:M89" si="82">(K88*N88)-L88</f>
        <v>925</v>
      </c>
      <c r="N88" s="255">
        <v>15</v>
      </c>
      <c r="O88" s="254" t="s">
        <v>548</v>
      </c>
      <c r="P88" s="258">
        <v>45415</v>
      </c>
      <c r="Q88" s="226"/>
      <c r="R88" s="54" t="s">
        <v>1011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283">
        <v>10</v>
      </c>
      <c r="B89" s="284">
        <v>45418</v>
      </c>
      <c r="C89" s="285"/>
      <c r="D89" s="285" t="s">
        <v>901</v>
      </c>
      <c r="E89" s="286" t="s">
        <v>557</v>
      </c>
      <c r="F89" s="286">
        <v>385</v>
      </c>
      <c r="G89" s="286">
        <v>280</v>
      </c>
      <c r="H89" s="286">
        <v>280</v>
      </c>
      <c r="I89" s="287" t="s">
        <v>902</v>
      </c>
      <c r="J89" s="278" t="s">
        <v>903</v>
      </c>
      <c r="K89" s="279">
        <f t="shared" si="80"/>
        <v>-105</v>
      </c>
      <c r="L89" s="280">
        <v>50</v>
      </c>
      <c r="M89" s="281">
        <f t="shared" si="82"/>
        <v>-1625</v>
      </c>
      <c r="N89" s="279">
        <v>15</v>
      </c>
      <c r="O89" s="278" t="s">
        <v>558</v>
      </c>
      <c r="P89" s="282">
        <v>45418</v>
      </c>
      <c r="Q89" s="226"/>
      <c r="R89" s="54" t="s">
        <v>1012</v>
      </c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276">
        <v>11</v>
      </c>
      <c r="B90" s="275">
        <v>45419</v>
      </c>
      <c r="C90" s="259"/>
      <c r="D90" s="259" t="s">
        <v>906</v>
      </c>
      <c r="E90" s="260" t="s">
        <v>557</v>
      </c>
      <c r="F90" s="260">
        <v>82</v>
      </c>
      <c r="G90" s="260">
        <v>49</v>
      </c>
      <c r="H90" s="260">
        <v>102</v>
      </c>
      <c r="I90" s="261" t="s">
        <v>907</v>
      </c>
      <c r="J90" s="254" t="s">
        <v>850</v>
      </c>
      <c r="K90" s="255">
        <f t="shared" si="80"/>
        <v>20</v>
      </c>
      <c r="L90" s="256">
        <v>50</v>
      </c>
      <c r="M90" s="257">
        <f t="shared" ref="M90:M91" si="83">(K90*N90)-L90</f>
        <v>450</v>
      </c>
      <c r="N90" s="255">
        <v>25</v>
      </c>
      <c r="O90" s="254" t="s">
        <v>548</v>
      </c>
      <c r="P90" s="258">
        <v>45419</v>
      </c>
      <c r="Q90" s="226"/>
      <c r="R90" s="54" t="s">
        <v>1011</v>
      </c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283">
        <v>12</v>
      </c>
      <c r="B91" s="284">
        <v>45419</v>
      </c>
      <c r="C91" s="285"/>
      <c r="D91" s="285" t="s">
        <v>910</v>
      </c>
      <c r="E91" s="286" t="s">
        <v>557</v>
      </c>
      <c r="F91" s="286">
        <v>45</v>
      </c>
      <c r="G91" s="286">
        <v>9</v>
      </c>
      <c r="H91" s="286">
        <v>9</v>
      </c>
      <c r="I91" s="287" t="s">
        <v>911</v>
      </c>
      <c r="J91" s="278" t="s">
        <v>912</v>
      </c>
      <c r="K91" s="279">
        <f t="shared" si="80"/>
        <v>-36</v>
      </c>
      <c r="L91" s="280">
        <v>50</v>
      </c>
      <c r="M91" s="281">
        <f t="shared" si="83"/>
        <v>-1490</v>
      </c>
      <c r="N91" s="279">
        <v>40</v>
      </c>
      <c r="O91" s="278" t="s">
        <v>558</v>
      </c>
      <c r="P91" s="282">
        <v>45419</v>
      </c>
      <c r="Q91" s="226"/>
      <c r="R91" s="54" t="s">
        <v>1013</v>
      </c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432">
        <v>13</v>
      </c>
      <c r="B92" s="412">
        <v>45419</v>
      </c>
      <c r="C92" s="259"/>
      <c r="D92" s="259" t="s">
        <v>920</v>
      </c>
      <c r="E92" s="260" t="s">
        <v>557</v>
      </c>
      <c r="F92" s="260">
        <v>11.6</v>
      </c>
      <c r="G92" s="260"/>
      <c r="H92" s="260">
        <v>14.2</v>
      </c>
      <c r="I92" s="261"/>
      <c r="J92" s="410" t="s">
        <v>922</v>
      </c>
      <c r="K92" s="255">
        <f t="shared" si="80"/>
        <v>2.5999999999999996</v>
      </c>
      <c r="L92" s="256">
        <v>50</v>
      </c>
      <c r="M92" s="416">
        <v>1970</v>
      </c>
      <c r="N92" s="255">
        <v>2300</v>
      </c>
      <c r="O92" s="410" t="s">
        <v>548</v>
      </c>
      <c r="P92" s="412">
        <v>45419</v>
      </c>
      <c r="Q92" s="226"/>
      <c r="R92" s="54" t="s">
        <v>1011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433"/>
      <c r="B93" s="413"/>
      <c r="C93" s="259"/>
      <c r="D93" s="259" t="s">
        <v>921</v>
      </c>
      <c r="E93" s="260" t="s">
        <v>820</v>
      </c>
      <c r="F93" s="260">
        <v>8.1999999999999993</v>
      </c>
      <c r="G93" s="260"/>
      <c r="H93" s="260">
        <v>9.9</v>
      </c>
      <c r="I93" s="261"/>
      <c r="J93" s="411"/>
      <c r="K93" s="255">
        <f>F93-H93</f>
        <v>-1.7000000000000011</v>
      </c>
      <c r="L93" s="256">
        <v>50</v>
      </c>
      <c r="M93" s="417"/>
      <c r="N93" s="255">
        <v>2300</v>
      </c>
      <c r="O93" s="411"/>
      <c r="P93" s="413"/>
      <c r="Q93" s="226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276">
        <v>14</v>
      </c>
      <c r="B94" s="275">
        <v>45419</v>
      </c>
      <c r="C94" s="259"/>
      <c r="D94" s="259" t="s">
        <v>923</v>
      </c>
      <c r="E94" s="260" t="s">
        <v>557</v>
      </c>
      <c r="F94" s="260">
        <v>200</v>
      </c>
      <c r="G94" s="260">
        <v>90</v>
      </c>
      <c r="H94" s="260">
        <v>255</v>
      </c>
      <c r="I94" s="261" t="s">
        <v>924</v>
      </c>
      <c r="J94" s="254" t="s">
        <v>683</v>
      </c>
      <c r="K94" s="255">
        <f>H94-F94</f>
        <v>55</v>
      </c>
      <c r="L94" s="256">
        <v>50</v>
      </c>
      <c r="M94" s="257">
        <f t="shared" ref="M94" si="84">(K94*N94)-L94</f>
        <v>775</v>
      </c>
      <c r="N94" s="255">
        <v>15</v>
      </c>
      <c r="O94" s="254" t="s">
        <v>548</v>
      </c>
      <c r="P94" s="258">
        <v>45419</v>
      </c>
      <c r="Q94" s="226"/>
      <c r="R94" s="54" t="s">
        <v>1013</v>
      </c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260">
        <v>15</v>
      </c>
      <c r="B95" s="258">
        <v>45420</v>
      </c>
      <c r="C95" s="259"/>
      <c r="D95" s="259" t="s">
        <v>930</v>
      </c>
      <c r="E95" s="260" t="s">
        <v>557</v>
      </c>
      <c r="F95" s="260">
        <v>54</v>
      </c>
      <c r="G95" s="260">
        <v>0</v>
      </c>
      <c r="H95" s="260">
        <v>80</v>
      </c>
      <c r="I95" s="261" t="s">
        <v>931</v>
      </c>
      <c r="J95" s="254" t="s">
        <v>933</v>
      </c>
      <c r="K95" s="255">
        <f>H95-F95</f>
        <v>26</v>
      </c>
      <c r="L95" s="256">
        <v>50</v>
      </c>
      <c r="M95" s="257">
        <f t="shared" ref="M95" si="85">(K95*N95)-L95</f>
        <v>600</v>
      </c>
      <c r="N95" s="255">
        <v>25</v>
      </c>
      <c r="O95" s="254" t="s">
        <v>548</v>
      </c>
      <c r="P95" s="258">
        <v>45420</v>
      </c>
      <c r="Q95" s="226"/>
      <c r="R95" s="54" t="s">
        <v>1011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440">
        <v>16</v>
      </c>
      <c r="B96" s="418">
        <v>45420</v>
      </c>
      <c r="C96" s="312"/>
      <c r="D96" s="312" t="s">
        <v>863</v>
      </c>
      <c r="E96" s="310" t="s">
        <v>820</v>
      </c>
      <c r="F96" s="310">
        <v>121</v>
      </c>
      <c r="G96" s="310"/>
      <c r="H96" s="310">
        <v>136</v>
      </c>
      <c r="I96" s="313"/>
      <c r="J96" s="414" t="s">
        <v>959</v>
      </c>
      <c r="K96" s="329">
        <f>F96-H96</f>
        <v>-15</v>
      </c>
      <c r="L96" s="330">
        <v>50</v>
      </c>
      <c r="M96" s="438">
        <v>225</v>
      </c>
      <c r="N96" s="329">
        <v>25</v>
      </c>
      <c r="O96" s="414" t="s">
        <v>565</v>
      </c>
      <c r="P96" s="418">
        <v>45422</v>
      </c>
      <c r="Q96" s="226"/>
      <c r="R96" s="54" t="s">
        <v>1011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441"/>
      <c r="B97" s="419"/>
      <c r="C97" s="312"/>
      <c r="D97" s="312" t="s">
        <v>932</v>
      </c>
      <c r="E97" s="310" t="s">
        <v>820</v>
      </c>
      <c r="F97" s="310">
        <v>69</v>
      </c>
      <c r="G97" s="310"/>
      <c r="H97" s="310">
        <v>41</v>
      </c>
      <c r="I97" s="313"/>
      <c r="J97" s="415"/>
      <c r="K97" s="329">
        <f>F97-H97</f>
        <v>28</v>
      </c>
      <c r="L97" s="330">
        <v>50</v>
      </c>
      <c r="M97" s="439"/>
      <c r="N97" s="329">
        <v>25</v>
      </c>
      <c r="O97" s="415"/>
      <c r="P97" s="419"/>
      <c r="Q97" s="226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432">
        <v>17</v>
      </c>
      <c r="B98" s="412">
        <v>45421</v>
      </c>
      <c r="C98" s="259"/>
      <c r="D98" s="259" t="s">
        <v>935</v>
      </c>
      <c r="E98" s="260" t="s">
        <v>557</v>
      </c>
      <c r="F98" s="260">
        <v>51</v>
      </c>
      <c r="G98" s="260"/>
      <c r="H98" s="260">
        <v>112.5</v>
      </c>
      <c r="I98" s="261"/>
      <c r="J98" s="410" t="s">
        <v>937</v>
      </c>
      <c r="K98" s="255">
        <f>H98-F98</f>
        <v>61.5</v>
      </c>
      <c r="L98" s="256">
        <v>50</v>
      </c>
      <c r="M98" s="416">
        <v>887.5</v>
      </c>
      <c r="N98" s="255">
        <v>25</v>
      </c>
      <c r="O98" s="410" t="s">
        <v>548</v>
      </c>
      <c r="P98" s="412">
        <v>45421</v>
      </c>
      <c r="Q98" s="226"/>
      <c r="R98" s="54" t="s">
        <v>1013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433"/>
      <c r="B99" s="413"/>
      <c r="C99" s="259"/>
      <c r="D99" s="259" t="s">
        <v>936</v>
      </c>
      <c r="E99" s="260" t="s">
        <v>557</v>
      </c>
      <c r="F99" s="260">
        <v>41</v>
      </c>
      <c r="G99" s="260"/>
      <c r="H99" s="260">
        <v>19</v>
      </c>
      <c r="I99" s="261"/>
      <c r="J99" s="411"/>
      <c r="K99" s="255">
        <f>H99-F99</f>
        <v>-22</v>
      </c>
      <c r="L99" s="256">
        <v>50</v>
      </c>
      <c r="M99" s="417"/>
      <c r="N99" s="255">
        <v>25</v>
      </c>
      <c r="O99" s="411"/>
      <c r="P99" s="413"/>
      <c r="Q99" s="226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283">
        <v>18</v>
      </c>
      <c r="B100" s="284">
        <v>45421</v>
      </c>
      <c r="C100" s="285"/>
      <c r="D100" s="285" t="s">
        <v>940</v>
      </c>
      <c r="E100" s="286" t="s">
        <v>557</v>
      </c>
      <c r="F100" s="286">
        <v>50</v>
      </c>
      <c r="G100" s="286">
        <v>0</v>
      </c>
      <c r="H100" s="286">
        <v>0</v>
      </c>
      <c r="I100" s="287" t="s">
        <v>941</v>
      </c>
      <c r="J100" s="278" t="s">
        <v>952</v>
      </c>
      <c r="K100" s="279">
        <f t="shared" ref="K100" si="86">H100-F100</f>
        <v>-50</v>
      </c>
      <c r="L100" s="280">
        <v>25</v>
      </c>
      <c r="M100" s="281">
        <f t="shared" ref="M100" si="87">(K100*N100)-L100</f>
        <v>-1275</v>
      </c>
      <c r="N100" s="279">
        <v>25</v>
      </c>
      <c r="O100" s="278" t="s">
        <v>558</v>
      </c>
      <c r="P100" s="282">
        <v>45421</v>
      </c>
      <c r="Q100" s="226"/>
      <c r="R100" s="54" t="s">
        <v>1013</v>
      </c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432">
        <v>19</v>
      </c>
      <c r="B101" s="412">
        <v>45421</v>
      </c>
      <c r="C101" s="259"/>
      <c r="D101" s="259" t="s">
        <v>942</v>
      </c>
      <c r="E101" s="260" t="s">
        <v>557</v>
      </c>
      <c r="F101" s="260">
        <v>66.5</v>
      </c>
      <c r="G101" s="260"/>
      <c r="H101" s="260">
        <v>76</v>
      </c>
      <c r="I101" s="261"/>
      <c r="J101" s="410" t="s">
        <v>999</v>
      </c>
      <c r="K101" s="255">
        <f>H101-F101</f>
        <v>9.5</v>
      </c>
      <c r="L101" s="256">
        <v>50</v>
      </c>
      <c r="M101" s="416">
        <v>1325</v>
      </c>
      <c r="N101" s="255">
        <v>150</v>
      </c>
      <c r="O101" s="410" t="s">
        <v>548</v>
      </c>
      <c r="P101" s="412">
        <v>45427</v>
      </c>
      <c r="Q101" s="226"/>
      <c r="R101" s="54" t="s">
        <v>1013</v>
      </c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433"/>
      <c r="B102" s="413"/>
      <c r="C102" s="259"/>
      <c r="D102" s="259" t="s">
        <v>943</v>
      </c>
      <c r="E102" s="260" t="s">
        <v>820</v>
      </c>
      <c r="F102" s="260">
        <v>40.5</v>
      </c>
      <c r="G102" s="260"/>
      <c r="H102" s="260">
        <v>40.5</v>
      </c>
      <c r="I102" s="261"/>
      <c r="J102" s="411"/>
      <c r="K102" s="255">
        <f>H102-F102</f>
        <v>0</v>
      </c>
      <c r="L102" s="256">
        <v>50</v>
      </c>
      <c r="M102" s="417"/>
      <c r="N102" s="255">
        <v>150</v>
      </c>
      <c r="O102" s="411"/>
      <c r="P102" s="413"/>
      <c r="Q102" s="226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283">
        <v>20</v>
      </c>
      <c r="B103" s="284">
        <v>45421</v>
      </c>
      <c r="C103" s="285"/>
      <c r="D103" s="285" t="s">
        <v>944</v>
      </c>
      <c r="E103" s="286" t="s">
        <v>557</v>
      </c>
      <c r="F103" s="286">
        <v>350</v>
      </c>
      <c r="G103" s="286">
        <v>250</v>
      </c>
      <c r="H103" s="286">
        <v>265</v>
      </c>
      <c r="I103" s="287" t="s">
        <v>945</v>
      </c>
      <c r="J103" s="278" t="s">
        <v>950</v>
      </c>
      <c r="K103" s="279">
        <f t="shared" ref="K103" si="88">H103-F103</f>
        <v>-85</v>
      </c>
      <c r="L103" s="280">
        <v>50</v>
      </c>
      <c r="M103" s="281">
        <f t="shared" ref="M103:M104" si="89">(K103*N103)-L103</f>
        <v>-1325</v>
      </c>
      <c r="N103" s="279">
        <v>15</v>
      </c>
      <c r="O103" s="278" t="s">
        <v>558</v>
      </c>
      <c r="P103" s="282">
        <v>45421</v>
      </c>
      <c r="Q103" s="226"/>
      <c r="R103" s="54" t="s">
        <v>1011</v>
      </c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332">
        <v>21</v>
      </c>
      <c r="B104" s="334">
        <v>45422</v>
      </c>
      <c r="C104" s="312"/>
      <c r="D104" s="312" t="s">
        <v>955</v>
      </c>
      <c r="E104" s="310" t="s">
        <v>557</v>
      </c>
      <c r="F104" s="310">
        <v>137.5</v>
      </c>
      <c r="G104" s="310">
        <v>80</v>
      </c>
      <c r="H104" s="310">
        <v>145</v>
      </c>
      <c r="I104" s="313" t="s">
        <v>956</v>
      </c>
      <c r="J104" s="350" t="s">
        <v>965</v>
      </c>
      <c r="K104" s="329">
        <f>H104-F104</f>
        <v>7.5</v>
      </c>
      <c r="L104" s="330">
        <v>50</v>
      </c>
      <c r="M104" s="351">
        <f t="shared" si="89"/>
        <v>137.5</v>
      </c>
      <c r="N104" s="329">
        <v>25</v>
      </c>
      <c r="O104" s="350" t="s">
        <v>565</v>
      </c>
      <c r="P104" s="311">
        <v>45425</v>
      </c>
      <c r="Q104" s="226"/>
      <c r="R104" s="54" t="s">
        <v>1011</v>
      </c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276">
        <v>22</v>
      </c>
      <c r="B105" s="275">
        <v>45422</v>
      </c>
      <c r="C105" s="259"/>
      <c r="D105" s="259" t="s">
        <v>957</v>
      </c>
      <c r="E105" s="260" t="s">
        <v>557</v>
      </c>
      <c r="F105" s="260">
        <v>295</v>
      </c>
      <c r="G105" s="260">
        <v>180</v>
      </c>
      <c r="H105" s="260">
        <v>367.5</v>
      </c>
      <c r="I105" s="261" t="s">
        <v>888</v>
      </c>
      <c r="J105" s="254" t="s">
        <v>961</v>
      </c>
      <c r="K105" s="255">
        <f>H105-F105</f>
        <v>72.5</v>
      </c>
      <c r="L105" s="256">
        <v>50</v>
      </c>
      <c r="M105" s="257">
        <f t="shared" ref="M105" si="90">(K105*N105)-L105</f>
        <v>1037.5</v>
      </c>
      <c r="N105" s="255">
        <v>15</v>
      </c>
      <c r="O105" s="254" t="s">
        <v>548</v>
      </c>
      <c r="P105" s="258">
        <v>45422</v>
      </c>
      <c r="Q105" s="226"/>
      <c r="R105" s="54" t="s">
        <v>1011</v>
      </c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276">
        <v>23</v>
      </c>
      <c r="B106" s="275">
        <v>45395</v>
      </c>
      <c r="C106" s="259"/>
      <c r="D106" s="259" t="s">
        <v>963</v>
      </c>
      <c r="E106" s="260" t="s">
        <v>557</v>
      </c>
      <c r="F106" s="260">
        <v>235</v>
      </c>
      <c r="G106" s="260">
        <v>140</v>
      </c>
      <c r="H106" s="260">
        <v>315</v>
      </c>
      <c r="I106" s="261" t="s">
        <v>924</v>
      </c>
      <c r="J106" s="254" t="s">
        <v>970</v>
      </c>
      <c r="K106" s="255">
        <f>H106-F106</f>
        <v>80</v>
      </c>
      <c r="L106" s="256">
        <v>50</v>
      </c>
      <c r="M106" s="257">
        <f t="shared" ref="M106" si="91">(K106*N106)-L106</f>
        <v>1150</v>
      </c>
      <c r="N106" s="255">
        <v>15</v>
      </c>
      <c r="O106" s="254" t="s">
        <v>548</v>
      </c>
      <c r="P106" s="258">
        <v>45425</v>
      </c>
      <c r="Q106" s="226"/>
      <c r="R106" s="54" t="s">
        <v>1011</v>
      </c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276">
        <v>24</v>
      </c>
      <c r="B107" s="275">
        <v>45425</v>
      </c>
      <c r="C107" s="259"/>
      <c r="D107" s="259" t="s">
        <v>967</v>
      </c>
      <c r="E107" s="260" t="s">
        <v>557</v>
      </c>
      <c r="F107" s="260">
        <v>117.5</v>
      </c>
      <c r="G107" s="260">
        <v>50</v>
      </c>
      <c r="H107" s="260">
        <v>152.5</v>
      </c>
      <c r="I107" s="261" t="s">
        <v>968</v>
      </c>
      <c r="J107" s="254" t="s">
        <v>969</v>
      </c>
      <c r="K107" s="255">
        <f>H107-F107</f>
        <v>35</v>
      </c>
      <c r="L107" s="256">
        <v>50</v>
      </c>
      <c r="M107" s="257">
        <f t="shared" ref="M107" si="92">(K107*N107)-L107</f>
        <v>825</v>
      </c>
      <c r="N107" s="255">
        <v>25</v>
      </c>
      <c r="O107" s="254" t="s">
        <v>548</v>
      </c>
      <c r="P107" s="258">
        <v>45425</v>
      </c>
      <c r="Q107" s="226"/>
      <c r="R107" s="54" t="s">
        <v>1011</v>
      </c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276">
        <v>25</v>
      </c>
      <c r="B108" s="275">
        <v>45425</v>
      </c>
      <c r="C108" s="259"/>
      <c r="D108" s="259" t="s">
        <v>971</v>
      </c>
      <c r="E108" s="260" t="s">
        <v>557</v>
      </c>
      <c r="F108" s="260">
        <v>25.5</v>
      </c>
      <c r="G108" s="260">
        <v>8</v>
      </c>
      <c r="H108" s="260">
        <v>37</v>
      </c>
      <c r="I108" s="261" t="s">
        <v>972</v>
      </c>
      <c r="J108" s="254" t="s">
        <v>973</v>
      </c>
      <c r="K108" s="255">
        <f>H108-F108</f>
        <v>11.5</v>
      </c>
      <c r="L108" s="256">
        <v>50</v>
      </c>
      <c r="M108" s="257">
        <f t="shared" ref="M108:M109" si="93">(K108*N108)-L108</f>
        <v>812.5</v>
      </c>
      <c r="N108" s="255">
        <v>75</v>
      </c>
      <c r="O108" s="254" t="s">
        <v>548</v>
      </c>
      <c r="P108" s="258">
        <v>45425</v>
      </c>
      <c r="Q108" s="226"/>
      <c r="R108" s="54" t="s">
        <v>1013</v>
      </c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283">
        <v>26</v>
      </c>
      <c r="B109" s="284">
        <v>45425</v>
      </c>
      <c r="C109" s="285"/>
      <c r="D109" s="285" t="s">
        <v>974</v>
      </c>
      <c r="E109" s="286" t="s">
        <v>557</v>
      </c>
      <c r="F109" s="286">
        <v>62</v>
      </c>
      <c r="G109" s="286">
        <v>30</v>
      </c>
      <c r="H109" s="286">
        <v>36</v>
      </c>
      <c r="I109" s="287" t="s">
        <v>975</v>
      </c>
      <c r="J109" s="278" t="s">
        <v>976</v>
      </c>
      <c r="K109" s="279">
        <f t="shared" ref="K109:K113" si="94">H109-F109</f>
        <v>-26</v>
      </c>
      <c r="L109" s="280">
        <v>50</v>
      </c>
      <c r="M109" s="281">
        <f t="shared" si="93"/>
        <v>-1090</v>
      </c>
      <c r="N109" s="279">
        <v>40</v>
      </c>
      <c r="O109" s="278" t="s">
        <v>558</v>
      </c>
      <c r="P109" s="282">
        <v>45425</v>
      </c>
      <c r="Q109" s="226"/>
      <c r="R109" s="54" t="s">
        <v>1013</v>
      </c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432">
        <v>27</v>
      </c>
      <c r="B110" s="412">
        <v>45425</v>
      </c>
      <c r="C110" s="259"/>
      <c r="D110" s="259" t="s">
        <v>974</v>
      </c>
      <c r="E110" s="260" t="s">
        <v>557</v>
      </c>
      <c r="F110" s="260">
        <v>96.5</v>
      </c>
      <c r="G110" s="260"/>
      <c r="H110" s="260">
        <v>140</v>
      </c>
      <c r="I110" s="261"/>
      <c r="J110" s="434" t="s">
        <v>989</v>
      </c>
      <c r="K110" s="260">
        <f t="shared" si="94"/>
        <v>43.5</v>
      </c>
      <c r="L110" s="304">
        <v>50</v>
      </c>
      <c r="M110" s="430">
        <v>480</v>
      </c>
      <c r="N110" s="260">
        <v>40</v>
      </c>
      <c r="O110" s="410" t="s">
        <v>548</v>
      </c>
      <c r="P110" s="412">
        <v>45426</v>
      </c>
      <c r="Q110" s="226"/>
      <c r="R110" s="54" t="s">
        <v>1013</v>
      </c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433"/>
      <c r="B111" s="413"/>
      <c r="C111" s="259"/>
      <c r="D111" s="259" t="s">
        <v>982</v>
      </c>
      <c r="E111" s="260" t="s">
        <v>557</v>
      </c>
      <c r="F111" s="260">
        <v>96.5</v>
      </c>
      <c r="G111" s="260"/>
      <c r="H111" s="260">
        <v>67.5</v>
      </c>
      <c r="I111" s="261"/>
      <c r="J111" s="435"/>
      <c r="K111" s="260">
        <f t="shared" si="94"/>
        <v>-29</v>
      </c>
      <c r="L111" s="304">
        <v>50</v>
      </c>
      <c r="M111" s="431"/>
      <c r="N111" s="260">
        <v>40</v>
      </c>
      <c r="O111" s="411"/>
      <c r="P111" s="413"/>
      <c r="Q111" s="226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432">
        <v>28</v>
      </c>
      <c r="B112" s="412">
        <v>45426</v>
      </c>
      <c r="C112" s="259"/>
      <c r="D112" s="259" t="s">
        <v>984</v>
      </c>
      <c r="E112" s="260" t="s">
        <v>557</v>
      </c>
      <c r="F112" s="260">
        <v>24</v>
      </c>
      <c r="G112" s="260"/>
      <c r="H112" s="260">
        <v>8</v>
      </c>
      <c r="I112" s="261"/>
      <c r="J112" s="434" t="s">
        <v>874</v>
      </c>
      <c r="K112" s="260">
        <f t="shared" si="94"/>
        <v>-16</v>
      </c>
      <c r="L112" s="304">
        <v>50</v>
      </c>
      <c r="M112" s="430">
        <v>920</v>
      </c>
      <c r="N112" s="260">
        <v>40</v>
      </c>
      <c r="O112" s="410" t="s">
        <v>548</v>
      </c>
      <c r="P112" s="412">
        <v>45426</v>
      </c>
      <c r="Q112" s="226"/>
      <c r="R112" s="54" t="s">
        <v>1013</v>
      </c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433"/>
      <c r="B113" s="413"/>
      <c r="C113" s="259"/>
      <c r="D113" s="259" t="s">
        <v>982</v>
      </c>
      <c r="E113" s="260" t="s">
        <v>557</v>
      </c>
      <c r="F113" s="260">
        <v>46</v>
      </c>
      <c r="G113" s="260"/>
      <c r="H113" s="260">
        <v>87.5</v>
      </c>
      <c r="I113" s="261"/>
      <c r="J113" s="435"/>
      <c r="K113" s="260">
        <f t="shared" si="94"/>
        <v>41.5</v>
      </c>
      <c r="L113" s="304">
        <v>50</v>
      </c>
      <c r="M113" s="431"/>
      <c r="N113" s="260">
        <v>40</v>
      </c>
      <c r="O113" s="411"/>
      <c r="P113" s="413"/>
      <c r="Q113" s="226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283">
        <v>29</v>
      </c>
      <c r="B114" s="284">
        <v>45427</v>
      </c>
      <c r="C114" s="285"/>
      <c r="D114" s="285" t="s">
        <v>995</v>
      </c>
      <c r="E114" s="286" t="s">
        <v>557</v>
      </c>
      <c r="F114" s="286">
        <v>87.5</v>
      </c>
      <c r="G114" s="286">
        <v>0</v>
      </c>
      <c r="H114" s="286">
        <v>35</v>
      </c>
      <c r="I114" s="287" t="s">
        <v>996</v>
      </c>
      <c r="J114" s="278" t="s">
        <v>891</v>
      </c>
      <c r="K114" s="279">
        <f t="shared" ref="K114" si="95">H114-F114</f>
        <v>-52.5</v>
      </c>
      <c r="L114" s="280">
        <v>50</v>
      </c>
      <c r="M114" s="281">
        <f t="shared" ref="M114:M115" si="96">(K114*N114)-L114</f>
        <v>-837.5</v>
      </c>
      <c r="N114" s="279">
        <v>15</v>
      </c>
      <c r="O114" s="278" t="s">
        <v>558</v>
      </c>
      <c r="P114" s="282">
        <v>45427</v>
      </c>
      <c r="Q114" s="226"/>
      <c r="R114" s="54" t="s">
        <v>1013</v>
      </c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ht="12.75" customHeight="1">
      <c r="A115" s="371">
        <v>30</v>
      </c>
      <c r="B115" s="373">
        <v>45428</v>
      </c>
      <c r="C115" s="259"/>
      <c r="D115" s="259" t="s">
        <v>1019</v>
      </c>
      <c r="E115" s="260" t="s">
        <v>557</v>
      </c>
      <c r="F115" s="260">
        <v>47.5</v>
      </c>
      <c r="G115" s="260">
        <v>0</v>
      </c>
      <c r="H115" s="260">
        <v>117.5</v>
      </c>
      <c r="I115" s="261" t="s">
        <v>941</v>
      </c>
      <c r="J115" s="254" t="s">
        <v>729</v>
      </c>
      <c r="K115" s="255">
        <f>H115-F115</f>
        <v>70</v>
      </c>
      <c r="L115" s="256">
        <v>50</v>
      </c>
      <c r="M115" s="257">
        <f t="shared" si="96"/>
        <v>1700</v>
      </c>
      <c r="N115" s="255">
        <v>25</v>
      </c>
      <c r="O115" s="254" t="s">
        <v>548</v>
      </c>
      <c r="P115" s="375">
        <v>45428</v>
      </c>
      <c r="Q115" s="226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119"/>
      <c r="AH115" s="117"/>
      <c r="AI115" s="117"/>
      <c r="AJ115" s="118"/>
      <c r="AK115" s="118"/>
      <c r="AL115" s="118"/>
    </row>
    <row r="116" spans="1:38" ht="12.75" customHeight="1">
      <c r="A116" s="432">
        <v>31</v>
      </c>
      <c r="B116" s="412">
        <v>45428</v>
      </c>
      <c r="C116" s="259"/>
      <c r="D116" s="259" t="s">
        <v>1020</v>
      </c>
      <c r="E116" s="260" t="s">
        <v>557</v>
      </c>
      <c r="F116" s="260">
        <v>300</v>
      </c>
      <c r="G116" s="260"/>
      <c r="H116" s="260">
        <v>520</v>
      </c>
      <c r="I116" s="261"/>
      <c r="J116" s="410" t="s">
        <v>970</v>
      </c>
      <c r="K116" s="255">
        <f>H116-F116</f>
        <v>220</v>
      </c>
      <c r="L116" s="256">
        <v>50</v>
      </c>
      <c r="M116" s="416">
        <v>1100</v>
      </c>
      <c r="N116" s="255">
        <v>15</v>
      </c>
      <c r="O116" s="410" t="s">
        <v>548</v>
      </c>
      <c r="P116" s="412">
        <v>45428</v>
      </c>
      <c r="Q116" s="226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19"/>
      <c r="AH116" s="117"/>
      <c r="AI116" s="117"/>
      <c r="AJ116" s="118"/>
      <c r="AK116" s="118"/>
      <c r="AL116" s="118"/>
    </row>
    <row r="117" spans="1:38" ht="12.75" customHeight="1">
      <c r="A117" s="433"/>
      <c r="B117" s="413"/>
      <c r="C117" s="259"/>
      <c r="D117" s="259" t="s">
        <v>1021</v>
      </c>
      <c r="E117" s="260" t="s">
        <v>820</v>
      </c>
      <c r="F117" s="260">
        <v>195</v>
      </c>
      <c r="G117" s="260"/>
      <c r="H117" s="260">
        <v>335</v>
      </c>
      <c r="I117" s="261"/>
      <c r="J117" s="411"/>
      <c r="K117" s="255">
        <f>F117-H117</f>
        <v>-140</v>
      </c>
      <c r="L117" s="256">
        <v>50</v>
      </c>
      <c r="M117" s="417"/>
      <c r="N117" s="255">
        <v>15</v>
      </c>
      <c r="O117" s="411"/>
      <c r="P117" s="413"/>
      <c r="Q117" s="226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119"/>
      <c r="AH117" s="117"/>
      <c r="AI117" s="117"/>
      <c r="AJ117" s="118"/>
      <c r="AK117" s="118"/>
      <c r="AL117" s="118"/>
    </row>
    <row r="118" spans="1:38" ht="12.75" customHeight="1">
      <c r="A118" s="428">
        <v>32</v>
      </c>
      <c r="B118" s="422">
        <v>45429</v>
      </c>
      <c r="C118" s="285"/>
      <c r="D118" s="285" t="s">
        <v>1062</v>
      </c>
      <c r="E118" s="286" t="s">
        <v>557</v>
      </c>
      <c r="F118" s="286">
        <v>205</v>
      </c>
      <c r="G118" s="286"/>
      <c r="H118" s="286">
        <v>49</v>
      </c>
      <c r="I118" s="287"/>
      <c r="J118" s="420" t="s">
        <v>1134</v>
      </c>
      <c r="K118" s="279">
        <f t="shared" ref="K118" si="97">H118-F118</f>
        <v>-156</v>
      </c>
      <c r="L118" s="280">
        <v>50</v>
      </c>
      <c r="M118" s="426">
        <v>-1862.5</v>
      </c>
      <c r="N118" s="279">
        <v>25</v>
      </c>
      <c r="O118" s="420" t="s">
        <v>558</v>
      </c>
      <c r="P118" s="422">
        <v>45435</v>
      </c>
      <c r="Q118" s="226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  <c r="AG118" s="119"/>
      <c r="AH118" s="117"/>
      <c r="AI118" s="117"/>
      <c r="AJ118" s="118"/>
      <c r="AK118" s="118"/>
      <c r="AL118" s="118"/>
    </row>
    <row r="119" spans="1:38" ht="12.75" customHeight="1">
      <c r="A119" s="429"/>
      <c r="B119" s="423"/>
      <c r="C119" s="285"/>
      <c r="D119" s="285" t="s">
        <v>1063</v>
      </c>
      <c r="E119" s="286" t="s">
        <v>820</v>
      </c>
      <c r="F119" s="286">
        <v>105</v>
      </c>
      <c r="G119" s="286"/>
      <c r="H119" s="286">
        <v>19.5</v>
      </c>
      <c r="I119" s="287"/>
      <c r="J119" s="421"/>
      <c r="K119" s="279">
        <f>F119-H119</f>
        <v>85.5</v>
      </c>
      <c r="L119" s="280">
        <v>50</v>
      </c>
      <c r="M119" s="427"/>
      <c r="N119" s="279">
        <v>25</v>
      </c>
      <c r="O119" s="421"/>
      <c r="P119" s="423"/>
      <c r="Q119" s="226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  <c r="AG119" s="119"/>
      <c r="AH119" s="117"/>
      <c r="AI119" s="117"/>
      <c r="AJ119" s="118"/>
      <c r="AK119" s="118"/>
      <c r="AL119" s="118"/>
    </row>
    <row r="120" spans="1:38" ht="12.75" customHeight="1">
      <c r="A120" s="428">
        <v>33</v>
      </c>
      <c r="B120" s="422">
        <v>45429</v>
      </c>
      <c r="C120" s="285"/>
      <c r="D120" s="285" t="s">
        <v>1064</v>
      </c>
      <c r="E120" s="286" t="s">
        <v>557</v>
      </c>
      <c r="F120" s="286">
        <v>295</v>
      </c>
      <c r="G120" s="286"/>
      <c r="H120" s="286">
        <v>195</v>
      </c>
      <c r="I120" s="287"/>
      <c r="J120" s="420" t="s">
        <v>1068</v>
      </c>
      <c r="K120" s="424">
        <v>-25</v>
      </c>
      <c r="L120" s="280">
        <v>50</v>
      </c>
      <c r="M120" s="426">
        <v>-475</v>
      </c>
      <c r="N120" s="279">
        <v>15</v>
      </c>
      <c r="O120" s="420" t="s">
        <v>558</v>
      </c>
      <c r="P120" s="422">
        <v>45433</v>
      </c>
      <c r="Q120" s="226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  <c r="AG120" s="119"/>
      <c r="AH120" s="117"/>
      <c r="AI120" s="117"/>
      <c r="AJ120" s="118"/>
      <c r="AK120" s="118"/>
      <c r="AL120" s="118"/>
    </row>
    <row r="121" spans="1:38" ht="12.75" customHeight="1">
      <c r="A121" s="429"/>
      <c r="B121" s="423"/>
      <c r="C121" s="285"/>
      <c r="D121" s="285" t="s">
        <v>1065</v>
      </c>
      <c r="E121" s="286" t="s">
        <v>820</v>
      </c>
      <c r="F121" s="286">
        <v>135</v>
      </c>
      <c r="G121" s="286"/>
      <c r="H121" s="286">
        <v>60</v>
      </c>
      <c r="I121" s="287"/>
      <c r="J121" s="421"/>
      <c r="K121" s="425"/>
      <c r="L121" s="280">
        <v>50</v>
      </c>
      <c r="M121" s="427"/>
      <c r="N121" s="279">
        <v>15</v>
      </c>
      <c r="O121" s="421"/>
      <c r="P121" s="423"/>
      <c r="Q121" s="226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  <c r="AG121" s="119"/>
      <c r="AH121" s="117"/>
      <c r="AI121" s="117"/>
      <c r="AJ121" s="118"/>
      <c r="AK121" s="118"/>
      <c r="AL121" s="118"/>
    </row>
    <row r="122" spans="1:38" ht="12.75" customHeight="1">
      <c r="A122" s="395">
        <v>34</v>
      </c>
      <c r="B122" s="390">
        <v>45435</v>
      </c>
      <c r="C122" s="285"/>
      <c r="D122" s="285" t="s">
        <v>1122</v>
      </c>
      <c r="E122" s="286" t="s">
        <v>557</v>
      </c>
      <c r="F122" s="286">
        <v>52.5</v>
      </c>
      <c r="G122" s="286">
        <v>0</v>
      </c>
      <c r="H122" s="286">
        <v>10</v>
      </c>
      <c r="I122" s="287" t="s">
        <v>941</v>
      </c>
      <c r="J122" s="278" t="s">
        <v>1123</v>
      </c>
      <c r="K122" s="279">
        <f t="shared" ref="K122" si="98">H122-F122</f>
        <v>-42.5</v>
      </c>
      <c r="L122" s="280">
        <v>50</v>
      </c>
      <c r="M122" s="281">
        <f t="shared" ref="M122" si="99">(K122*N122)-L122</f>
        <v>-1112.5</v>
      </c>
      <c r="N122" s="279">
        <v>25</v>
      </c>
      <c r="O122" s="278" t="s">
        <v>558</v>
      </c>
      <c r="P122" s="282">
        <v>45435</v>
      </c>
      <c r="Q122" s="226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  <c r="AG122" s="119"/>
      <c r="AH122" s="117"/>
      <c r="AI122" s="117"/>
      <c r="AJ122" s="118"/>
      <c r="AK122" s="118"/>
      <c r="AL122" s="118"/>
    </row>
    <row r="123" spans="1:38" ht="12.75" customHeight="1">
      <c r="A123" s="392"/>
      <c r="B123" s="394"/>
      <c r="C123" s="227"/>
      <c r="D123" s="227"/>
      <c r="E123" s="183"/>
      <c r="F123" s="183"/>
      <c r="G123" s="183"/>
      <c r="H123" s="183"/>
      <c r="I123" s="185"/>
      <c r="J123" s="397"/>
      <c r="K123" s="183"/>
      <c r="L123" s="186"/>
      <c r="M123" s="253"/>
      <c r="N123" s="183"/>
      <c r="O123" s="397"/>
      <c r="P123" s="394"/>
      <c r="Q123" s="226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  <c r="AG123" s="119"/>
      <c r="AH123" s="117"/>
      <c r="AI123" s="117"/>
      <c r="AJ123" s="118"/>
      <c r="AK123" s="118"/>
      <c r="AL123" s="118"/>
    </row>
    <row r="124" spans="1:38" ht="12.75" customHeight="1">
      <c r="A124" s="392"/>
      <c r="B124" s="394"/>
      <c r="C124" s="227"/>
      <c r="D124" s="227"/>
      <c r="E124" s="183"/>
      <c r="F124" s="183"/>
      <c r="G124" s="183"/>
      <c r="H124" s="183"/>
      <c r="I124" s="185"/>
      <c r="J124" s="397"/>
      <c r="K124" s="183"/>
      <c r="L124" s="186"/>
      <c r="M124" s="253"/>
      <c r="N124" s="183"/>
      <c r="O124" s="397"/>
      <c r="P124" s="394"/>
      <c r="Q124" s="226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  <c r="AG124" s="119"/>
      <c r="AH124" s="117"/>
      <c r="AI124" s="117"/>
      <c r="AJ124" s="118"/>
      <c r="AK124" s="118"/>
      <c r="AL124" s="118"/>
    </row>
    <row r="125" spans="1:38" s="247" customFormat="1" ht="12.75" customHeight="1">
      <c r="A125" s="239"/>
      <c r="B125" s="240"/>
      <c r="C125" s="241"/>
      <c r="D125" s="241"/>
      <c r="E125" s="239"/>
      <c r="F125" s="239"/>
      <c r="G125" s="239"/>
      <c r="H125" s="239"/>
      <c r="I125" s="242"/>
      <c r="J125" s="242"/>
      <c r="K125" s="239"/>
      <c r="L125" s="249"/>
      <c r="M125" s="248"/>
      <c r="N125" s="239"/>
      <c r="O125" s="242"/>
      <c r="P125" s="240"/>
      <c r="Q125" s="243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  <c r="AE125" s="54"/>
      <c r="AF125" s="37"/>
      <c r="AG125" s="246"/>
      <c r="AH125" s="244"/>
      <c r="AI125" s="244"/>
      <c r="AJ125" s="245"/>
      <c r="AK125" s="245"/>
      <c r="AL125" s="245"/>
    </row>
    <row r="126" spans="1:38" ht="38.25" customHeight="1">
      <c r="A126" s="91" t="s">
        <v>569</v>
      </c>
      <c r="B126" s="124"/>
      <c r="C126" s="124"/>
      <c r="D126" s="125"/>
      <c r="E126" s="109"/>
      <c r="F126" s="6"/>
      <c r="G126" s="6"/>
      <c r="H126" s="110"/>
      <c r="I126" s="126"/>
      <c r="J126" s="1"/>
      <c r="K126" s="6"/>
      <c r="L126" s="6"/>
      <c r="M126" s="6"/>
      <c r="N126" s="1"/>
      <c r="O126" s="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  <c r="AE126" s="54"/>
      <c r="AF126" s="37"/>
      <c r="AG126" s="1"/>
      <c r="AH126" s="1"/>
      <c r="AI126" s="1"/>
      <c r="AJ126" s="6"/>
      <c r="AK126" s="1"/>
    </row>
    <row r="127" spans="1:38" ht="38.25">
      <c r="A127" s="92" t="s">
        <v>16</v>
      </c>
      <c r="B127" s="93" t="s">
        <v>522</v>
      </c>
      <c r="C127" s="93"/>
      <c r="D127" s="94" t="s">
        <v>533</v>
      </c>
      <c r="E127" s="93" t="s">
        <v>534</v>
      </c>
      <c r="F127" s="93" t="s">
        <v>535</v>
      </c>
      <c r="G127" s="93" t="s">
        <v>536</v>
      </c>
      <c r="H127" s="93" t="s">
        <v>537</v>
      </c>
      <c r="I127" s="93" t="s">
        <v>538</v>
      </c>
      <c r="J127" s="92" t="s">
        <v>539</v>
      </c>
      <c r="K127" s="113" t="s">
        <v>556</v>
      </c>
      <c r="L127" s="114" t="s">
        <v>541</v>
      </c>
      <c r="M127" s="95" t="s">
        <v>542</v>
      </c>
      <c r="N127" s="93" t="s">
        <v>543</v>
      </c>
      <c r="O127" s="94" t="s">
        <v>544</v>
      </c>
      <c r="P127" s="193" t="s">
        <v>545</v>
      </c>
      <c r="Q127" s="195" t="s">
        <v>814</v>
      </c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  <c r="AE127" s="54"/>
      <c r="AF127" s="37"/>
      <c r="AG127" s="37"/>
      <c r="AH127" s="37"/>
      <c r="AI127" s="37"/>
      <c r="AJ127" s="37"/>
      <c r="AK127" s="37"/>
      <c r="AL127" s="37"/>
    </row>
    <row r="128" spans="1:38" ht="12.75" customHeight="1">
      <c r="A128" s="183">
        <v>1</v>
      </c>
      <c r="B128" s="184">
        <v>45356</v>
      </c>
      <c r="C128" s="227"/>
      <c r="D128" s="227" t="s">
        <v>295</v>
      </c>
      <c r="E128" s="183" t="s">
        <v>546</v>
      </c>
      <c r="F128" s="183" t="s">
        <v>844</v>
      </c>
      <c r="G128" s="183">
        <v>35</v>
      </c>
      <c r="H128" s="183"/>
      <c r="I128" s="183" t="s">
        <v>843</v>
      </c>
      <c r="J128" s="183" t="s">
        <v>547</v>
      </c>
      <c r="K128" s="183"/>
      <c r="L128" s="251"/>
      <c r="M128" s="252"/>
      <c r="N128" s="183"/>
      <c r="O128" s="231"/>
      <c r="P128" s="186">
        <f>VLOOKUP(D128,'MidCap Intra'!$B$11:$C$571,2,0)</f>
        <v>37.950000000000003</v>
      </c>
      <c r="Q128" s="250"/>
      <c r="R128" s="54" t="s">
        <v>1011</v>
      </c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  <c r="AE128" s="54"/>
      <c r="AF128" s="37"/>
    </row>
    <row r="129" spans="1:32" ht="12.75" customHeight="1">
      <c r="A129" s="183">
        <v>2</v>
      </c>
      <c r="B129" s="184">
        <v>45390</v>
      </c>
      <c r="C129" s="227"/>
      <c r="D129" s="227" t="s">
        <v>853</v>
      </c>
      <c r="E129" s="183" t="s">
        <v>546</v>
      </c>
      <c r="F129" s="183" t="s">
        <v>1005</v>
      </c>
      <c r="G129" s="183">
        <v>1770</v>
      </c>
      <c r="H129" s="183"/>
      <c r="I129" s="183" t="s">
        <v>848</v>
      </c>
      <c r="J129" s="183" t="s">
        <v>547</v>
      </c>
      <c r="K129" s="183"/>
      <c r="L129" s="251"/>
      <c r="M129" s="252"/>
      <c r="N129" s="183"/>
      <c r="O129" s="231"/>
      <c r="P129" s="186"/>
      <c r="Q129" s="250"/>
      <c r="R129" s="54" t="s">
        <v>1011</v>
      </c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  <c r="AE129" s="54"/>
      <c r="AF129" s="37"/>
    </row>
    <row r="130" spans="1:32" ht="12.75" customHeight="1">
      <c r="A130" s="183"/>
      <c r="B130" s="184"/>
      <c r="C130" s="227"/>
      <c r="D130" s="227"/>
      <c r="E130" s="183"/>
      <c r="F130" s="183"/>
      <c r="G130" s="183"/>
      <c r="H130" s="183"/>
      <c r="I130" s="183"/>
      <c r="J130" s="183"/>
      <c r="K130" s="183"/>
      <c r="L130" s="251"/>
      <c r="M130" s="252"/>
      <c r="N130" s="183"/>
      <c r="O130" s="231"/>
      <c r="P130" s="186"/>
      <c r="Q130" s="250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  <c r="AE130" s="54"/>
      <c r="AF130" s="37"/>
    </row>
    <row r="131" spans="1:32" ht="12.75" customHeight="1">
      <c r="A131" s="183"/>
      <c r="B131" s="184"/>
      <c r="C131" s="227"/>
      <c r="D131" s="227"/>
      <c r="E131" s="183"/>
      <c r="F131" s="183"/>
      <c r="G131" s="183"/>
      <c r="H131" s="183"/>
      <c r="I131" s="183"/>
      <c r="J131" s="183"/>
      <c r="K131" s="183"/>
      <c r="L131" s="251"/>
      <c r="M131" s="252"/>
      <c r="N131" s="183"/>
      <c r="O131" s="231"/>
      <c r="P131" s="184"/>
      <c r="Q131" s="250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  <c r="AE131" s="54"/>
      <c r="AF131" s="37"/>
    </row>
    <row r="132" spans="1:32" ht="12.75" customHeight="1">
      <c r="A132" s="103" t="s">
        <v>549</v>
      </c>
      <c r="B132" s="103"/>
      <c r="C132" s="103"/>
      <c r="D132" s="54"/>
      <c r="E132" s="37"/>
      <c r="F132" s="108" t="s">
        <v>551</v>
      </c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  <c r="AE132" s="54"/>
      <c r="AF132" s="37"/>
    </row>
    <row r="133" spans="1:32" ht="12.75" customHeight="1">
      <c r="A133" s="107" t="s">
        <v>550</v>
      </c>
      <c r="B133" s="103"/>
      <c r="C133" s="103"/>
      <c r="D133" s="54"/>
      <c r="E133" s="37"/>
      <c r="F133" s="108" t="s">
        <v>554</v>
      </c>
      <c r="G133" s="54"/>
      <c r="H133" s="54" t="s">
        <v>571</v>
      </c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  <c r="AE133" s="54"/>
      <c r="AF133" s="37"/>
    </row>
    <row r="134" spans="1:32" ht="12.75" customHeight="1">
      <c r="A134" s="54"/>
      <c r="B134" s="54"/>
      <c r="C134" s="103"/>
      <c r="D134" s="54"/>
      <c r="E134" s="37"/>
      <c r="F134" s="108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  <c r="AE134" s="54"/>
      <c r="AF134" s="37"/>
    </row>
    <row r="135" spans="1:32" ht="12.75" customHeight="1">
      <c r="A135" s="54"/>
      <c r="B135" s="54"/>
      <c r="C135" s="103"/>
      <c r="D135" s="54"/>
      <c r="E135" s="37"/>
      <c r="F135" s="108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2" ht="12.75" customHeight="1">
      <c r="A136" s="54"/>
      <c r="B136" s="54"/>
      <c r="C136" s="103"/>
      <c r="D136" s="54"/>
      <c r="E136" s="37"/>
      <c r="F136" s="108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2" ht="12.75" customHeight="1">
      <c r="A137" s="54"/>
      <c r="B137" s="54"/>
      <c r="C137" s="103"/>
      <c r="D137" s="54"/>
      <c r="E137" s="37"/>
      <c r="F137" s="108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2" ht="12.75" customHeight="1">
      <c r="A138" s="54"/>
      <c r="B138" s="54"/>
      <c r="C138" s="103"/>
      <c r="D138" s="54"/>
      <c r="E138" s="37"/>
      <c r="F138" s="108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2" ht="12.75" customHeight="1">
      <c r="A139" s="54"/>
      <c r="B139" s="54"/>
      <c r="C139" s="103"/>
      <c r="D139" s="54"/>
      <c r="E139" s="37"/>
      <c r="F139" s="108"/>
      <c r="G139" s="54"/>
      <c r="H139" s="37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2" ht="12.75" customHeight="1">
      <c r="A140" s="54"/>
      <c r="B140" s="54"/>
      <c r="C140" s="103"/>
      <c r="D140" s="54"/>
      <c r="E140" s="37"/>
      <c r="F140" s="108"/>
      <c r="G140" s="54"/>
      <c r="H140" s="37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2" ht="12.75" customHeight="1">
      <c r="A141" s="54"/>
      <c r="B141" s="54"/>
      <c r="C141" s="97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2" ht="38.25" customHeight="1">
      <c r="A142" s="37"/>
      <c r="B142" s="127" t="s">
        <v>572</v>
      </c>
      <c r="C142" s="127"/>
      <c r="D142" s="54"/>
      <c r="E142" s="127"/>
      <c r="F142" s="6"/>
      <c r="G142" s="6"/>
      <c r="H142" s="111"/>
      <c r="I142" s="6"/>
      <c r="J142" s="111"/>
      <c r="K142" s="112"/>
      <c r="L142" s="6"/>
      <c r="M142" s="6"/>
      <c r="N142" s="1"/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2" ht="12.75" customHeight="1">
      <c r="A143" s="92" t="s">
        <v>16</v>
      </c>
      <c r="B143" s="93" t="s">
        <v>522</v>
      </c>
      <c r="C143" s="93"/>
      <c r="D143" s="94" t="s">
        <v>533</v>
      </c>
      <c r="E143" s="93" t="s">
        <v>534</v>
      </c>
      <c r="F143" s="93" t="s">
        <v>535</v>
      </c>
      <c r="G143" s="93" t="s">
        <v>573</v>
      </c>
      <c r="H143" s="93" t="s">
        <v>574</v>
      </c>
      <c r="I143" s="93" t="s">
        <v>538</v>
      </c>
      <c r="J143" s="128" t="s">
        <v>539</v>
      </c>
      <c r="K143" s="93" t="s">
        <v>540</v>
      </c>
      <c r="L143" s="93" t="s">
        <v>575</v>
      </c>
      <c r="M143" s="93" t="s">
        <v>543</v>
      </c>
      <c r="N143" s="94" t="s">
        <v>544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2" ht="12.75" customHeight="1">
      <c r="A144" s="129">
        <v>1</v>
      </c>
      <c r="B144" s="130">
        <v>41579</v>
      </c>
      <c r="C144" s="130"/>
      <c r="D144" s="131" t="s">
        <v>576</v>
      </c>
      <c r="E144" s="132" t="s">
        <v>546</v>
      </c>
      <c r="F144" s="133">
        <v>82</v>
      </c>
      <c r="G144" s="132" t="s">
        <v>577</v>
      </c>
      <c r="H144" s="132">
        <v>100</v>
      </c>
      <c r="I144" s="134">
        <v>100</v>
      </c>
      <c r="J144" s="135" t="s">
        <v>578</v>
      </c>
      <c r="K144" s="136">
        <f t="shared" ref="K144:K175" si="100">H144-F144</f>
        <v>18</v>
      </c>
      <c r="L144" s="137">
        <f t="shared" ref="L144:L175" si="101">K144/F144</f>
        <v>0.21951219512195122</v>
      </c>
      <c r="M144" s="132" t="s">
        <v>548</v>
      </c>
      <c r="N144" s="138">
        <v>42657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2</v>
      </c>
      <c r="B145" s="130">
        <v>41794</v>
      </c>
      <c r="C145" s="130"/>
      <c r="D145" s="131" t="s">
        <v>579</v>
      </c>
      <c r="E145" s="132" t="s">
        <v>557</v>
      </c>
      <c r="F145" s="133">
        <v>257</v>
      </c>
      <c r="G145" s="132" t="s">
        <v>577</v>
      </c>
      <c r="H145" s="132">
        <v>300</v>
      </c>
      <c r="I145" s="134">
        <v>300</v>
      </c>
      <c r="J145" s="135" t="s">
        <v>578</v>
      </c>
      <c r="K145" s="136">
        <f t="shared" si="100"/>
        <v>43</v>
      </c>
      <c r="L145" s="137">
        <f t="shared" si="101"/>
        <v>0.16731517509727625</v>
      </c>
      <c r="M145" s="132" t="s">
        <v>548</v>
      </c>
      <c r="N145" s="138">
        <v>41822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3</v>
      </c>
      <c r="B146" s="130">
        <v>41828</v>
      </c>
      <c r="C146" s="130"/>
      <c r="D146" s="131" t="s">
        <v>580</v>
      </c>
      <c r="E146" s="132" t="s">
        <v>557</v>
      </c>
      <c r="F146" s="133">
        <v>393</v>
      </c>
      <c r="G146" s="132" t="s">
        <v>577</v>
      </c>
      <c r="H146" s="132">
        <v>468</v>
      </c>
      <c r="I146" s="134">
        <v>468</v>
      </c>
      <c r="J146" s="135" t="s">
        <v>578</v>
      </c>
      <c r="K146" s="136">
        <f t="shared" si="100"/>
        <v>75</v>
      </c>
      <c r="L146" s="137">
        <f t="shared" si="101"/>
        <v>0.19083969465648856</v>
      </c>
      <c r="M146" s="132" t="s">
        <v>548</v>
      </c>
      <c r="N146" s="138">
        <v>41863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4</v>
      </c>
      <c r="B147" s="130">
        <v>41857</v>
      </c>
      <c r="C147" s="130"/>
      <c r="D147" s="131" t="s">
        <v>581</v>
      </c>
      <c r="E147" s="132" t="s">
        <v>557</v>
      </c>
      <c r="F147" s="133">
        <v>205</v>
      </c>
      <c r="G147" s="132" t="s">
        <v>577</v>
      </c>
      <c r="H147" s="132">
        <v>275</v>
      </c>
      <c r="I147" s="134">
        <v>250</v>
      </c>
      <c r="J147" s="135" t="s">
        <v>578</v>
      </c>
      <c r="K147" s="136">
        <f t="shared" si="100"/>
        <v>70</v>
      </c>
      <c r="L147" s="137">
        <f t="shared" si="101"/>
        <v>0.34146341463414637</v>
      </c>
      <c r="M147" s="132" t="s">
        <v>548</v>
      </c>
      <c r="N147" s="138">
        <v>41962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5</v>
      </c>
      <c r="B148" s="130">
        <v>41886</v>
      </c>
      <c r="C148" s="130"/>
      <c r="D148" s="131" t="s">
        <v>582</v>
      </c>
      <c r="E148" s="132" t="s">
        <v>557</v>
      </c>
      <c r="F148" s="133">
        <v>162</v>
      </c>
      <c r="G148" s="132" t="s">
        <v>577</v>
      </c>
      <c r="H148" s="132">
        <v>190</v>
      </c>
      <c r="I148" s="134">
        <v>190</v>
      </c>
      <c r="J148" s="135" t="s">
        <v>578</v>
      </c>
      <c r="K148" s="136">
        <f t="shared" si="100"/>
        <v>28</v>
      </c>
      <c r="L148" s="137">
        <f t="shared" si="101"/>
        <v>0.1728395061728395</v>
      </c>
      <c r="M148" s="132" t="s">
        <v>548</v>
      </c>
      <c r="N148" s="138">
        <v>42006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6</v>
      </c>
      <c r="B149" s="130">
        <v>41886</v>
      </c>
      <c r="C149" s="130"/>
      <c r="D149" s="131" t="s">
        <v>583</v>
      </c>
      <c r="E149" s="132" t="s">
        <v>557</v>
      </c>
      <c r="F149" s="133">
        <v>75</v>
      </c>
      <c r="G149" s="132" t="s">
        <v>577</v>
      </c>
      <c r="H149" s="132">
        <v>91.5</v>
      </c>
      <c r="I149" s="134" t="s">
        <v>570</v>
      </c>
      <c r="J149" s="135" t="s">
        <v>584</v>
      </c>
      <c r="K149" s="136">
        <f t="shared" si="100"/>
        <v>16.5</v>
      </c>
      <c r="L149" s="137">
        <f t="shared" si="101"/>
        <v>0.22</v>
      </c>
      <c r="M149" s="132" t="s">
        <v>548</v>
      </c>
      <c r="N149" s="138">
        <v>41954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7</v>
      </c>
      <c r="B150" s="130">
        <v>41913</v>
      </c>
      <c r="C150" s="130"/>
      <c r="D150" s="131" t="s">
        <v>585</v>
      </c>
      <c r="E150" s="132" t="s">
        <v>557</v>
      </c>
      <c r="F150" s="133">
        <v>850</v>
      </c>
      <c r="G150" s="132" t="s">
        <v>577</v>
      </c>
      <c r="H150" s="132">
        <v>982.5</v>
      </c>
      <c r="I150" s="134">
        <v>1050</v>
      </c>
      <c r="J150" s="135" t="s">
        <v>586</v>
      </c>
      <c r="K150" s="136">
        <f t="shared" si="100"/>
        <v>132.5</v>
      </c>
      <c r="L150" s="137">
        <f t="shared" si="101"/>
        <v>0.15588235294117647</v>
      </c>
      <c r="M150" s="132" t="s">
        <v>548</v>
      </c>
      <c r="N150" s="138">
        <v>42039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8</v>
      </c>
      <c r="B151" s="130">
        <v>41913</v>
      </c>
      <c r="C151" s="130"/>
      <c r="D151" s="131" t="s">
        <v>587</v>
      </c>
      <c r="E151" s="132" t="s">
        <v>557</v>
      </c>
      <c r="F151" s="133">
        <v>475</v>
      </c>
      <c r="G151" s="132" t="s">
        <v>577</v>
      </c>
      <c r="H151" s="132">
        <v>515</v>
      </c>
      <c r="I151" s="134">
        <v>600</v>
      </c>
      <c r="J151" s="135" t="s">
        <v>588</v>
      </c>
      <c r="K151" s="136">
        <f t="shared" si="100"/>
        <v>40</v>
      </c>
      <c r="L151" s="137">
        <f t="shared" si="101"/>
        <v>8.4210526315789472E-2</v>
      </c>
      <c r="M151" s="132" t="s">
        <v>548</v>
      </c>
      <c r="N151" s="138">
        <v>41939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9</v>
      </c>
      <c r="B152" s="130">
        <v>41913</v>
      </c>
      <c r="C152" s="130"/>
      <c r="D152" s="131" t="s">
        <v>589</v>
      </c>
      <c r="E152" s="132" t="s">
        <v>557</v>
      </c>
      <c r="F152" s="133">
        <v>86</v>
      </c>
      <c r="G152" s="132" t="s">
        <v>577</v>
      </c>
      <c r="H152" s="132">
        <v>99</v>
      </c>
      <c r="I152" s="134">
        <v>140</v>
      </c>
      <c r="J152" s="135" t="s">
        <v>590</v>
      </c>
      <c r="K152" s="136">
        <f t="shared" si="100"/>
        <v>13</v>
      </c>
      <c r="L152" s="137">
        <f t="shared" si="101"/>
        <v>0.15116279069767441</v>
      </c>
      <c r="M152" s="132" t="s">
        <v>548</v>
      </c>
      <c r="N152" s="138">
        <v>41939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10</v>
      </c>
      <c r="B153" s="130">
        <v>41926</v>
      </c>
      <c r="C153" s="130"/>
      <c r="D153" s="131" t="s">
        <v>591</v>
      </c>
      <c r="E153" s="132" t="s">
        <v>557</v>
      </c>
      <c r="F153" s="133">
        <v>496.6</v>
      </c>
      <c r="G153" s="132" t="s">
        <v>577</v>
      </c>
      <c r="H153" s="132">
        <v>621</v>
      </c>
      <c r="I153" s="134">
        <v>580</v>
      </c>
      <c r="J153" s="135" t="s">
        <v>578</v>
      </c>
      <c r="K153" s="136">
        <f t="shared" si="100"/>
        <v>124.39999999999998</v>
      </c>
      <c r="L153" s="137">
        <f t="shared" si="101"/>
        <v>0.25050342327829234</v>
      </c>
      <c r="M153" s="132" t="s">
        <v>548</v>
      </c>
      <c r="N153" s="138">
        <v>42605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11</v>
      </c>
      <c r="B154" s="130">
        <v>41926</v>
      </c>
      <c r="C154" s="130"/>
      <c r="D154" s="131" t="s">
        <v>592</v>
      </c>
      <c r="E154" s="132" t="s">
        <v>557</v>
      </c>
      <c r="F154" s="133">
        <v>2481.9</v>
      </c>
      <c r="G154" s="132" t="s">
        <v>577</v>
      </c>
      <c r="H154" s="132">
        <v>2840</v>
      </c>
      <c r="I154" s="134">
        <v>2870</v>
      </c>
      <c r="J154" s="135" t="s">
        <v>593</v>
      </c>
      <c r="K154" s="136">
        <f t="shared" si="100"/>
        <v>358.09999999999991</v>
      </c>
      <c r="L154" s="137">
        <f t="shared" si="101"/>
        <v>0.14428462065353154</v>
      </c>
      <c r="M154" s="132" t="s">
        <v>548</v>
      </c>
      <c r="N154" s="138">
        <v>42017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12</v>
      </c>
      <c r="B155" s="130">
        <v>41928</v>
      </c>
      <c r="C155" s="130"/>
      <c r="D155" s="131" t="s">
        <v>594</v>
      </c>
      <c r="E155" s="132" t="s">
        <v>557</v>
      </c>
      <c r="F155" s="133">
        <v>84.5</v>
      </c>
      <c r="G155" s="132" t="s">
        <v>577</v>
      </c>
      <c r="H155" s="132">
        <v>93</v>
      </c>
      <c r="I155" s="134">
        <v>110</v>
      </c>
      <c r="J155" s="135" t="s">
        <v>595</v>
      </c>
      <c r="K155" s="136">
        <f t="shared" si="100"/>
        <v>8.5</v>
      </c>
      <c r="L155" s="137">
        <f t="shared" si="101"/>
        <v>0.10059171597633136</v>
      </c>
      <c r="M155" s="132" t="s">
        <v>548</v>
      </c>
      <c r="N155" s="138">
        <v>41939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13</v>
      </c>
      <c r="B156" s="130">
        <v>41928</v>
      </c>
      <c r="C156" s="130"/>
      <c r="D156" s="131" t="s">
        <v>596</v>
      </c>
      <c r="E156" s="132" t="s">
        <v>557</v>
      </c>
      <c r="F156" s="133">
        <v>401</v>
      </c>
      <c r="G156" s="132" t="s">
        <v>577</v>
      </c>
      <c r="H156" s="132">
        <v>428</v>
      </c>
      <c r="I156" s="134">
        <v>450</v>
      </c>
      <c r="J156" s="135" t="s">
        <v>597</v>
      </c>
      <c r="K156" s="136">
        <f t="shared" si="100"/>
        <v>27</v>
      </c>
      <c r="L156" s="137">
        <f t="shared" si="101"/>
        <v>6.7331670822942641E-2</v>
      </c>
      <c r="M156" s="132" t="s">
        <v>548</v>
      </c>
      <c r="N156" s="138">
        <v>42020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14</v>
      </c>
      <c r="B157" s="130">
        <v>41928</v>
      </c>
      <c r="C157" s="130"/>
      <c r="D157" s="131" t="s">
        <v>598</v>
      </c>
      <c r="E157" s="132" t="s">
        <v>557</v>
      </c>
      <c r="F157" s="133">
        <v>101</v>
      </c>
      <c r="G157" s="132" t="s">
        <v>577</v>
      </c>
      <c r="H157" s="132">
        <v>112</v>
      </c>
      <c r="I157" s="134">
        <v>120</v>
      </c>
      <c r="J157" s="135" t="s">
        <v>599</v>
      </c>
      <c r="K157" s="136">
        <f t="shared" si="100"/>
        <v>11</v>
      </c>
      <c r="L157" s="137">
        <f t="shared" si="101"/>
        <v>0.10891089108910891</v>
      </c>
      <c r="M157" s="132" t="s">
        <v>548</v>
      </c>
      <c r="N157" s="138">
        <v>41939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15</v>
      </c>
      <c r="B158" s="130">
        <v>41954</v>
      </c>
      <c r="C158" s="130"/>
      <c r="D158" s="131" t="s">
        <v>600</v>
      </c>
      <c r="E158" s="132" t="s">
        <v>557</v>
      </c>
      <c r="F158" s="133">
        <v>59</v>
      </c>
      <c r="G158" s="132" t="s">
        <v>577</v>
      </c>
      <c r="H158" s="132">
        <v>76</v>
      </c>
      <c r="I158" s="134">
        <v>76</v>
      </c>
      <c r="J158" s="135" t="s">
        <v>578</v>
      </c>
      <c r="K158" s="136">
        <f t="shared" si="100"/>
        <v>17</v>
      </c>
      <c r="L158" s="137">
        <f t="shared" si="101"/>
        <v>0.28813559322033899</v>
      </c>
      <c r="M158" s="132" t="s">
        <v>548</v>
      </c>
      <c r="N158" s="138">
        <v>43032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16</v>
      </c>
      <c r="B159" s="130">
        <v>41954</v>
      </c>
      <c r="C159" s="130"/>
      <c r="D159" s="131" t="s">
        <v>589</v>
      </c>
      <c r="E159" s="132" t="s">
        <v>557</v>
      </c>
      <c r="F159" s="133">
        <v>99</v>
      </c>
      <c r="G159" s="132" t="s">
        <v>577</v>
      </c>
      <c r="H159" s="132">
        <v>120</v>
      </c>
      <c r="I159" s="134">
        <v>120</v>
      </c>
      <c r="J159" s="135" t="s">
        <v>566</v>
      </c>
      <c r="K159" s="136">
        <f t="shared" si="100"/>
        <v>21</v>
      </c>
      <c r="L159" s="137">
        <f t="shared" si="101"/>
        <v>0.21212121212121213</v>
      </c>
      <c r="M159" s="132" t="s">
        <v>548</v>
      </c>
      <c r="N159" s="138">
        <v>41960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17</v>
      </c>
      <c r="B160" s="130">
        <v>41956</v>
      </c>
      <c r="C160" s="130"/>
      <c r="D160" s="131" t="s">
        <v>601</v>
      </c>
      <c r="E160" s="132" t="s">
        <v>557</v>
      </c>
      <c r="F160" s="133">
        <v>22</v>
      </c>
      <c r="G160" s="132" t="s">
        <v>577</v>
      </c>
      <c r="H160" s="132">
        <v>33.549999999999997</v>
      </c>
      <c r="I160" s="134">
        <v>32</v>
      </c>
      <c r="J160" s="135" t="s">
        <v>602</v>
      </c>
      <c r="K160" s="136">
        <f t="shared" si="100"/>
        <v>11.549999999999997</v>
      </c>
      <c r="L160" s="137">
        <f t="shared" si="101"/>
        <v>0.52499999999999991</v>
      </c>
      <c r="M160" s="132" t="s">
        <v>548</v>
      </c>
      <c r="N160" s="138">
        <v>42188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18</v>
      </c>
      <c r="B161" s="130">
        <v>41976</v>
      </c>
      <c r="C161" s="130"/>
      <c r="D161" s="131" t="s">
        <v>603</v>
      </c>
      <c r="E161" s="132" t="s">
        <v>557</v>
      </c>
      <c r="F161" s="133">
        <v>440</v>
      </c>
      <c r="G161" s="132" t="s">
        <v>577</v>
      </c>
      <c r="H161" s="132">
        <v>520</v>
      </c>
      <c r="I161" s="134">
        <v>520</v>
      </c>
      <c r="J161" s="135" t="s">
        <v>604</v>
      </c>
      <c r="K161" s="136">
        <f t="shared" si="100"/>
        <v>80</v>
      </c>
      <c r="L161" s="137">
        <f t="shared" si="101"/>
        <v>0.18181818181818182</v>
      </c>
      <c r="M161" s="132" t="s">
        <v>548</v>
      </c>
      <c r="N161" s="138">
        <v>42208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19</v>
      </c>
      <c r="B162" s="130">
        <v>41976</v>
      </c>
      <c r="C162" s="130"/>
      <c r="D162" s="131" t="s">
        <v>605</v>
      </c>
      <c r="E162" s="132" t="s">
        <v>557</v>
      </c>
      <c r="F162" s="133">
        <v>360</v>
      </c>
      <c r="G162" s="132" t="s">
        <v>577</v>
      </c>
      <c r="H162" s="132">
        <v>427</v>
      </c>
      <c r="I162" s="134">
        <v>425</v>
      </c>
      <c r="J162" s="135" t="s">
        <v>606</v>
      </c>
      <c r="K162" s="136">
        <f t="shared" si="100"/>
        <v>67</v>
      </c>
      <c r="L162" s="137">
        <f t="shared" si="101"/>
        <v>0.18611111111111112</v>
      </c>
      <c r="M162" s="132" t="s">
        <v>548</v>
      </c>
      <c r="N162" s="138">
        <v>42058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20</v>
      </c>
      <c r="B163" s="130">
        <v>42012</v>
      </c>
      <c r="C163" s="130"/>
      <c r="D163" s="131" t="s">
        <v>607</v>
      </c>
      <c r="E163" s="132" t="s">
        <v>557</v>
      </c>
      <c r="F163" s="133">
        <v>360</v>
      </c>
      <c r="G163" s="132" t="s">
        <v>577</v>
      </c>
      <c r="H163" s="132">
        <v>455</v>
      </c>
      <c r="I163" s="134">
        <v>420</v>
      </c>
      <c r="J163" s="135" t="s">
        <v>608</v>
      </c>
      <c r="K163" s="136">
        <f t="shared" si="100"/>
        <v>95</v>
      </c>
      <c r="L163" s="137">
        <f t="shared" si="101"/>
        <v>0.2638888888888889</v>
      </c>
      <c r="M163" s="132" t="s">
        <v>548</v>
      </c>
      <c r="N163" s="138">
        <v>42024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21</v>
      </c>
      <c r="B164" s="130">
        <v>42012</v>
      </c>
      <c r="C164" s="130"/>
      <c r="D164" s="131" t="s">
        <v>609</v>
      </c>
      <c r="E164" s="132" t="s">
        <v>557</v>
      </c>
      <c r="F164" s="133">
        <v>130</v>
      </c>
      <c r="G164" s="132"/>
      <c r="H164" s="132">
        <v>175.5</v>
      </c>
      <c r="I164" s="134">
        <v>165</v>
      </c>
      <c r="J164" s="135" t="s">
        <v>610</v>
      </c>
      <c r="K164" s="136">
        <f t="shared" si="100"/>
        <v>45.5</v>
      </c>
      <c r="L164" s="137">
        <f t="shared" si="101"/>
        <v>0.35</v>
      </c>
      <c r="M164" s="132" t="s">
        <v>548</v>
      </c>
      <c r="N164" s="138">
        <v>43088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22</v>
      </c>
      <c r="B165" s="130">
        <v>42040</v>
      </c>
      <c r="C165" s="130"/>
      <c r="D165" s="131" t="s">
        <v>388</v>
      </c>
      <c r="E165" s="132" t="s">
        <v>546</v>
      </c>
      <c r="F165" s="133">
        <v>98</v>
      </c>
      <c r="G165" s="132"/>
      <c r="H165" s="132">
        <v>120</v>
      </c>
      <c r="I165" s="134">
        <v>120</v>
      </c>
      <c r="J165" s="135" t="s">
        <v>578</v>
      </c>
      <c r="K165" s="136">
        <f t="shared" si="100"/>
        <v>22</v>
      </c>
      <c r="L165" s="137">
        <f t="shared" si="101"/>
        <v>0.22448979591836735</v>
      </c>
      <c r="M165" s="132" t="s">
        <v>548</v>
      </c>
      <c r="N165" s="138">
        <v>42753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23</v>
      </c>
      <c r="B166" s="130">
        <v>42040</v>
      </c>
      <c r="C166" s="130"/>
      <c r="D166" s="131" t="s">
        <v>611</v>
      </c>
      <c r="E166" s="132" t="s">
        <v>546</v>
      </c>
      <c r="F166" s="133">
        <v>196</v>
      </c>
      <c r="G166" s="132"/>
      <c r="H166" s="132">
        <v>262</v>
      </c>
      <c r="I166" s="134">
        <v>255</v>
      </c>
      <c r="J166" s="135" t="s">
        <v>578</v>
      </c>
      <c r="K166" s="136">
        <f t="shared" si="100"/>
        <v>66</v>
      </c>
      <c r="L166" s="137">
        <f t="shared" si="101"/>
        <v>0.33673469387755101</v>
      </c>
      <c r="M166" s="132" t="s">
        <v>548</v>
      </c>
      <c r="N166" s="138">
        <v>42599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9">
        <v>24</v>
      </c>
      <c r="B167" s="140">
        <v>42067</v>
      </c>
      <c r="C167" s="140"/>
      <c r="D167" s="141" t="s">
        <v>387</v>
      </c>
      <c r="E167" s="142" t="s">
        <v>546</v>
      </c>
      <c r="F167" s="143">
        <v>235</v>
      </c>
      <c r="G167" s="143"/>
      <c r="H167" s="144">
        <v>77</v>
      </c>
      <c r="I167" s="144" t="s">
        <v>612</v>
      </c>
      <c r="J167" s="145" t="s">
        <v>613</v>
      </c>
      <c r="K167" s="146">
        <f t="shared" si="100"/>
        <v>-158</v>
      </c>
      <c r="L167" s="147">
        <f t="shared" si="101"/>
        <v>-0.67234042553191486</v>
      </c>
      <c r="M167" s="143" t="s">
        <v>558</v>
      </c>
      <c r="N167" s="140">
        <v>43522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25</v>
      </c>
      <c r="B168" s="130">
        <v>42067</v>
      </c>
      <c r="C168" s="130"/>
      <c r="D168" s="131" t="s">
        <v>614</v>
      </c>
      <c r="E168" s="132" t="s">
        <v>546</v>
      </c>
      <c r="F168" s="133">
        <v>185</v>
      </c>
      <c r="G168" s="132"/>
      <c r="H168" s="132">
        <v>224</v>
      </c>
      <c r="I168" s="134" t="s">
        <v>615</v>
      </c>
      <c r="J168" s="135" t="s">
        <v>578</v>
      </c>
      <c r="K168" s="136">
        <f t="shared" si="100"/>
        <v>39</v>
      </c>
      <c r="L168" s="137">
        <f t="shared" si="101"/>
        <v>0.21081081081081082</v>
      </c>
      <c r="M168" s="132" t="s">
        <v>548</v>
      </c>
      <c r="N168" s="138">
        <v>42647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9">
        <v>26</v>
      </c>
      <c r="B169" s="140">
        <v>42090</v>
      </c>
      <c r="C169" s="140"/>
      <c r="D169" s="148" t="s">
        <v>616</v>
      </c>
      <c r="E169" s="143" t="s">
        <v>546</v>
      </c>
      <c r="F169" s="143">
        <v>49.5</v>
      </c>
      <c r="G169" s="144"/>
      <c r="H169" s="144">
        <v>15.85</v>
      </c>
      <c r="I169" s="144">
        <v>67</v>
      </c>
      <c r="J169" s="145" t="s">
        <v>617</v>
      </c>
      <c r="K169" s="144">
        <f t="shared" si="100"/>
        <v>-33.65</v>
      </c>
      <c r="L169" s="149">
        <f t="shared" si="101"/>
        <v>-0.67979797979797973</v>
      </c>
      <c r="M169" s="143" t="s">
        <v>558</v>
      </c>
      <c r="N169" s="150">
        <v>43627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27</v>
      </c>
      <c r="B170" s="130">
        <v>42093</v>
      </c>
      <c r="C170" s="130"/>
      <c r="D170" s="131" t="s">
        <v>618</v>
      </c>
      <c r="E170" s="132" t="s">
        <v>546</v>
      </c>
      <c r="F170" s="133">
        <v>183.5</v>
      </c>
      <c r="G170" s="132"/>
      <c r="H170" s="132">
        <v>219</v>
      </c>
      <c r="I170" s="134">
        <v>218</v>
      </c>
      <c r="J170" s="135" t="s">
        <v>619</v>
      </c>
      <c r="K170" s="136">
        <f t="shared" si="100"/>
        <v>35.5</v>
      </c>
      <c r="L170" s="137">
        <f t="shared" si="101"/>
        <v>0.19346049046321526</v>
      </c>
      <c r="M170" s="132" t="s">
        <v>548</v>
      </c>
      <c r="N170" s="138">
        <v>42103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28</v>
      </c>
      <c r="B171" s="130">
        <v>42114</v>
      </c>
      <c r="C171" s="130"/>
      <c r="D171" s="131" t="s">
        <v>620</v>
      </c>
      <c r="E171" s="132" t="s">
        <v>546</v>
      </c>
      <c r="F171" s="133">
        <f>(227+237)/2</f>
        <v>232</v>
      </c>
      <c r="G171" s="132"/>
      <c r="H171" s="132">
        <v>298</v>
      </c>
      <c r="I171" s="134">
        <v>298</v>
      </c>
      <c r="J171" s="135" t="s">
        <v>578</v>
      </c>
      <c r="K171" s="136">
        <f t="shared" si="100"/>
        <v>66</v>
      </c>
      <c r="L171" s="137">
        <f t="shared" si="101"/>
        <v>0.28448275862068967</v>
      </c>
      <c r="M171" s="132" t="s">
        <v>548</v>
      </c>
      <c r="N171" s="138">
        <v>42823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29</v>
      </c>
      <c r="B172" s="130">
        <v>42128</v>
      </c>
      <c r="C172" s="130"/>
      <c r="D172" s="131" t="s">
        <v>621</v>
      </c>
      <c r="E172" s="132" t="s">
        <v>557</v>
      </c>
      <c r="F172" s="133">
        <v>385</v>
      </c>
      <c r="G172" s="132"/>
      <c r="H172" s="132">
        <f>212.5+331</f>
        <v>543.5</v>
      </c>
      <c r="I172" s="134">
        <v>510</v>
      </c>
      <c r="J172" s="135" t="s">
        <v>622</v>
      </c>
      <c r="K172" s="136">
        <f t="shared" si="100"/>
        <v>158.5</v>
      </c>
      <c r="L172" s="137">
        <f t="shared" si="101"/>
        <v>0.41168831168831171</v>
      </c>
      <c r="M172" s="132" t="s">
        <v>548</v>
      </c>
      <c r="N172" s="138">
        <v>42235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30</v>
      </c>
      <c r="B173" s="130">
        <v>42128</v>
      </c>
      <c r="C173" s="130"/>
      <c r="D173" s="131" t="s">
        <v>623</v>
      </c>
      <c r="E173" s="132" t="s">
        <v>557</v>
      </c>
      <c r="F173" s="133">
        <v>115.5</v>
      </c>
      <c r="G173" s="132"/>
      <c r="H173" s="132">
        <v>146</v>
      </c>
      <c r="I173" s="134">
        <v>142</v>
      </c>
      <c r="J173" s="135" t="s">
        <v>624</v>
      </c>
      <c r="K173" s="136">
        <f t="shared" si="100"/>
        <v>30.5</v>
      </c>
      <c r="L173" s="137">
        <f t="shared" si="101"/>
        <v>0.26406926406926406</v>
      </c>
      <c r="M173" s="132" t="s">
        <v>548</v>
      </c>
      <c r="N173" s="138">
        <v>42202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31</v>
      </c>
      <c r="B174" s="130">
        <v>42151</v>
      </c>
      <c r="C174" s="130"/>
      <c r="D174" s="131" t="s">
        <v>502</v>
      </c>
      <c r="E174" s="132" t="s">
        <v>557</v>
      </c>
      <c r="F174" s="133">
        <v>237.5</v>
      </c>
      <c r="G174" s="132"/>
      <c r="H174" s="132">
        <v>279.5</v>
      </c>
      <c r="I174" s="134">
        <v>278</v>
      </c>
      <c r="J174" s="135" t="s">
        <v>578</v>
      </c>
      <c r="K174" s="136">
        <f t="shared" si="100"/>
        <v>42</v>
      </c>
      <c r="L174" s="137">
        <f t="shared" si="101"/>
        <v>0.17684210526315788</v>
      </c>
      <c r="M174" s="132" t="s">
        <v>548</v>
      </c>
      <c r="N174" s="138">
        <v>42222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32</v>
      </c>
      <c r="B175" s="130">
        <v>42174</v>
      </c>
      <c r="C175" s="130"/>
      <c r="D175" s="131" t="s">
        <v>596</v>
      </c>
      <c r="E175" s="132" t="s">
        <v>546</v>
      </c>
      <c r="F175" s="133">
        <v>340</v>
      </c>
      <c r="G175" s="132"/>
      <c r="H175" s="132">
        <v>448</v>
      </c>
      <c r="I175" s="134">
        <v>448</v>
      </c>
      <c r="J175" s="135" t="s">
        <v>578</v>
      </c>
      <c r="K175" s="136">
        <f t="shared" si="100"/>
        <v>108</v>
      </c>
      <c r="L175" s="137">
        <f t="shared" si="101"/>
        <v>0.31764705882352939</v>
      </c>
      <c r="M175" s="132" t="s">
        <v>548</v>
      </c>
      <c r="N175" s="138">
        <v>43018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33</v>
      </c>
      <c r="B176" s="130">
        <v>42191</v>
      </c>
      <c r="C176" s="130"/>
      <c r="D176" s="131" t="s">
        <v>625</v>
      </c>
      <c r="E176" s="132" t="s">
        <v>546</v>
      </c>
      <c r="F176" s="133">
        <v>390</v>
      </c>
      <c r="G176" s="132"/>
      <c r="H176" s="132">
        <v>460</v>
      </c>
      <c r="I176" s="134">
        <v>460</v>
      </c>
      <c r="J176" s="135" t="s">
        <v>578</v>
      </c>
      <c r="K176" s="136">
        <f t="shared" ref="K176:K196" si="102">H176-F176</f>
        <v>70</v>
      </c>
      <c r="L176" s="137">
        <f t="shared" ref="L176:L196" si="103">K176/F176</f>
        <v>0.17948717948717949</v>
      </c>
      <c r="M176" s="132" t="s">
        <v>548</v>
      </c>
      <c r="N176" s="138">
        <v>42478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39">
        <v>34</v>
      </c>
      <c r="B177" s="140">
        <v>42195</v>
      </c>
      <c r="C177" s="140"/>
      <c r="D177" s="141" t="s">
        <v>626</v>
      </c>
      <c r="E177" s="142" t="s">
        <v>546</v>
      </c>
      <c r="F177" s="143">
        <v>122.5</v>
      </c>
      <c r="G177" s="143"/>
      <c r="H177" s="144">
        <v>61</v>
      </c>
      <c r="I177" s="144">
        <v>172</v>
      </c>
      <c r="J177" s="145" t="s">
        <v>627</v>
      </c>
      <c r="K177" s="146">
        <f t="shared" si="102"/>
        <v>-61.5</v>
      </c>
      <c r="L177" s="147">
        <f t="shared" si="103"/>
        <v>-0.50204081632653064</v>
      </c>
      <c r="M177" s="143" t="s">
        <v>558</v>
      </c>
      <c r="N177" s="140">
        <v>43333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35</v>
      </c>
      <c r="B178" s="130">
        <v>42219</v>
      </c>
      <c r="C178" s="130"/>
      <c r="D178" s="131" t="s">
        <v>628</v>
      </c>
      <c r="E178" s="132" t="s">
        <v>546</v>
      </c>
      <c r="F178" s="133">
        <v>297.5</v>
      </c>
      <c r="G178" s="132"/>
      <c r="H178" s="132">
        <v>350</v>
      </c>
      <c r="I178" s="134">
        <v>360</v>
      </c>
      <c r="J178" s="135" t="s">
        <v>629</v>
      </c>
      <c r="K178" s="136">
        <f t="shared" si="102"/>
        <v>52.5</v>
      </c>
      <c r="L178" s="137">
        <f t="shared" si="103"/>
        <v>0.17647058823529413</v>
      </c>
      <c r="M178" s="132" t="s">
        <v>548</v>
      </c>
      <c r="N178" s="138">
        <v>42232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36</v>
      </c>
      <c r="B179" s="130">
        <v>42219</v>
      </c>
      <c r="C179" s="130"/>
      <c r="D179" s="131" t="s">
        <v>630</v>
      </c>
      <c r="E179" s="132" t="s">
        <v>546</v>
      </c>
      <c r="F179" s="133">
        <v>115.5</v>
      </c>
      <c r="G179" s="132"/>
      <c r="H179" s="132">
        <v>149</v>
      </c>
      <c r="I179" s="134">
        <v>140</v>
      </c>
      <c r="J179" s="135" t="s">
        <v>631</v>
      </c>
      <c r="K179" s="136">
        <f t="shared" si="102"/>
        <v>33.5</v>
      </c>
      <c r="L179" s="137">
        <f t="shared" si="103"/>
        <v>0.29004329004329005</v>
      </c>
      <c r="M179" s="132" t="s">
        <v>548</v>
      </c>
      <c r="N179" s="138">
        <v>42740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37</v>
      </c>
      <c r="B180" s="130">
        <v>42251</v>
      </c>
      <c r="C180" s="130"/>
      <c r="D180" s="131" t="s">
        <v>502</v>
      </c>
      <c r="E180" s="132" t="s">
        <v>546</v>
      </c>
      <c r="F180" s="133">
        <v>226</v>
      </c>
      <c r="G180" s="132"/>
      <c r="H180" s="132">
        <v>292</v>
      </c>
      <c r="I180" s="134">
        <v>292</v>
      </c>
      <c r="J180" s="135" t="s">
        <v>632</v>
      </c>
      <c r="K180" s="136">
        <f t="shared" si="102"/>
        <v>66</v>
      </c>
      <c r="L180" s="137">
        <f t="shared" si="103"/>
        <v>0.29203539823008851</v>
      </c>
      <c r="M180" s="132" t="s">
        <v>548</v>
      </c>
      <c r="N180" s="138">
        <v>42286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38</v>
      </c>
      <c r="B181" s="130">
        <v>42254</v>
      </c>
      <c r="C181" s="130"/>
      <c r="D181" s="131" t="s">
        <v>620</v>
      </c>
      <c r="E181" s="132" t="s">
        <v>546</v>
      </c>
      <c r="F181" s="133">
        <v>232.5</v>
      </c>
      <c r="G181" s="132"/>
      <c r="H181" s="132">
        <v>312.5</v>
      </c>
      <c r="I181" s="134">
        <v>310</v>
      </c>
      <c r="J181" s="135" t="s">
        <v>578</v>
      </c>
      <c r="K181" s="136">
        <f t="shared" si="102"/>
        <v>80</v>
      </c>
      <c r="L181" s="137">
        <f t="shared" si="103"/>
        <v>0.34408602150537637</v>
      </c>
      <c r="M181" s="132" t="s">
        <v>548</v>
      </c>
      <c r="N181" s="138">
        <v>42823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39</v>
      </c>
      <c r="B182" s="130">
        <v>42268</v>
      </c>
      <c r="C182" s="130"/>
      <c r="D182" s="131" t="s">
        <v>633</v>
      </c>
      <c r="E182" s="132" t="s">
        <v>546</v>
      </c>
      <c r="F182" s="133">
        <v>196.5</v>
      </c>
      <c r="G182" s="132"/>
      <c r="H182" s="132">
        <v>238</v>
      </c>
      <c r="I182" s="134">
        <v>238</v>
      </c>
      <c r="J182" s="135" t="s">
        <v>632</v>
      </c>
      <c r="K182" s="136">
        <f t="shared" si="102"/>
        <v>41.5</v>
      </c>
      <c r="L182" s="137">
        <f t="shared" si="103"/>
        <v>0.21119592875318066</v>
      </c>
      <c r="M182" s="132" t="s">
        <v>548</v>
      </c>
      <c r="N182" s="138">
        <v>42291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40</v>
      </c>
      <c r="B183" s="130">
        <v>42271</v>
      </c>
      <c r="C183" s="130"/>
      <c r="D183" s="131" t="s">
        <v>576</v>
      </c>
      <c r="E183" s="132" t="s">
        <v>546</v>
      </c>
      <c r="F183" s="133">
        <v>65</v>
      </c>
      <c r="G183" s="132"/>
      <c r="H183" s="132">
        <v>82</v>
      </c>
      <c r="I183" s="134">
        <v>82</v>
      </c>
      <c r="J183" s="135" t="s">
        <v>632</v>
      </c>
      <c r="K183" s="136">
        <f t="shared" si="102"/>
        <v>17</v>
      </c>
      <c r="L183" s="137">
        <f t="shared" si="103"/>
        <v>0.26153846153846155</v>
      </c>
      <c r="M183" s="132" t="s">
        <v>548</v>
      </c>
      <c r="N183" s="138">
        <v>42578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41</v>
      </c>
      <c r="B184" s="130">
        <v>42291</v>
      </c>
      <c r="C184" s="130"/>
      <c r="D184" s="131" t="s">
        <v>634</v>
      </c>
      <c r="E184" s="132" t="s">
        <v>546</v>
      </c>
      <c r="F184" s="133">
        <v>144</v>
      </c>
      <c r="G184" s="132"/>
      <c r="H184" s="132">
        <v>182.5</v>
      </c>
      <c r="I184" s="134">
        <v>181</v>
      </c>
      <c r="J184" s="135" t="s">
        <v>632</v>
      </c>
      <c r="K184" s="136">
        <f t="shared" si="102"/>
        <v>38.5</v>
      </c>
      <c r="L184" s="137">
        <f t="shared" si="103"/>
        <v>0.2673611111111111</v>
      </c>
      <c r="M184" s="132" t="s">
        <v>548</v>
      </c>
      <c r="N184" s="138">
        <v>42817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42</v>
      </c>
      <c r="B185" s="130">
        <v>42291</v>
      </c>
      <c r="C185" s="130"/>
      <c r="D185" s="131" t="s">
        <v>635</v>
      </c>
      <c r="E185" s="132" t="s">
        <v>546</v>
      </c>
      <c r="F185" s="133">
        <v>264</v>
      </c>
      <c r="G185" s="132"/>
      <c r="H185" s="132">
        <v>311</v>
      </c>
      <c r="I185" s="134">
        <v>311</v>
      </c>
      <c r="J185" s="135" t="s">
        <v>632</v>
      </c>
      <c r="K185" s="136">
        <f t="shared" si="102"/>
        <v>47</v>
      </c>
      <c r="L185" s="137">
        <f t="shared" si="103"/>
        <v>0.17803030303030304</v>
      </c>
      <c r="M185" s="132" t="s">
        <v>548</v>
      </c>
      <c r="N185" s="138">
        <v>42604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43</v>
      </c>
      <c r="B186" s="130">
        <v>42318</v>
      </c>
      <c r="C186" s="130"/>
      <c r="D186" s="131" t="s">
        <v>636</v>
      </c>
      <c r="E186" s="132" t="s">
        <v>557</v>
      </c>
      <c r="F186" s="133">
        <v>549.5</v>
      </c>
      <c r="G186" s="132"/>
      <c r="H186" s="132">
        <v>630</v>
      </c>
      <c r="I186" s="134">
        <v>630</v>
      </c>
      <c r="J186" s="135" t="s">
        <v>632</v>
      </c>
      <c r="K186" s="136">
        <f t="shared" si="102"/>
        <v>80.5</v>
      </c>
      <c r="L186" s="137">
        <f t="shared" si="103"/>
        <v>0.1464968152866242</v>
      </c>
      <c r="M186" s="132" t="s">
        <v>548</v>
      </c>
      <c r="N186" s="138">
        <v>42419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44</v>
      </c>
      <c r="B187" s="130">
        <v>42342</v>
      </c>
      <c r="C187" s="130"/>
      <c r="D187" s="131" t="s">
        <v>637</v>
      </c>
      <c r="E187" s="132" t="s">
        <v>546</v>
      </c>
      <c r="F187" s="133">
        <v>1027.5</v>
      </c>
      <c r="G187" s="132"/>
      <c r="H187" s="132">
        <v>1315</v>
      </c>
      <c r="I187" s="134">
        <v>1250</v>
      </c>
      <c r="J187" s="135" t="s">
        <v>632</v>
      </c>
      <c r="K187" s="136">
        <f t="shared" si="102"/>
        <v>287.5</v>
      </c>
      <c r="L187" s="137">
        <f t="shared" si="103"/>
        <v>0.27980535279805352</v>
      </c>
      <c r="M187" s="132" t="s">
        <v>548</v>
      </c>
      <c r="N187" s="138">
        <v>43244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45</v>
      </c>
      <c r="B188" s="130">
        <v>42367</v>
      </c>
      <c r="C188" s="130"/>
      <c r="D188" s="131" t="s">
        <v>638</v>
      </c>
      <c r="E188" s="132" t="s">
        <v>546</v>
      </c>
      <c r="F188" s="133">
        <v>465</v>
      </c>
      <c r="G188" s="132"/>
      <c r="H188" s="132">
        <v>540</v>
      </c>
      <c r="I188" s="134">
        <v>540</v>
      </c>
      <c r="J188" s="135" t="s">
        <v>632</v>
      </c>
      <c r="K188" s="136">
        <f t="shared" si="102"/>
        <v>75</v>
      </c>
      <c r="L188" s="137">
        <f t="shared" si="103"/>
        <v>0.16129032258064516</v>
      </c>
      <c r="M188" s="132" t="s">
        <v>548</v>
      </c>
      <c r="N188" s="138">
        <v>42530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46</v>
      </c>
      <c r="B189" s="130">
        <v>42380</v>
      </c>
      <c r="C189" s="130"/>
      <c r="D189" s="131" t="s">
        <v>388</v>
      </c>
      <c r="E189" s="132" t="s">
        <v>557</v>
      </c>
      <c r="F189" s="133">
        <v>81</v>
      </c>
      <c r="G189" s="132"/>
      <c r="H189" s="132">
        <v>110</v>
      </c>
      <c r="I189" s="134">
        <v>110</v>
      </c>
      <c r="J189" s="135" t="s">
        <v>632</v>
      </c>
      <c r="K189" s="136">
        <f t="shared" si="102"/>
        <v>29</v>
      </c>
      <c r="L189" s="137">
        <f t="shared" si="103"/>
        <v>0.35802469135802467</v>
      </c>
      <c r="M189" s="132" t="s">
        <v>548</v>
      </c>
      <c r="N189" s="138">
        <v>42745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47</v>
      </c>
      <c r="B190" s="130">
        <v>42382</v>
      </c>
      <c r="C190" s="130"/>
      <c r="D190" s="131" t="s">
        <v>639</v>
      </c>
      <c r="E190" s="132" t="s">
        <v>557</v>
      </c>
      <c r="F190" s="133">
        <v>417.5</v>
      </c>
      <c r="G190" s="132"/>
      <c r="H190" s="132">
        <v>547</v>
      </c>
      <c r="I190" s="134">
        <v>535</v>
      </c>
      <c r="J190" s="135" t="s">
        <v>632</v>
      </c>
      <c r="K190" s="136">
        <f t="shared" si="102"/>
        <v>129.5</v>
      </c>
      <c r="L190" s="137">
        <f t="shared" si="103"/>
        <v>0.31017964071856285</v>
      </c>
      <c r="M190" s="132" t="s">
        <v>548</v>
      </c>
      <c r="N190" s="138">
        <v>42578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48</v>
      </c>
      <c r="B191" s="130">
        <v>42408</v>
      </c>
      <c r="C191" s="130"/>
      <c r="D191" s="131" t="s">
        <v>640</v>
      </c>
      <c r="E191" s="132" t="s">
        <v>546</v>
      </c>
      <c r="F191" s="133">
        <v>650</v>
      </c>
      <c r="G191" s="132"/>
      <c r="H191" s="132">
        <v>800</v>
      </c>
      <c r="I191" s="134">
        <v>800</v>
      </c>
      <c r="J191" s="135" t="s">
        <v>632</v>
      </c>
      <c r="K191" s="136">
        <f t="shared" si="102"/>
        <v>150</v>
      </c>
      <c r="L191" s="137">
        <f t="shared" si="103"/>
        <v>0.23076923076923078</v>
      </c>
      <c r="M191" s="132" t="s">
        <v>548</v>
      </c>
      <c r="N191" s="138">
        <v>43154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49</v>
      </c>
      <c r="B192" s="130">
        <v>42433</v>
      </c>
      <c r="C192" s="130"/>
      <c r="D192" s="131" t="s">
        <v>232</v>
      </c>
      <c r="E192" s="132" t="s">
        <v>546</v>
      </c>
      <c r="F192" s="133">
        <v>437.5</v>
      </c>
      <c r="G192" s="132"/>
      <c r="H192" s="132">
        <v>504.5</v>
      </c>
      <c r="I192" s="134">
        <v>522</v>
      </c>
      <c r="J192" s="135" t="s">
        <v>641</v>
      </c>
      <c r="K192" s="136">
        <f t="shared" si="102"/>
        <v>67</v>
      </c>
      <c r="L192" s="137">
        <f t="shared" si="103"/>
        <v>0.15314285714285714</v>
      </c>
      <c r="M192" s="132" t="s">
        <v>548</v>
      </c>
      <c r="N192" s="138">
        <v>42480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50</v>
      </c>
      <c r="B193" s="130">
        <v>42438</v>
      </c>
      <c r="C193" s="130"/>
      <c r="D193" s="131" t="s">
        <v>642</v>
      </c>
      <c r="E193" s="132" t="s">
        <v>546</v>
      </c>
      <c r="F193" s="133">
        <v>189.5</v>
      </c>
      <c r="G193" s="132"/>
      <c r="H193" s="132">
        <v>218</v>
      </c>
      <c r="I193" s="134">
        <v>218</v>
      </c>
      <c r="J193" s="135" t="s">
        <v>632</v>
      </c>
      <c r="K193" s="136">
        <f t="shared" si="102"/>
        <v>28.5</v>
      </c>
      <c r="L193" s="137">
        <f t="shared" si="103"/>
        <v>0.15039577836411611</v>
      </c>
      <c r="M193" s="132" t="s">
        <v>548</v>
      </c>
      <c r="N193" s="138">
        <v>43034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39">
        <v>51</v>
      </c>
      <c r="B194" s="140">
        <v>42471</v>
      </c>
      <c r="C194" s="140"/>
      <c r="D194" s="148" t="s">
        <v>643</v>
      </c>
      <c r="E194" s="143" t="s">
        <v>546</v>
      </c>
      <c r="F194" s="143">
        <v>36.5</v>
      </c>
      <c r="G194" s="144"/>
      <c r="H194" s="144">
        <v>15.85</v>
      </c>
      <c r="I194" s="144">
        <v>60</v>
      </c>
      <c r="J194" s="145" t="s">
        <v>644</v>
      </c>
      <c r="K194" s="146">
        <f t="shared" si="102"/>
        <v>-20.65</v>
      </c>
      <c r="L194" s="147">
        <f t="shared" si="103"/>
        <v>-0.5657534246575342</v>
      </c>
      <c r="M194" s="143" t="s">
        <v>558</v>
      </c>
      <c r="N194" s="151">
        <v>43627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52</v>
      </c>
      <c r="B195" s="130">
        <v>42472</v>
      </c>
      <c r="C195" s="130"/>
      <c r="D195" s="131" t="s">
        <v>645</v>
      </c>
      <c r="E195" s="132" t="s">
        <v>546</v>
      </c>
      <c r="F195" s="133">
        <v>93</v>
      </c>
      <c r="G195" s="132"/>
      <c r="H195" s="132">
        <v>149</v>
      </c>
      <c r="I195" s="134">
        <v>140</v>
      </c>
      <c r="J195" s="135" t="s">
        <v>646</v>
      </c>
      <c r="K195" s="136">
        <f t="shared" si="102"/>
        <v>56</v>
      </c>
      <c r="L195" s="137">
        <f t="shared" si="103"/>
        <v>0.60215053763440862</v>
      </c>
      <c r="M195" s="132" t="s">
        <v>548</v>
      </c>
      <c r="N195" s="138">
        <v>42740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53</v>
      </c>
      <c r="B196" s="130">
        <v>42472</v>
      </c>
      <c r="C196" s="130"/>
      <c r="D196" s="131" t="s">
        <v>647</v>
      </c>
      <c r="E196" s="132" t="s">
        <v>546</v>
      </c>
      <c r="F196" s="133">
        <v>130</v>
      </c>
      <c r="G196" s="132"/>
      <c r="H196" s="132">
        <v>150</v>
      </c>
      <c r="I196" s="134" t="s">
        <v>648</v>
      </c>
      <c r="J196" s="135" t="s">
        <v>632</v>
      </c>
      <c r="K196" s="136">
        <f t="shared" si="102"/>
        <v>20</v>
      </c>
      <c r="L196" s="137">
        <f t="shared" si="103"/>
        <v>0.15384615384615385</v>
      </c>
      <c r="M196" s="132" t="s">
        <v>548</v>
      </c>
      <c r="N196" s="138">
        <v>42564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54</v>
      </c>
      <c r="B197" s="130">
        <v>42473</v>
      </c>
      <c r="C197" s="130"/>
      <c r="D197" s="131" t="s">
        <v>649</v>
      </c>
      <c r="E197" s="132" t="s">
        <v>546</v>
      </c>
      <c r="F197" s="133">
        <v>196</v>
      </c>
      <c r="G197" s="132"/>
      <c r="H197" s="132">
        <v>299</v>
      </c>
      <c r="I197" s="134">
        <v>299</v>
      </c>
      <c r="J197" s="135" t="s">
        <v>632</v>
      </c>
      <c r="K197" s="136">
        <v>103</v>
      </c>
      <c r="L197" s="137">
        <v>0.52551020408163296</v>
      </c>
      <c r="M197" s="132" t="s">
        <v>548</v>
      </c>
      <c r="N197" s="138">
        <v>42620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55</v>
      </c>
      <c r="B198" s="130">
        <v>42473</v>
      </c>
      <c r="C198" s="130"/>
      <c r="D198" s="131" t="s">
        <v>650</v>
      </c>
      <c r="E198" s="132" t="s">
        <v>546</v>
      </c>
      <c r="F198" s="133">
        <v>88</v>
      </c>
      <c r="G198" s="132"/>
      <c r="H198" s="132">
        <v>103</v>
      </c>
      <c r="I198" s="134">
        <v>103</v>
      </c>
      <c r="J198" s="135" t="s">
        <v>632</v>
      </c>
      <c r="K198" s="136">
        <v>15</v>
      </c>
      <c r="L198" s="137">
        <v>0.170454545454545</v>
      </c>
      <c r="M198" s="132" t="s">
        <v>548</v>
      </c>
      <c r="N198" s="138">
        <v>42530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56</v>
      </c>
      <c r="B199" s="130">
        <v>42492</v>
      </c>
      <c r="C199" s="130"/>
      <c r="D199" s="131" t="s">
        <v>651</v>
      </c>
      <c r="E199" s="132" t="s">
        <v>546</v>
      </c>
      <c r="F199" s="133">
        <v>127.5</v>
      </c>
      <c r="G199" s="132"/>
      <c r="H199" s="132">
        <v>148</v>
      </c>
      <c r="I199" s="134" t="s">
        <v>652</v>
      </c>
      <c r="J199" s="135" t="s">
        <v>632</v>
      </c>
      <c r="K199" s="136">
        <f>H199-F199</f>
        <v>20.5</v>
      </c>
      <c r="L199" s="137">
        <f>K199/F199</f>
        <v>0.16078431372549021</v>
      </c>
      <c r="M199" s="132" t="s">
        <v>548</v>
      </c>
      <c r="N199" s="138">
        <v>42564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57</v>
      </c>
      <c r="B200" s="130">
        <v>42493</v>
      </c>
      <c r="C200" s="130"/>
      <c r="D200" s="131" t="s">
        <v>653</v>
      </c>
      <c r="E200" s="132" t="s">
        <v>546</v>
      </c>
      <c r="F200" s="133">
        <v>675</v>
      </c>
      <c r="G200" s="132"/>
      <c r="H200" s="132">
        <v>815</v>
      </c>
      <c r="I200" s="134" t="s">
        <v>654</v>
      </c>
      <c r="J200" s="135" t="s">
        <v>632</v>
      </c>
      <c r="K200" s="136">
        <f>H200-F200</f>
        <v>140</v>
      </c>
      <c r="L200" s="137">
        <f>K200/F200</f>
        <v>0.2074074074074074</v>
      </c>
      <c r="M200" s="132" t="s">
        <v>548</v>
      </c>
      <c r="N200" s="138">
        <v>43154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39">
        <v>58</v>
      </c>
      <c r="B201" s="140">
        <v>42522</v>
      </c>
      <c r="C201" s="140"/>
      <c r="D201" s="141" t="s">
        <v>655</v>
      </c>
      <c r="E201" s="142" t="s">
        <v>546</v>
      </c>
      <c r="F201" s="143">
        <v>500</v>
      </c>
      <c r="G201" s="143"/>
      <c r="H201" s="144">
        <v>232.5</v>
      </c>
      <c r="I201" s="144" t="s">
        <v>656</v>
      </c>
      <c r="J201" s="145" t="s">
        <v>657</v>
      </c>
      <c r="K201" s="146">
        <f>H201-F201</f>
        <v>-267.5</v>
      </c>
      <c r="L201" s="147">
        <f>K201/F201</f>
        <v>-0.53500000000000003</v>
      </c>
      <c r="M201" s="143" t="s">
        <v>558</v>
      </c>
      <c r="N201" s="140">
        <v>43735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59</v>
      </c>
      <c r="B202" s="130">
        <v>42527</v>
      </c>
      <c r="C202" s="130"/>
      <c r="D202" s="131" t="s">
        <v>504</v>
      </c>
      <c r="E202" s="132" t="s">
        <v>546</v>
      </c>
      <c r="F202" s="133">
        <v>110</v>
      </c>
      <c r="G202" s="132"/>
      <c r="H202" s="132">
        <v>126.5</v>
      </c>
      <c r="I202" s="134">
        <v>125</v>
      </c>
      <c r="J202" s="135" t="s">
        <v>584</v>
      </c>
      <c r="K202" s="136">
        <f>H202-F202</f>
        <v>16.5</v>
      </c>
      <c r="L202" s="137">
        <f>K202/F202</f>
        <v>0.15</v>
      </c>
      <c r="M202" s="132" t="s">
        <v>548</v>
      </c>
      <c r="N202" s="138">
        <v>42552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60</v>
      </c>
      <c r="B203" s="130">
        <v>42538</v>
      </c>
      <c r="C203" s="130"/>
      <c r="D203" s="131" t="s">
        <v>658</v>
      </c>
      <c r="E203" s="132" t="s">
        <v>546</v>
      </c>
      <c r="F203" s="133">
        <v>44</v>
      </c>
      <c r="G203" s="132"/>
      <c r="H203" s="132">
        <v>69.5</v>
      </c>
      <c r="I203" s="134">
        <v>69.5</v>
      </c>
      <c r="J203" s="135" t="s">
        <v>659</v>
      </c>
      <c r="K203" s="136">
        <f>H203-F203</f>
        <v>25.5</v>
      </c>
      <c r="L203" s="137">
        <f>K203/F203</f>
        <v>0.57954545454545459</v>
      </c>
      <c r="M203" s="132" t="s">
        <v>548</v>
      </c>
      <c r="N203" s="138">
        <v>42977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61</v>
      </c>
      <c r="B204" s="130">
        <v>42549</v>
      </c>
      <c r="C204" s="130"/>
      <c r="D204" s="131" t="s">
        <v>660</v>
      </c>
      <c r="E204" s="132" t="s">
        <v>546</v>
      </c>
      <c r="F204" s="133">
        <v>262.5</v>
      </c>
      <c r="G204" s="132"/>
      <c r="H204" s="132">
        <v>340</v>
      </c>
      <c r="I204" s="134">
        <v>333</v>
      </c>
      <c r="J204" s="135" t="s">
        <v>661</v>
      </c>
      <c r="K204" s="136">
        <v>77.5</v>
      </c>
      <c r="L204" s="137">
        <v>0.29523809523809502</v>
      </c>
      <c r="M204" s="132" t="s">
        <v>548</v>
      </c>
      <c r="N204" s="138">
        <v>43017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62</v>
      </c>
      <c r="B205" s="130">
        <v>42549</v>
      </c>
      <c r="C205" s="130"/>
      <c r="D205" s="131" t="s">
        <v>662</v>
      </c>
      <c r="E205" s="132" t="s">
        <v>546</v>
      </c>
      <c r="F205" s="133">
        <v>840</v>
      </c>
      <c r="G205" s="132"/>
      <c r="H205" s="132">
        <v>1230</v>
      </c>
      <c r="I205" s="134">
        <v>1230</v>
      </c>
      <c r="J205" s="135" t="s">
        <v>632</v>
      </c>
      <c r="K205" s="136">
        <v>390</v>
      </c>
      <c r="L205" s="137">
        <v>0.46428571428571402</v>
      </c>
      <c r="M205" s="132" t="s">
        <v>548</v>
      </c>
      <c r="N205" s="138">
        <v>42649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52">
        <v>63</v>
      </c>
      <c r="B206" s="153">
        <v>42556</v>
      </c>
      <c r="C206" s="153"/>
      <c r="D206" s="154" t="s">
        <v>663</v>
      </c>
      <c r="E206" s="155" t="s">
        <v>546</v>
      </c>
      <c r="F206" s="155">
        <v>395</v>
      </c>
      <c r="G206" s="156"/>
      <c r="H206" s="156">
        <f>(468.5+342.5)/2</f>
        <v>405.5</v>
      </c>
      <c r="I206" s="156">
        <v>510</v>
      </c>
      <c r="J206" s="157" t="s">
        <v>664</v>
      </c>
      <c r="K206" s="158">
        <f t="shared" ref="K206:K212" si="104">H206-F206</f>
        <v>10.5</v>
      </c>
      <c r="L206" s="159">
        <f t="shared" ref="L206:L212" si="105">K206/F206</f>
        <v>2.6582278481012658E-2</v>
      </c>
      <c r="M206" s="155" t="s">
        <v>565</v>
      </c>
      <c r="N206" s="153">
        <v>43606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39">
        <v>64</v>
      </c>
      <c r="B207" s="140">
        <v>42584</v>
      </c>
      <c r="C207" s="140"/>
      <c r="D207" s="141" t="s">
        <v>665</v>
      </c>
      <c r="E207" s="142" t="s">
        <v>557</v>
      </c>
      <c r="F207" s="143">
        <f>169.5-12.8</f>
        <v>156.69999999999999</v>
      </c>
      <c r="G207" s="143"/>
      <c r="H207" s="144">
        <v>77</v>
      </c>
      <c r="I207" s="144" t="s">
        <v>666</v>
      </c>
      <c r="J207" s="145" t="s">
        <v>667</v>
      </c>
      <c r="K207" s="146">
        <f t="shared" si="104"/>
        <v>-79.699999999999989</v>
      </c>
      <c r="L207" s="147">
        <f t="shared" si="105"/>
        <v>-0.50861518825781749</v>
      </c>
      <c r="M207" s="143" t="s">
        <v>558</v>
      </c>
      <c r="N207" s="140">
        <v>43522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39">
        <v>65</v>
      </c>
      <c r="B208" s="140">
        <v>42586</v>
      </c>
      <c r="C208" s="140"/>
      <c r="D208" s="141" t="s">
        <v>668</v>
      </c>
      <c r="E208" s="142" t="s">
        <v>546</v>
      </c>
      <c r="F208" s="143">
        <v>400</v>
      </c>
      <c r="G208" s="143"/>
      <c r="H208" s="144">
        <v>305</v>
      </c>
      <c r="I208" s="144">
        <v>475</v>
      </c>
      <c r="J208" s="145" t="s">
        <v>669</v>
      </c>
      <c r="K208" s="146">
        <f t="shared" si="104"/>
        <v>-95</v>
      </c>
      <c r="L208" s="147">
        <f t="shared" si="105"/>
        <v>-0.23749999999999999</v>
      </c>
      <c r="M208" s="143" t="s">
        <v>558</v>
      </c>
      <c r="N208" s="140">
        <v>43606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66</v>
      </c>
      <c r="B209" s="130">
        <v>42593</v>
      </c>
      <c r="C209" s="130"/>
      <c r="D209" s="131" t="s">
        <v>670</v>
      </c>
      <c r="E209" s="132" t="s">
        <v>546</v>
      </c>
      <c r="F209" s="133">
        <v>86.5</v>
      </c>
      <c r="G209" s="132"/>
      <c r="H209" s="132">
        <v>130</v>
      </c>
      <c r="I209" s="134">
        <v>130</v>
      </c>
      <c r="J209" s="135" t="s">
        <v>671</v>
      </c>
      <c r="K209" s="136">
        <f t="shared" si="104"/>
        <v>43.5</v>
      </c>
      <c r="L209" s="137">
        <f t="shared" si="105"/>
        <v>0.50289017341040465</v>
      </c>
      <c r="M209" s="132" t="s">
        <v>548</v>
      </c>
      <c r="N209" s="138">
        <v>43091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39">
        <v>67</v>
      </c>
      <c r="B210" s="140">
        <v>42600</v>
      </c>
      <c r="C210" s="140"/>
      <c r="D210" s="141" t="s">
        <v>119</v>
      </c>
      <c r="E210" s="142" t="s">
        <v>546</v>
      </c>
      <c r="F210" s="143">
        <v>133.5</v>
      </c>
      <c r="G210" s="143"/>
      <c r="H210" s="144">
        <v>126.5</v>
      </c>
      <c r="I210" s="144">
        <v>178</v>
      </c>
      <c r="J210" s="145" t="s">
        <v>672</v>
      </c>
      <c r="K210" s="146">
        <f t="shared" si="104"/>
        <v>-7</v>
      </c>
      <c r="L210" s="147">
        <f t="shared" si="105"/>
        <v>-5.2434456928838954E-2</v>
      </c>
      <c r="M210" s="143" t="s">
        <v>558</v>
      </c>
      <c r="N210" s="140">
        <v>42615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68</v>
      </c>
      <c r="B211" s="130">
        <v>42613</v>
      </c>
      <c r="C211" s="130"/>
      <c r="D211" s="131" t="s">
        <v>673</v>
      </c>
      <c r="E211" s="132" t="s">
        <v>546</v>
      </c>
      <c r="F211" s="133">
        <v>560</v>
      </c>
      <c r="G211" s="132"/>
      <c r="H211" s="132">
        <v>725</v>
      </c>
      <c r="I211" s="134">
        <v>725</v>
      </c>
      <c r="J211" s="135" t="s">
        <v>578</v>
      </c>
      <c r="K211" s="136">
        <f t="shared" si="104"/>
        <v>165</v>
      </c>
      <c r="L211" s="137">
        <f t="shared" si="105"/>
        <v>0.29464285714285715</v>
      </c>
      <c r="M211" s="132" t="s">
        <v>548</v>
      </c>
      <c r="N211" s="138">
        <v>42456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69</v>
      </c>
      <c r="B212" s="130">
        <v>42614</v>
      </c>
      <c r="C212" s="130"/>
      <c r="D212" s="131" t="s">
        <v>674</v>
      </c>
      <c r="E212" s="132" t="s">
        <v>546</v>
      </c>
      <c r="F212" s="133">
        <v>160.5</v>
      </c>
      <c r="G212" s="132"/>
      <c r="H212" s="132">
        <v>210</v>
      </c>
      <c r="I212" s="134">
        <v>210</v>
      </c>
      <c r="J212" s="135" t="s">
        <v>578</v>
      </c>
      <c r="K212" s="136">
        <f t="shared" si="104"/>
        <v>49.5</v>
      </c>
      <c r="L212" s="137">
        <f t="shared" si="105"/>
        <v>0.30841121495327101</v>
      </c>
      <c r="M212" s="132" t="s">
        <v>548</v>
      </c>
      <c r="N212" s="138">
        <v>42871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70</v>
      </c>
      <c r="B213" s="130">
        <v>42646</v>
      </c>
      <c r="C213" s="130"/>
      <c r="D213" s="131" t="s">
        <v>397</v>
      </c>
      <c r="E213" s="132" t="s">
        <v>546</v>
      </c>
      <c r="F213" s="133">
        <v>430</v>
      </c>
      <c r="G213" s="132"/>
      <c r="H213" s="132">
        <v>596</v>
      </c>
      <c r="I213" s="134">
        <v>575</v>
      </c>
      <c r="J213" s="135" t="s">
        <v>675</v>
      </c>
      <c r="K213" s="136">
        <v>166</v>
      </c>
      <c r="L213" s="137">
        <v>0.38604651162790699</v>
      </c>
      <c r="M213" s="132" t="s">
        <v>548</v>
      </c>
      <c r="N213" s="138">
        <v>42769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71</v>
      </c>
      <c r="B214" s="130">
        <v>42657</v>
      </c>
      <c r="C214" s="130"/>
      <c r="D214" s="131" t="s">
        <v>676</v>
      </c>
      <c r="E214" s="132" t="s">
        <v>546</v>
      </c>
      <c r="F214" s="133">
        <v>280</v>
      </c>
      <c r="G214" s="132"/>
      <c r="H214" s="132">
        <v>345</v>
      </c>
      <c r="I214" s="134">
        <v>345</v>
      </c>
      <c r="J214" s="135" t="s">
        <v>578</v>
      </c>
      <c r="K214" s="136">
        <f t="shared" ref="K214:K219" si="106">H214-F214</f>
        <v>65</v>
      </c>
      <c r="L214" s="137">
        <f>K214/F214</f>
        <v>0.23214285714285715</v>
      </c>
      <c r="M214" s="132" t="s">
        <v>548</v>
      </c>
      <c r="N214" s="138">
        <v>42814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72</v>
      </c>
      <c r="B215" s="130">
        <v>42657</v>
      </c>
      <c r="C215" s="130"/>
      <c r="D215" s="131" t="s">
        <v>677</v>
      </c>
      <c r="E215" s="132" t="s">
        <v>546</v>
      </c>
      <c r="F215" s="133">
        <v>245</v>
      </c>
      <c r="G215" s="132"/>
      <c r="H215" s="132">
        <v>325.5</v>
      </c>
      <c r="I215" s="134">
        <v>330</v>
      </c>
      <c r="J215" s="135" t="s">
        <v>678</v>
      </c>
      <c r="K215" s="136">
        <f t="shared" si="106"/>
        <v>80.5</v>
      </c>
      <c r="L215" s="137">
        <f>K215/F215</f>
        <v>0.32857142857142857</v>
      </c>
      <c r="M215" s="132" t="s">
        <v>548</v>
      </c>
      <c r="N215" s="138">
        <v>42769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73</v>
      </c>
      <c r="B216" s="130">
        <v>42660</v>
      </c>
      <c r="C216" s="130"/>
      <c r="D216" s="131" t="s">
        <v>679</v>
      </c>
      <c r="E216" s="132" t="s">
        <v>546</v>
      </c>
      <c r="F216" s="133">
        <v>125</v>
      </c>
      <c r="G216" s="132"/>
      <c r="H216" s="132">
        <v>160</v>
      </c>
      <c r="I216" s="134">
        <v>160</v>
      </c>
      <c r="J216" s="135" t="s">
        <v>632</v>
      </c>
      <c r="K216" s="136">
        <f t="shared" si="106"/>
        <v>35</v>
      </c>
      <c r="L216" s="137">
        <v>0.28000000000000003</v>
      </c>
      <c r="M216" s="132" t="s">
        <v>548</v>
      </c>
      <c r="N216" s="138">
        <v>42803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74</v>
      </c>
      <c r="B217" s="130">
        <v>42660</v>
      </c>
      <c r="C217" s="130"/>
      <c r="D217" s="131" t="s">
        <v>680</v>
      </c>
      <c r="E217" s="132" t="s">
        <v>546</v>
      </c>
      <c r="F217" s="133">
        <v>114</v>
      </c>
      <c r="G217" s="132"/>
      <c r="H217" s="132">
        <v>145</v>
      </c>
      <c r="I217" s="134">
        <v>145</v>
      </c>
      <c r="J217" s="135" t="s">
        <v>632</v>
      </c>
      <c r="K217" s="136">
        <f t="shared" si="106"/>
        <v>31</v>
      </c>
      <c r="L217" s="137">
        <f>K217/F217</f>
        <v>0.27192982456140352</v>
      </c>
      <c r="M217" s="132" t="s">
        <v>548</v>
      </c>
      <c r="N217" s="138">
        <v>42859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75</v>
      </c>
      <c r="B218" s="130">
        <v>42660</v>
      </c>
      <c r="C218" s="130"/>
      <c r="D218" s="131" t="s">
        <v>681</v>
      </c>
      <c r="E218" s="132" t="s">
        <v>546</v>
      </c>
      <c r="F218" s="133">
        <v>212</v>
      </c>
      <c r="G218" s="132"/>
      <c r="H218" s="132">
        <v>280</v>
      </c>
      <c r="I218" s="134">
        <v>276</v>
      </c>
      <c r="J218" s="135" t="s">
        <v>682</v>
      </c>
      <c r="K218" s="136">
        <f t="shared" si="106"/>
        <v>68</v>
      </c>
      <c r="L218" s="137">
        <f>K218/F218</f>
        <v>0.32075471698113206</v>
      </c>
      <c r="M218" s="132" t="s">
        <v>548</v>
      </c>
      <c r="N218" s="138">
        <v>42858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76</v>
      </c>
      <c r="B219" s="130">
        <v>42678</v>
      </c>
      <c r="C219" s="130"/>
      <c r="D219" s="131" t="s">
        <v>440</v>
      </c>
      <c r="E219" s="132" t="s">
        <v>546</v>
      </c>
      <c r="F219" s="133">
        <v>155</v>
      </c>
      <c r="G219" s="132"/>
      <c r="H219" s="132">
        <v>210</v>
      </c>
      <c r="I219" s="134">
        <v>210</v>
      </c>
      <c r="J219" s="135" t="s">
        <v>683</v>
      </c>
      <c r="K219" s="136">
        <f t="shared" si="106"/>
        <v>55</v>
      </c>
      <c r="L219" s="137">
        <f>K219/F219</f>
        <v>0.35483870967741937</v>
      </c>
      <c r="M219" s="132" t="s">
        <v>548</v>
      </c>
      <c r="N219" s="138">
        <v>42944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39">
        <v>77</v>
      </c>
      <c r="B220" s="140">
        <v>42710</v>
      </c>
      <c r="C220" s="140"/>
      <c r="D220" s="141" t="s">
        <v>684</v>
      </c>
      <c r="E220" s="142" t="s">
        <v>546</v>
      </c>
      <c r="F220" s="143">
        <v>150.5</v>
      </c>
      <c r="G220" s="143"/>
      <c r="H220" s="144">
        <v>72.5</v>
      </c>
      <c r="I220" s="144">
        <v>174</v>
      </c>
      <c r="J220" s="145" t="s">
        <v>685</v>
      </c>
      <c r="K220" s="146">
        <v>-78</v>
      </c>
      <c r="L220" s="147">
        <v>-0.51827242524916906</v>
      </c>
      <c r="M220" s="143" t="s">
        <v>558</v>
      </c>
      <c r="N220" s="140">
        <v>43333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78</v>
      </c>
      <c r="B221" s="130">
        <v>42712</v>
      </c>
      <c r="C221" s="130"/>
      <c r="D221" s="131" t="s">
        <v>686</v>
      </c>
      <c r="E221" s="132" t="s">
        <v>546</v>
      </c>
      <c r="F221" s="133">
        <v>380</v>
      </c>
      <c r="G221" s="132"/>
      <c r="H221" s="132">
        <v>478</v>
      </c>
      <c r="I221" s="134">
        <v>468</v>
      </c>
      <c r="J221" s="135" t="s">
        <v>632</v>
      </c>
      <c r="K221" s="136">
        <f>H221-F221</f>
        <v>98</v>
      </c>
      <c r="L221" s="137">
        <f>K221/F221</f>
        <v>0.25789473684210529</v>
      </c>
      <c r="M221" s="132" t="s">
        <v>548</v>
      </c>
      <c r="N221" s="138">
        <v>43025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29">
        <v>79</v>
      </c>
      <c r="B222" s="130">
        <v>42734</v>
      </c>
      <c r="C222" s="130"/>
      <c r="D222" s="131" t="s">
        <v>118</v>
      </c>
      <c r="E222" s="132" t="s">
        <v>546</v>
      </c>
      <c r="F222" s="133">
        <v>305</v>
      </c>
      <c r="G222" s="132"/>
      <c r="H222" s="132">
        <v>375</v>
      </c>
      <c r="I222" s="134">
        <v>375</v>
      </c>
      <c r="J222" s="135" t="s">
        <v>632</v>
      </c>
      <c r="K222" s="136">
        <f>H222-F222</f>
        <v>70</v>
      </c>
      <c r="L222" s="137">
        <f>K222/F222</f>
        <v>0.22950819672131148</v>
      </c>
      <c r="M222" s="132" t="s">
        <v>548</v>
      </c>
      <c r="N222" s="138">
        <v>42768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80</v>
      </c>
      <c r="B223" s="130">
        <v>42739</v>
      </c>
      <c r="C223" s="130"/>
      <c r="D223" s="131" t="s">
        <v>102</v>
      </c>
      <c r="E223" s="132" t="s">
        <v>546</v>
      </c>
      <c r="F223" s="133">
        <v>99.5</v>
      </c>
      <c r="G223" s="132"/>
      <c r="H223" s="132">
        <v>158</v>
      </c>
      <c r="I223" s="134">
        <v>158</v>
      </c>
      <c r="J223" s="135" t="s">
        <v>632</v>
      </c>
      <c r="K223" s="136">
        <f>H223-F223</f>
        <v>58.5</v>
      </c>
      <c r="L223" s="137">
        <f>K223/F223</f>
        <v>0.5879396984924623</v>
      </c>
      <c r="M223" s="132" t="s">
        <v>548</v>
      </c>
      <c r="N223" s="138">
        <v>42898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81</v>
      </c>
      <c r="B224" s="130">
        <v>42739</v>
      </c>
      <c r="C224" s="130"/>
      <c r="D224" s="131" t="s">
        <v>102</v>
      </c>
      <c r="E224" s="132" t="s">
        <v>546</v>
      </c>
      <c r="F224" s="133">
        <v>99.5</v>
      </c>
      <c r="G224" s="132"/>
      <c r="H224" s="132">
        <v>158</v>
      </c>
      <c r="I224" s="134">
        <v>158</v>
      </c>
      <c r="J224" s="135" t="s">
        <v>632</v>
      </c>
      <c r="K224" s="136">
        <v>58.5</v>
      </c>
      <c r="L224" s="137">
        <v>0.58793969849246197</v>
      </c>
      <c r="M224" s="132" t="s">
        <v>548</v>
      </c>
      <c r="N224" s="138">
        <v>42898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82</v>
      </c>
      <c r="B225" s="130">
        <v>42786</v>
      </c>
      <c r="C225" s="130"/>
      <c r="D225" s="131" t="s">
        <v>205</v>
      </c>
      <c r="E225" s="132" t="s">
        <v>546</v>
      </c>
      <c r="F225" s="133">
        <v>140.5</v>
      </c>
      <c r="G225" s="132"/>
      <c r="H225" s="132">
        <v>220</v>
      </c>
      <c r="I225" s="134">
        <v>220</v>
      </c>
      <c r="J225" s="135" t="s">
        <v>632</v>
      </c>
      <c r="K225" s="136">
        <f>H225-F225</f>
        <v>79.5</v>
      </c>
      <c r="L225" s="137">
        <f>K225/F225</f>
        <v>0.5658362989323843</v>
      </c>
      <c r="M225" s="132" t="s">
        <v>548</v>
      </c>
      <c r="N225" s="138">
        <v>42864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83</v>
      </c>
      <c r="B226" s="130">
        <v>42786</v>
      </c>
      <c r="C226" s="130"/>
      <c r="D226" s="131" t="s">
        <v>687</v>
      </c>
      <c r="E226" s="132" t="s">
        <v>546</v>
      </c>
      <c r="F226" s="133">
        <v>202.5</v>
      </c>
      <c r="G226" s="132"/>
      <c r="H226" s="132">
        <v>234</v>
      </c>
      <c r="I226" s="134">
        <v>234</v>
      </c>
      <c r="J226" s="135" t="s">
        <v>632</v>
      </c>
      <c r="K226" s="136">
        <v>31.5</v>
      </c>
      <c r="L226" s="137">
        <v>0.155555555555556</v>
      </c>
      <c r="M226" s="132" t="s">
        <v>548</v>
      </c>
      <c r="N226" s="138">
        <v>42836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84</v>
      </c>
      <c r="B227" s="130">
        <v>42818</v>
      </c>
      <c r="C227" s="130"/>
      <c r="D227" s="131" t="s">
        <v>688</v>
      </c>
      <c r="E227" s="132" t="s">
        <v>546</v>
      </c>
      <c r="F227" s="133">
        <v>300.5</v>
      </c>
      <c r="G227" s="132"/>
      <c r="H227" s="132">
        <v>417.5</v>
      </c>
      <c r="I227" s="134">
        <v>420</v>
      </c>
      <c r="J227" s="135" t="s">
        <v>689</v>
      </c>
      <c r="K227" s="136">
        <f>H227-F227</f>
        <v>117</v>
      </c>
      <c r="L227" s="137">
        <f>K227/F227</f>
        <v>0.38935108153078202</v>
      </c>
      <c r="M227" s="132" t="s">
        <v>548</v>
      </c>
      <c r="N227" s="138">
        <v>43070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85</v>
      </c>
      <c r="B228" s="130">
        <v>42818</v>
      </c>
      <c r="C228" s="130"/>
      <c r="D228" s="131" t="s">
        <v>662</v>
      </c>
      <c r="E228" s="132" t="s">
        <v>546</v>
      </c>
      <c r="F228" s="133">
        <v>850</v>
      </c>
      <c r="G228" s="132"/>
      <c r="H228" s="132">
        <v>1042.5</v>
      </c>
      <c r="I228" s="134">
        <v>1023</v>
      </c>
      <c r="J228" s="135" t="s">
        <v>690</v>
      </c>
      <c r="K228" s="136">
        <v>192.5</v>
      </c>
      <c r="L228" s="137">
        <v>0.22647058823529401</v>
      </c>
      <c r="M228" s="132" t="s">
        <v>548</v>
      </c>
      <c r="N228" s="138">
        <v>42830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86</v>
      </c>
      <c r="B229" s="130">
        <v>42830</v>
      </c>
      <c r="C229" s="130"/>
      <c r="D229" s="131" t="s">
        <v>466</v>
      </c>
      <c r="E229" s="132" t="s">
        <v>546</v>
      </c>
      <c r="F229" s="133">
        <v>785</v>
      </c>
      <c r="G229" s="132"/>
      <c r="H229" s="132">
        <v>930</v>
      </c>
      <c r="I229" s="134">
        <v>920</v>
      </c>
      <c r="J229" s="135" t="s">
        <v>691</v>
      </c>
      <c r="K229" s="136">
        <f>H229-F229</f>
        <v>145</v>
      </c>
      <c r="L229" s="137">
        <f>K229/F229</f>
        <v>0.18471337579617833</v>
      </c>
      <c r="M229" s="132" t="s">
        <v>548</v>
      </c>
      <c r="N229" s="138">
        <v>42976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39">
        <v>87</v>
      </c>
      <c r="B230" s="140">
        <v>42831</v>
      </c>
      <c r="C230" s="140"/>
      <c r="D230" s="141" t="s">
        <v>692</v>
      </c>
      <c r="E230" s="142" t="s">
        <v>546</v>
      </c>
      <c r="F230" s="143">
        <v>40</v>
      </c>
      <c r="G230" s="143"/>
      <c r="H230" s="144">
        <v>13.1</v>
      </c>
      <c r="I230" s="144">
        <v>60</v>
      </c>
      <c r="J230" s="145" t="s">
        <v>693</v>
      </c>
      <c r="K230" s="146">
        <v>-26.9</v>
      </c>
      <c r="L230" s="147">
        <v>-0.67249999999999999</v>
      </c>
      <c r="M230" s="143" t="s">
        <v>558</v>
      </c>
      <c r="N230" s="140">
        <v>43138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88</v>
      </c>
      <c r="B231" s="130">
        <v>42837</v>
      </c>
      <c r="C231" s="130"/>
      <c r="D231" s="131" t="s">
        <v>100</v>
      </c>
      <c r="E231" s="132" t="s">
        <v>546</v>
      </c>
      <c r="F231" s="133">
        <v>289.5</v>
      </c>
      <c r="G231" s="132"/>
      <c r="H231" s="132">
        <v>354</v>
      </c>
      <c r="I231" s="134">
        <v>360</v>
      </c>
      <c r="J231" s="135" t="s">
        <v>694</v>
      </c>
      <c r="K231" s="136">
        <f t="shared" ref="K231:K239" si="107">H231-F231</f>
        <v>64.5</v>
      </c>
      <c r="L231" s="137">
        <f t="shared" ref="L231:L239" si="108">K231/F231</f>
        <v>0.22279792746113988</v>
      </c>
      <c r="M231" s="132" t="s">
        <v>548</v>
      </c>
      <c r="N231" s="138">
        <v>43040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89</v>
      </c>
      <c r="B232" s="130">
        <v>42845</v>
      </c>
      <c r="C232" s="130"/>
      <c r="D232" s="131" t="s">
        <v>414</v>
      </c>
      <c r="E232" s="132" t="s">
        <v>546</v>
      </c>
      <c r="F232" s="133">
        <v>700</v>
      </c>
      <c r="G232" s="132"/>
      <c r="H232" s="132">
        <v>840</v>
      </c>
      <c r="I232" s="134">
        <v>840</v>
      </c>
      <c r="J232" s="135" t="s">
        <v>695</v>
      </c>
      <c r="K232" s="136">
        <f t="shared" si="107"/>
        <v>140</v>
      </c>
      <c r="L232" s="137">
        <f t="shared" si="108"/>
        <v>0.2</v>
      </c>
      <c r="M232" s="132" t="s">
        <v>548</v>
      </c>
      <c r="N232" s="138">
        <v>42893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90</v>
      </c>
      <c r="B233" s="130">
        <v>42887</v>
      </c>
      <c r="C233" s="130"/>
      <c r="D233" s="131" t="s">
        <v>696</v>
      </c>
      <c r="E233" s="132" t="s">
        <v>546</v>
      </c>
      <c r="F233" s="133">
        <v>130</v>
      </c>
      <c r="G233" s="132"/>
      <c r="H233" s="132">
        <v>144.25</v>
      </c>
      <c r="I233" s="134">
        <v>170</v>
      </c>
      <c r="J233" s="135" t="s">
        <v>697</v>
      </c>
      <c r="K233" s="136">
        <f t="shared" si="107"/>
        <v>14.25</v>
      </c>
      <c r="L233" s="137">
        <f t="shared" si="108"/>
        <v>0.10961538461538461</v>
      </c>
      <c r="M233" s="132" t="s">
        <v>548</v>
      </c>
      <c r="N233" s="138">
        <v>43675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91</v>
      </c>
      <c r="B234" s="130">
        <v>42901</v>
      </c>
      <c r="C234" s="130"/>
      <c r="D234" s="131" t="s">
        <v>698</v>
      </c>
      <c r="E234" s="132" t="s">
        <v>546</v>
      </c>
      <c r="F234" s="133">
        <v>214.5</v>
      </c>
      <c r="G234" s="132"/>
      <c r="H234" s="132">
        <v>262</v>
      </c>
      <c r="I234" s="134">
        <v>262</v>
      </c>
      <c r="J234" s="135" t="s">
        <v>567</v>
      </c>
      <c r="K234" s="136">
        <f t="shared" si="107"/>
        <v>47.5</v>
      </c>
      <c r="L234" s="137">
        <f t="shared" si="108"/>
        <v>0.22144522144522144</v>
      </c>
      <c r="M234" s="132" t="s">
        <v>548</v>
      </c>
      <c r="N234" s="138">
        <v>42977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92</v>
      </c>
      <c r="B235" s="161">
        <v>42933</v>
      </c>
      <c r="C235" s="161"/>
      <c r="D235" s="162" t="s">
        <v>699</v>
      </c>
      <c r="E235" s="163" t="s">
        <v>546</v>
      </c>
      <c r="F235" s="164">
        <v>370</v>
      </c>
      <c r="G235" s="163"/>
      <c r="H235" s="163">
        <v>447.5</v>
      </c>
      <c r="I235" s="165">
        <v>450</v>
      </c>
      <c r="J235" s="166" t="s">
        <v>632</v>
      </c>
      <c r="K235" s="136">
        <f t="shared" si="107"/>
        <v>77.5</v>
      </c>
      <c r="L235" s="167">
        <f t="shared" si="108"/>
        <v>0.20945945945945946</v>
      </c>
      <c r="M235" s="163" t="s">
        <v>548</v>
      </c>
      <c r="N235" s="168">
        <v>43035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93</v>
      </c>
      <c r="B236" s="161">
        <v>42943</v>
      </c>
      <c r="C236" s="161"/>
      <c r="D236" s="162" t="s">
        <v>203</v>
      </c>
      <c r="E236" s="163" t="s">
        <v>546</v>
      </c>
      <c r="F236" s="164">
        <v>657.5</v>
      </c>
      <c r="G236" s="163"/>
      <c r="H236" s="163">
        <v>825</v>
      </c>
      <c r="I236" s="165">
        <v>820</v>
      </c>
      <c r="J236" s="166" t="s">
        <v>632</v>
      </c>
      <c r="K236" s="136">
        <f t="shared" si="107"/>
        <v>167.5</v>
      </c>
      <c r="L236" s="167">
        <f t="shared" si="108"/>
        <v>0.25475285171102663</v>
      </c>
      <c r="M236" s="163" t="s">
        <v>548</v>
      </c>
      <c r="N236" s="168">
        <v>43090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9">
        <v>94</v>
      </c>
      <c r="B237" s="130">
        <v>42964</v>
      </c>
      <c r="C237" s="130"/>
      <c r="D237" s="131" t="s">
        <v>375</v>
      </c>
      <c r="E237" s="132" t="s">
        <v>546</v>
      </c>
      <c r="F237" s="133">
        <v>605</v>
      </c>
      <c r="G237" s="132"/>
      <c r="H237" s="132">
        <v>750</v>
      </c>
      <c r="I237" s="134">
        <v>750</v>
      </c>
      <c r="J237" s="135" t="s">
        <v>691</v>
      </c>
      <c r="K237" s="136">
        <f t="shared" si="107"/>
        <v>145</v>
      </c>
      <c r="L237" s="137">
        <f t="shared" si="108"/>
        <v>0.23966942148760331</v>
      </c>
      <c r="M237" s="132" t="s">
        <v>548</v>
      </c>
      <c r="N237" s="138">
        <v>43027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39">
        <v>95</v>
      </c>
      <c r="B238" s="140">
        <v>42979</v>
      </c>
      <c r="C238" s="140"/>
      <c r="D238" s="148" t="s">
        <v>700</v>
      </c>
      <c r="E238" s="143" t="s">
        <v>546</v>
      </c>
      <c r="F238" s="143">
        <v>255</v>
      </c>
      <c r="G238" s="144"/>
      <c r="H238" s="144">
        <v>217.25</v>
      </c>
      <c r="I238" s="144">
        <v>320</v>
      </c>
      <c r="J238" s="145" t="s">
        <v>701</v>
      </c>
      <c r="K238" s="146">
        <f t="shared" si="107"/>
        <v>-37.75</v>
      </c>
      <c r="L238" s="149">
        <f t="shared" si="108"/>
        <v>-0.14803921568627451</v>
      </c>
      <c r="M238" s="143" t="s">
        <v>558</v>
      </c>
      <c r="N238" s="140">
        <v>43661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9">
        <v>96</v>
      </c>
      <c r="B239" s="130">
        <v>42997</v>
      </c>
      <c r="C239" s="130"/>
      <c r="D239" s="131" t="s">
        <v>702</v>
      </c>
      <c r="E239" s="132" t="s">
        <v>546</v>
      </c>
      <c r="F239" s="133">
        <v>215</v>
      </c>
      <c r="G239" s="132"/>
      <c r="H239" s="132">
        <v>258</v>
      </c>
      <c r="I239" s="134">
        <v>258</v>
      </c>
      <c r="J239" s="135" t="s">
        <v>632</v>
      </c>
      <c r="K239" s="136">
        <f t="shared" si="107"/>
        <v>43</v>
      </c>
      <c r="L239" s="137">
        <f t="shared" si="108"/>
        <v>0.2</v>
      </c>
      <c r="M239" s="132" t="s">
        <v>548</v>
      </c>
      <c r="N239" s="138">
        <v>43040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9">
        <v>97</v>
      </c>
      <c r="B240" s="130">
        <v>42997</v>
      </c>
      <c r="C240" s="130"/>
      <c r="D240" s="131" t="s">
        <v>702</v>
      </c>
      <c r="E240" s="132" t="s">
        <v>546</v>
      </c>
      <c r="F240" s="133">
        <v>215</v>
      </c>
      <c r="G240" s="132"/>
      <c r="H240" s="132">
        <v>258</v>
      </c>
      <c r="I240" s="134">
        <v>258</v>
      </c>
      <c r="J240" s="166" t="s">
        <v>632</v>
      </c>
      <c r="K240" s="136">
        <v>43</v>
      </c>
      <c r="L240" s="137">
        <v>0.2</v>
      </c>
      <c r="M240" s="132" t="s">
        <v>548</v>
      </c>
      <c r="N240" s="138">
        <v>43040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98</v>
      </c>
      <c r="B241" s="161">
        <v>42998</v>
      </c>
      <c r="C241" s="161"/>
      <c r="D241" s="162" t="s">
        <v>703</v>
      </c>
      <c r="E241" s="163" t="s">
        <v>546</v>
      </c>
      <c r="F241" s="133">
        <v>75</v>
      </c>
      <c r="G241" s="163"/>
      <c r="H241" s="163">
        <v>90</v>
      </c>
      <c r="I241" s="165">
        <v>90</v>
      </c>
      <c r="J241" s="135" t="s">
        <v>704</v>
      </c>
      <c r="K241" s="136">
        <f t="shared" ref="K241:K246" si="109">H241-F241</f>
        <v>15</v>
      </c>
      <c r="L241" s="137">
        <f t="shared" ref="L241:L246" si="110">K241/F241</f>
        <v>0.2</v>
      </c>
      <c r="M241" s="132" t="s">
        <v>548</v>
      </c>
      <c r="N241" s="138">
        <v>43019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99</v>
      </c>
      <c r="B242" s="161">
        <v>43011</v>
      </c>
      <c r="C242" s="161"/>
      <c r="D242" s="162" t="s">
        <v>705</v>
      </c>
      <c r="E242" s="163" t="s">
        <v>546</v>
      </c>
      <c r="F242" s="164">
        <v>315</v>
      </c>
      <c r="G242" s="163"/>
      <c r="H242" s="163">
        <v>392</v>
      </c>
      <c r="I242" s="165">
        <v>384</v>
      </c>
      <c r="J242" s="166" t="s">
        <v>706</v>
      </c>
      <c r="K242" s="136">
        <f t="shared" si="109"/>
        <v>77</v>
      </c>
      <c r="L242" s="167">
        <f t="shared" si="110"/>
        <v>0.24444444444444444</v>
      </c>
      <c r="M242" s="163" t="s">
        <v>548</v>
      </c>
      <c r="N242" s="168">
        <v>43017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100</v>
      </c>
      <c r="B243" s="161">
        <v>43013</v>
      </c>
      <c r="C243" s="161"/>
      <c r="D243" s="162" t="s">
        <v>444</v>
      </c>
      <c r="E243" s="163" t="s">
        <v>546</v>
      </c>
      <c r="F243" s="164">
        <v>145</v>
      </c>
      <c r="G243" s="163"/>
      <c r="H243" s="163">
        <v>179</v>
      </c>
      <c r="I243" s="165">
        <v>180</v>
      </c>
      <c r="J243" s="166" t="s">
        <v>707</v>
      </c>
      <c r="K243" s="136">
        <f t="shared" si="109"/>
        <v>34</v>
      </c>
      <c r="L243" s="167">
        <f t="shared" si="110"/>
        <v>0.23448275862068965</v>
      </c>
      <c r="M243" s="163" t="s">
        <v>548</v>
      </c>
      <c r="N243" s="168">
        <v>43025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101</v>
      </c>
      <c r="B244" s="161">
        <v>43014</v>
      </c>
      <c r="C244" s="161"/>
      <c r="D244" s="162" t="s">
        <v>350</v>
      </c>
      <c r="E244" s="163" t="s">
        <v>546</v>
      </c>
      <c r="F244" s="164">
        <v>256</v>
      </c>
      <c r="G244" s="163"/>
      <c r="H244" s="163">
        <v>323</v>
      </c>
      <c r="I244" s="165">
        <v>320</v>
      </c>
      <c r="J244" s="166" t="s">
        <v>632</v>
      </c>
      <c r="K244" s="136">
        <f t="shared" si="109"/>
        <v>67</v>
      </c>
      <c r="L244" s="167">
        <f t="shared" si="110"/>
        <v>0.26171875</v>
      </c>
      <c r="M244" s="163" t="s">
        <v>548</v>
      </c>
      <c r="N244" s="168">
        <v>43067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102</v>
      </c>
      <c r="B245" s="161">
        <v>43017</v>
      </c>
      <c r="C245" s="161"/>
      <c r="D245" s="162" t="s">
        <v>364</v>
      </c>
      <c r="E245" s="163" t="s">
        <v>546</v>
      </c>
      <c r="F245" s="164">
        <v>137.5</v>
      </c>
      <c r="G245" s="163"/>
      <c r="H245" s="163">
        <v>184</v>
      </c>
      <c r="I245" s="165">
        <v>183</v>
      </c>
      <c r="J245" s="166" t="s">
        <v>708</v>
      </c>
      <c r="K245" s="136">
        <f t="shared" si="109"/>
        <v>46.5</v>
      </c>
      <c r="L245" s="167">
        <f t="shared" si="110"/>
        <v>0.33818181818181819</v>
      </c>
      <c r="M245" s="163" t="s">
        <v>548</v>
      </c>
      <c r="N245" s="168">
        <v>43108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103</v>
      </c>
      <c r="B246" s="161">
        <v>43018</v>
      </c>
      <c r="C246" s="161"/>
      <c r="D246" s="162" t="s">
        <v>709</v>
      </c>
      <c r="E246" s="163" t="s">
        <v>546</v>
      </c>
      <c r="F246" s="164">
        <v>125.5</v>
      </c>
      <c r="G246" s="163"/>
      <c r="H246" s="163">
        <v>158</v>
      </c>
      <c r="I246" s="165">
        <v>155</v>
      </c>
      <c r="J246" s="166" t="s">
        <v>710</v>
      </c>
      <c r="K246" s="136">
        <f t="shared" si="109"/>
        <v>32.5</v>
      </c>
      <c r="L246" s="167">
        <f t="shared" si="110"/>
        <v>0.25896414342629481</v>
      </c>
      <c r="M246" s="163" t="s">
        <v>548</v>
      </c>
      <c r="N246" s="168">
        <v>43067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104</v>
      </c>
      <c r="B247" s="161">
        <v>43018</v>
      </c>
      <c r="C247" s="161"/>
      <c r="D247" s="162" t="s">
        <v>711</v>
      </c>
      <c r="E247" s="163" t="s">
        <v>546</v>
      </c>
      <c r="F247" s="164">
        <v>895</v>
      </c>
      <c r="G247" s="163"/>
      <c r="H247" s="163">
        <v>1122.5</v>
      </c>
      <c r="I247" s="165">
        <v>1078</v>
      </c>
      <c r="J247" s="166" t="s">
        <v>712</v>
      </c>
      <c r="K247" s="136">
        <v>227.5</v>
      </c>
      <c r="L247" s="167">
        <v>0.25418994413407803</v>
      </c>
      <c r="M247" s="163" t="s">
        <v>548</v>
      </c>
      <c r="N247" s="168">
        <v>43117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105</v>
      </c>
      <c r="B248" s="161">
        <v>43020</v>
      </c>
      <c r="C248" s="161"/>
      <c r="D248" s="162" t="s">
        <v>359</v>
      </c>
      <c r="E248" s="163" t="s">
        <v>546</v>
      </c>
      <c r="F248" s="164">
        <v>525</v>
      </c>
      <c r="G248" s="163"/>
      <c r="H248" s="163">
        <v>629</v>
      </c>
      <c r="I248" s="165">
        <v>629</v>
      </c>
      <c r="J248" s="166" t="s">
        <v>632</v>
      </c>
      <c r="K248" s="136">
        <v>104</v>
      </c>
      <c r="L248" s="167">
        <v>0.19809523809523799</v>
      </c>
      <c r="M248" s="163" t="s">
        <v>548</v>
      </c>
      <c r="N248" s="168">
        <v>43119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106</v>
      </c>
      <c r="B249" s="161">
        <v>43046</v>
      </c>
      <c r="C249" s="161"/>
      <c r="D249" s="162" t="s">
        <v>392</v>
      </c>
      <c r="E249" s="163" t="s">
        <v>546</v>
      </c>
      <c r="F249" s="164">
        <v>740</v>
      </c>
      <c r="G249" s="163"/>
      <c r="H249" s="163">
        <v>892.5</v>
      </c>
      <c r="I249" s="165">
        <v>900</v>
      </c>
      <c r="J249" s="166" t="s">
        <v>713</v>
      </c>
      <c r="K249" s="136">
        <f>H249-F249</f>
        <v>152.5</v>
      </c>
      <c r="L249" s="167">
        <f>K249/F249</f>
        <v>0.20608108108108109</v>
      </c>
      <c r="M249" s="163" t="s">
        <v>548</v>
      </c>
      <c r="N249" s="168">
        <v>43052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29">
        <v>107</v>
      </c>
      <c r="B250" s="130">
        <v>43073</v>
      </c>
      <c r="C250" s="130"/>
      <c r="D250" s="131" t="s">
        <v>714</v>
      </c>
      <c r="E250" s="132" t="s">
        <v>546</v>
      </c>
      <c r="F250" s="133">
        <v>118.5</v>
      </c>
      <c r="G250" s="132"/>
      <c r="H250" s="132">
        <v>143.5</v>
      </c>
      <c r="I250" s="134">
        <v>145</v>
      </c>
      <c r="J250" s="135" t="s">
        <v>715</v>
      </c>
      <c r="K250" s="136">
        <f>H250-F250</f>
        <v>25</v>
      </c>
      <c r="L250" s="137">
        <f>K250/F250</f>
        <v>0.2109704641350211</v>
      </c>
      <c r="M250" s="132" t="s">
        <v>548</v>
      </c>
      <c r="N250" s="138">
        <v>43097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39">
        <v>108</v>
      </c>
      <c r="B251" s="140">
        <v>43090</v>
      </c>
      <c r="C251" s="140"/>
      <c r="D251" s="141" t="s">
        <v>419</v>
      </c>
      <c r="E251" s="142" t="s">
        <v>546</v>
      </c>
      <c r="F251" s="143">
        <v>715</v>
      </c>
      <c r="G251" s="143"/>
      <c r="H251" s="144">
        <v>500</v>
      </c>
      <c r="I251" s="144">
        <v>872</v>
      </c>
      <c r="J251" s="145" t="s">
        <v>716</v>
      </c>
      <c r="K251" s="146">
        <f>H251-F251</f>
        <v>-215</v>
      </c>
      <c r="L251" s="147">
        <f>K251/F251</f>
        <v>-0.30069930069930068</v>
      </c>
      <c r="M251" s="143" t="s">
        <v>558</v>
      </c>
      <c r="N251" s="140">
        <v>43670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29">
        <v>109</v>
      </c>
      <c r="B252" s="130">
        <v>43098</v>
      </c>
      <c r="C252" s="130"/>
      <c r="D252" s="131" t="s">
        <v>705</v>
      </c>
      <c r="E252" s="132" t="s">
        <v>546</v>
      </c>
      <c r="F252" s="133">
        <v>435</v>
      </c>
      <c r="G252" s="132"/>
      <c r="H252" s="132">
        <v>542.5</v>
      </c>
      <c r="I252" s="134">
        <v>539</v>
      </c>
      <c r="J252" s="135" t="s">
        <v>632</v>
      </c>
      <c r="K252" s="136">
        <v>107.5</v>
      </c>
      <c r="L252" s="137">
        <v>0.247126436781609</v>
      </c>
      <c r="M252" s="132" t="s">
        <v>548</v>
      </c>
      <c r="N252" s="138">
        <v>43206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29">
        <v>110</v>
      </c>
      <c r="B253" s="130">
        <v>43098</v>
      </c>
      <c r="C253" s="130"/>
      <c r="D253" s="131" t="s">
        <v>518</v>
      </c>
      <c r="E253" s="132" t="s">
        <v>546</v>
      </c>
      <c r="F253" s="133">
        <v>885</v>
      </c>
      <c r="G253" s="132"/>
      <c r="H253" s="132">
        <v>1090</v>
      </c>
      <c r="I253" s="134">
        <v>1084</v>
      </c>
      <c r="J253" s="135" t="s">
        <v>632</v>
      </c>
      <c r="K253" s="136">
        <v>205</v>
      </c>
      <c r="L253" s="137">
        <v>0.23163841807909599</v>
      </c>
      <c r="M253" s="132" t="s">
        <v>548</v>
      </c>
      <c r="N253" s="138">
        <v>43213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9">
        <v>111</v>
      </c>
      <c r="B254" s="170">
        <v>43192</v>
      </c>
      <c r="C254" s="170"/>
      <c r="D254" s="148" t="s">
        <v>717</v>
      </c>
      <c r="E254" s="143" t="s">
        <v>546</v>
      </c>
      <c r="F254" s="171">
        <v>478.5</v>
      </c>
      <c r="G254" s="143"/>
      <c r="H254" s="143">
        <v>442</v>
      </c>
      <c r="I254" s="144">
        <v>613</v>
      </c>
      <c r="J254" s="145" t="s">
        <v>718</v>
      </c>
      <c r="K254" s="146">
        <f>H254-F254</f>
        <v>-36.5</v>
      </c>
      <c r="L254" s="147">
        <f>K254/F254</f>
        <v>-7.6280041797283177E-2</v>
      </c>
      <c r="M254" s="143" t="s">
        <v>558</v>
      </c>
      <c r="N254" s="140">
        <v>43762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39">
        <v>112</v>
      </c>
      <c r="B255" s="140">
        <v>43194</v>
      </c>
      <c r="C255" s="140"/>
      <c r="D255" s="141" t="s">
        <v>719</v>
      </c>
      <c r="E255" s="142" t="s">
        <v>546</v>
      </c>
      <c r="F255" s="143">
        <f>141.5-7.3</f>
        <v>134.19999999999999</v>
      </c>
      <c r="G255" s="143"/>
      <c r="H255" s="144">
        <v>77</v>
      </c>
      <c r="I255" s="144">
        <v>180</v>
      </c>
      <c r="J255" s="145" t="s">
        <v>720</v>
      </c>
      <c r="K255" s="146">
        <f>H255-F255</f>
        <v>-57.199999999999989</v>
      </c>
      <c r="L255" s="147">
        <f>K255/F255</f>
        <v>-0.42622950819672129</v>
      </c>
      <c r="M255" s="143" t="s">
        <v>558</v>
      </c>
      <c r="N255" s="140">
        <v>43522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39">
        <v>113</v>
      </c>
      <c r="B256" s="140">
        <v>43209</v>
      </c>
      <c r="C256" s="140"/>
      <c r="D256" s="141" t="s">
        <v>721</v>
      </c>
      <c r="E256" s="142" t="s">
        <v>546</v>
      </c>
      <c r="F256" s="143">
        <v>430</v>
      </c>
      <c r="G256" s="143"/>
      <c r="H256" s="144">
        <v>220</v>
      </c>
      <c r="I256" s="144">
        <v>537</v>
      </c>
      <c r="J256" s="145" t="s">
        <v>722</v>
      </c>
      <c r="K256" s="146">
        <f>H256-F256</f>
        <v>-210</v>
      </c>
      <c r="L256" s="147">
        <f>K256/F256</f>
        <v>-0.48837209302325579</v>
      </c>
      <c r="M256" s="143" t="s">
        <v>558</v>
      </c>
      <c r="N256" s="140">
        <v>43252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114</v>
      </c>
      <c r="B257" s="161">
        <v>43220</v>
      </c>
      <c r="C257" s="161"/>
      <c r="D257" s="162" t="s">
        <v>723</v>
      </c>
      <c r="E257" s="163" t="s">
        <v>546</v>
      </c>
      <c r="F257" s="163">
        <v>153.5</v>
      </c>
      <c r="G257" s="163"/>
      <c r="H257" s="163">
        <v>196</v>
      </c>
      <c r="I257" s="165">
        <v>196</v>
      </c>
      <c r="J257" s="135" t="s">
        <v>724</v>
      </c>
      <c r="K257" s="136">
        <f>H257-F257</f>
        <v>42.5</v>
      </c>
      <c r="L257" s="137">
        <f>K257/F257</f>
        <v>0.27687296416938112</v>
      </c>
      <c r="M257" s="132" t="s">
        <v>548</v>
      </c>
      <c r="N257" s="138">
        <v>43605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39">
        <v>115</v>
      </c>
      <c r="B258" s="140">
        <v>43306</v>
      </c>
      <c r="C258" s="140"/>
      <c r="D258" s="141" t="s">
        <v>692</v>
      </c>
      <c r="E258" s="142" t="s">
        <v>546</v>
      </c>
      <c r="F258" s="143">
        <v>27.5</v>
      </c>
      <c r="G258" s="143"/>
      <c r="H258" s="144">
        <v>13.1</v>
      </c>
      <c r="I258" s="144">
        <v>60</v>
      </c>
      <c r="J258" s="145" t="s">
        <v>725</v>
      </c>
      <c r="K258" s="146">
        <v>-14.4</v>
      </c>
      <c r="L258" s="147">
        <v>-0.52363636363636401</v>
      </c>
      <c r="M258" s="143" t="s">
        <v>558</v>
      </c>
      <c r="N258" s="140">
        <v>43138</v>
      </c>
      <c r="O258" s="54"/>
      <c r="P258" s="54"/>
      <c r="Q258" s="198"/>
      <c r="R258" s="54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9">
        <v>116</v>
      </c>
      <c r="B259" s="170">
        <v>43318</v>
      </c>
      <c r="C259" s="170"/>
      <c r="D259" s="148" t="s">
        <v>726</v>
      </c>
      <c r="E259" s="143" t="s">
        <v>546</v>
      </c>
      <c r="F259" s="143">
        <v>148.5</v>
      </c>
      <c r="G259" s="143"/>
      <c r="H259" s="143">
        <v>102</v>
      </c>
      <c r="I259" s="144">
        <v>182</v>
      </c>
      <c r="J259" s="145" t="s">
        <v>727</v>
      </c>
      <c r="K259" s="146">
        <f>H259-F259</f>
        <v>-46.5</v>
      </c>
      <c r="L259" s="147">
        <f>K259/F259</f>
        <v>-0.31313131313131315</v>
      </c>
      <c r="M259" s="143" t="s">
        <v>558</v>
      </c>
      <c r="N259" s="140">
        <v>43661</v>
      </c>
      <c r="O259" s="54"/>
      <c r="P259" s="54"/>
      <c r="Q259" s="198"/>
      <c r="R259" s="54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29">
        <v>117</v>
      </c>
      <c r="B260" s="130">
        <v>43335</v>
      </c>
      <c r="C260" s="130"/>
      <c r="D260" s="131" t="s">
        <v>728</v>
      </c>
      <c r="E260" s="132" t="s">
        <v>546</v>
      </c>
      <c r="F260" s="163">
        <v>285</v>
      </c>
      <c r="G260" s="132"/>
      <c r="H260" s="132">
        <v>355</v>
      </c>
      <c r="I260" s="134">
        <v>364</v>
      </c>
      <c r="J260" s="135" t="s">
        <v>729</v>
      </c>
      <c r="K260" s="136">
        <v>70</v>
      </c>
      <c r="L260" s="137">
        <v>0.24561403508771901</v>
      </c>
      <c r="M260" s="132" t="s">
        <v>548</v>
      </c>
      <c r="N260" s="138">
        <v>43455</v>
      </c>
      <c r="O260" s="54"/>
      <c r="P260" s="54"/>
      <c r="Q260" s="198"/>
      <c r="R260" s="54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29">
        <v>118</v>
      </c>
      <c r="B261" s="130">
        <v>43341</v>
      </c>
      <c r="C261" s="130"/>
      <c r="D261" s="131" t="s">
        <v>384</v>
      </c>
      <c r="E261" s="132" t="s">
        <v>546</v>
      </c>
      <c r="F261" s="163">
        <v>525</v>
      </c>
      <c r="G261" s="132"/>
      <c r="H261" s="132">
        <v>585</v>
      </c>
      <c r="I261" s="134">
        <v>635</v>
      </c>
      <c r="J261" s="135" t="s">
        <v>730</v>
      </c>
      <c r="K261" s="136">
        <f t="shared" ref="K261:K292" si="111">H261-F261</f>
        <v>60</v>
      </c>
      <c r="L261" s="137">
        <f t="shared" ref="L261:L292" si="112">K261/F261</f>
        <v>0.11428571428571428</v>
      </c>
      <c r="M261" s="132" t="s">
        <v>548</v>
      </c>
      <c r="N261" s="138">
        <v>43662</v>
      </c>
      <c r="O261" s="54"/>
      <c r="P261" s="54"/>
      <c r="Q261" s="198"/>
      <c r="R261" s="54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29">
        <v>119</v>
      </c>
      <c r="B262" s="130">
        <v>43395</v>
      </c>
      <c r="C262" s="130"/>
      <c r="D262" s="131" t="s">
        <v>375</v>
      </c>
      <c r="E262" s="132" t="s">
        <v>546</v>
      </c>
      <c r="F262" s="163">
        <v>475</v>
      </c>
      <c r="G262" s="132"/>
      <c r="H262" s="132">
        <v>574</v>
      </c>
      <c r="I262" s="134">
        <v>570</v>
      </c>
      <c r="J262" s="135" t="s">
        <v>632</v>
      </c>
      <c r="K262" s="136">
        <f t="shared" si="111"/>
        <v>99</v>
      </c>
      <c r="L262" s="137">
        <f t="shared" si="112"/>
        <v>0.20842105263157895</v>
      </c>
      <c r="M262" s="132" t="s">
        <v>548</v>
      </c>
      <c r="N262" s="138">
        <v>43403</v>
      </c>
      <c r="O262" s="54"/>
      <c r="P262" s="54"/>
      <c r="Q262" s="198"/>
      <c r="R262" s="54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120</v>
      </c>
      <c r="B263" s="161">
        <v>43397</v>
      </c>
      <c r="C263" s="161"/>
      <c r="D263" s="162" t="s">
        <v>731</v>
      </c>
      <c r="E263" s="163" t="s">
        <v>546</v>
      </c>
      <c r="F263" s="163">
        <v>707.5</v>
      </c>
      <c r="G263" s="163"/>
      <c r="H263" s="163">
        <v>872</v>
      </c>
      <c r="I263" s="165">
        <v>872</v>
      </c>
      <c r="J263" s="166" t="s">
        <v>632</v>
      </c>
      <c r="K263" s="136">
        <f t="shared" si="111"/>
        <v>164.5</v>
      </c>
      <c r="L263" s="167">
        <f t="shared" si="112"/>
        <v>0.23250883392226149</v>
      </c>
      <c r="M263" s="163" t="s">
        <v>548</v>
      </c>
      <c r="N263" s="168">
        <v>43482</v>
      </c>
      <c r="O263" s="54"/>
      <c r="P263" s="54"/>
      <c r="Q263" s="198"/>
      <c r="R263" s="54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121</v>
      </c>
      <c r="B264" s="161">
        <v>43398</v>
      </c>
      <c r="C264" s="161"/>
      <c r="D264" s="162" t="s">
        <v>732</v>
      </c>
      <c r="E264" s="163" t="s">
        <v>546</v>
      </c>
      <c r="F264" s="163">
        <v>162</v>
      </c>
      <c r="G264" s="163"/>
      <c r="H264" s="163">
        <v>204</v>
      </c>
      <c r="I264" s="165">
        <v>209</v>
      </c>
      <c r="J264" s="166" t="s">
        <v>733</v>
      </c>
      <c r="K264" s="136">
        <f t="shared" si="111"/>
        <v>42</v>
      </c>
      <c r="L264" s="167">
        <f t="shared" si="112"/>
        <v>0.25925925925925924</v>
      </c>
      <c r="M264" s="163" t="s">
        <v>548</v>
      </c>
      <c r="N264" s="168">
        <v>43539</v>
      </c>
      <c r="O264" s="54"/>
      <c r="P264" s="54"/>
      <c r="Q264" s="198"/>
      <c r="R264" s="54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122</v>
      </c>
      <c r="B265" s="161">
        <v>43399</v>
      </c>
      <c r="C265" s="161"/>
      <c r="D265" s="162" t="s">
        <v>460</v>
      </c>
      <c r="E265" s="163" t="s">
        <v>546</v>
      </c>
      <c r="F265" s="163">
        <v>240</v>
      </c>
      <c r="G265" s="163"/>
      <c r="H265" s="163">
        <v>297</v>
      </c>
      <c r="I265" s="165">
        <v>297</v>
      </c>
      <c r="J265" s="166" t="s">
        <v>632</v>
      </c>
      <c r="K265" s="172">
        <f t="shared" si="111"/>
        <v>57</v>
      </c>
      <c r="L265" s="167">
        <f t="shared" si="112"/>
        <v>0.23749999999999999</v>
      </c>
      <c r="M265" s="163" t="s">
        <v>548</v>
      </c>
      <c r="N265" s="168">
        <v>43417</v>
      </c>
      <c r="O265" s="54"/>
      <c r="P265" s="54"/>
      <c r="Q265" s="198"/>
      <c r="R265" s="54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29">
        <v>123</v>
      </c>
      <c r="B266" s="130">
        <v>43439</v>
      </c>
      <c r="C266" s="130"/>
      <c r="D266" s="131" t="s">
        <v>734</v>
      </c>
      <c r="E266" s="132" t="s">
        <v>546</v>
      </c>
      <c r="F266" s="132">
        <v>202.5</v>
      </c>
      <c r="G266" s="132"/>
      <c r="H266" s="132">
        <v>255</v>
      </c>
      <c r="I266" s="134">
        <v>252</v>
      </c>
      <c r="J266" s="135" t="s">
        <v>632</v>
      </c>
      <c r="K266" s="136">
        <f t="shared" si="111"/>
        <v>52.5</v>
      </c>
      <c r="L266" s="137">
        <f t="shared" si="112"/>
        <v>0.25925925925925924</v>
      </c>
      <c r="M266" s="132" t="s">
        <v>548</v>
      </c>
      <c r="N266" s="138">
        <v>43542</v>
      </c>
      <c r="O266" s="54"/>
      <c r="P266" s="54"/>
      <c r="Q266" s="198"/>
      <c r="R266" s="37" t="s">
        <v>1014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124</v>
      </c>
      <c r="B267" s="161">
        <v>43465</v>
      </c>
      <c r="C267" s="130"/>
      <c r="D267" s="162" t="s">
        <v>156</v>
      </c>
      <c r="E267" s="163" t="s">
        <v>546</v>
      </c>
      <c r="F267" s="163">
        <v>710</v>
      </c>
      <c r="G267" s="163"/>
      <c r="H267" s="163">
        <v>866</v>
      </c>
      <c r="I267" s="165">
        <v>866</v>
      </c>
      <c r="J267" s="166" t="s">
        <v>632</v>
      </c>
      <c r="K267" s="136">
        <f t="shared" si="111"/>
        <v>156</v>
      </c>
      <c r="L267" s="137">
        <f t="shared" si="112"/>
        <v>0.21971830985915494</v>
      </c>
      <c r="M267" s="132" t="s">
        <v>548</v>
      </c>
      <c r="N267" s="138">
        <v>43553</v>
      </c>
      <c r="O267" s="54"/>
      <c r="P267" s="54"/>
      <c r="Q267" s="198"/>
      <c r="R267" s="37" t="s">
        <v>1014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125</v>
      </c>
      <c r="B268" s="161">
        <v>43522</v>
      </c>
      <c r="C268" s="161"/>
      <c r="D268" s="162" t="s">
        <v>170</v>
      </c>
      <c r="E268" s="163" t="s">
        <v>546</v>
      </c>
      <c r="F268" s="163">
        <v>337.25</v>
      </c>
      <c r="G268" s="163"/>
      <c r="H268" s="163">
        <v>398.5</v>
      </c>
      <c r="I268" s="165">
        <v>411</v>
      </c>
      <c r="J268" s="135" t="s">
        <v>735</v>
      </c>
      <c r="K268" s="136">
        <f t="shared" si="111"/>
        <v>61.25</v>
      </c>
      <c r="L268" s="137">
        <f t="shared" si="112"/>
        <v>0.1816160118606375</v>
      </c>
      <c r="M268" s="132" t="s">
        <v>548</v>
      </c>
      <c r="N268" s="138">
        <v>43760</v>
      </c>
      <c r="O268" s="54"/>
      <c r="P268" s="54"/>
      <c r="Q268" s="198"/>
      <c r="R268" s="37" t="s">
        <v>1014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73">
        <v>126</v>
      </c>
      <c r="B269" s="174">
        <v>43559</v>
      </c>
      <c r="C269" s="174"/>
      <c r="D269" s="175" t="s">
        <v>736</v>
      </c>
      <c r="E269" s="176" t="s">
        <v>546</v>
      </c>
      <c r="F269" s="176">
        <v>130</v>
      </c>
      <c r="G269" s="176"/>
      <c r="H269" s="176">
        <v>65</v>
      </c>
      <c r="I269" s="177">
        <v>158</v>
      </c>
      <c r="J269" s="145" t="s">
        <v>737</v>
      </c>
      <c r="K269" s="146">
        <f t="shared" si="111"/>
        <v>-65</v>
      </c>
      <c r="L269" s="147">
        <f t="shared" si="112"/>
        <v>-0.5</v>
      </c>
      <c r="M269" s="143" t="s">
        <v>558</v>
      </c>
      <c r="N269" s="140">
        <v>43726</v>
      </c>
      <c r="O269" s="54"/>
      <c r="P269" s="54"/>
      <c r="Q269" s="198"/>
      <c r="R269" s="37" t="s">
        <v>1012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127</v>
      </c>
      <c r="B270" s="161">
        <v>43017</v>
      </c>
      <c r="C270" s="161"/>
      <c r="D270" s="162" t="s">
        <v>205</v>
      </c>
      <c r="E270" s="163" t="s">
        <v>546</v>
      </c>
      <c r="F270" s="163">
        <v>141.5</v>
      </c>
      <c r="G270" s="163"/>
      <c r="H270" s="163">
        <v>183.5</v>
      </c>
      <c r="I270" s="165">
        <v>210</v>
      </c>
      <c r="J270" s="135" t="s">
        <v>733</v>
      </c>
      <c r="K270" s="136">
        <f t="shared" si="111"/>
        <v>42</v>
      </c>
      <c r="L270" s="137">
        <f t="shared" si="112"/>
        <v>0.29681978798586572</v>
      </c>
      <c r="M270" s="132" t="s">
        <v>548</v>
      </c>
      <c r="N270" s="138">
        <v>43042</v>
      </c>
      <c r="O270" s="54"/>
      <c r="P270" s="54"/>
      <c r="Q270" s="198"/>
      <c r="R270" s="37" t="s">
        <v>1012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73">
        <v>128</v>
      </c>
      <c r="B271" s="174">
        <v>43074</v>
      </c>
      <c r="C271" s="174"/>
      <c r="D271" s="175" t="s">
        <v>738</v>
      </c>
      <c r="E271" s="176" t="s">
        <v>546</v>
      </c>
      <c r="F271" s="171">
        <v>172</v>
      </c>
      <c r="G271" s="176"/>
      <c r="H271" s="176">
        <v>155.25</v>
      </c>
      <c r="I271" s="177">
        <v>230</v>
      </c>
      <c r="J271" s="145" t="s">
        <v>739</v>
      </c>
      <c r="K271" s="146">
        <f t="shared" si="111"/>
        <v>-16.75</v>
      </c>
      <c r="L271" s="147">
        <f t="shared" si="112"/>
        <v>-9.7383720930232565E-2</v>
      </c>
      <c r="M271" s="143" t="s">
        <v>558</v>
      </c>
      <c r="N271" s="140">
        <v>43787</v>
      </c>
      <c r="O271" s="54"/>
      <c r="P271" s="54"/>
      <c r="Q271" s="198"/>
      <c r="R271" s="37" t="s">
        <v>1012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129</v>
      </c>
      <c r="B272" s="161">
        <v>43398</v>
      </c>
      <c r="C272" s="161"/>
      <c r="D272" s="162" t="s">
        <v>117</v>
      </c>
      <c r="E272" s="163" t="s">
        <v>546</v>
      </c>
      <c r="F272" s="163">
        <v>698.5</v>
      </c>
      <c r="G272" s="163"/>
      <c r="H272" s="163">
        <v>890</v>
      </c>
      <c r="I272" s="165">
        <v>890</v>
      </c>
      <c r="J272" s="135" t="s">
        <v>740</v>
      </c>
      <c r="K272" s="136">
        <f t="shared" si="111"/>
        <v>191.5</v>
      </c>
      <c r="L272" s="137">
        <f t="shared" si="112"/>
        <v>0.27415891195418757</v>
      </c>
      <c r="M272" s="132" t="s">
        <v>548</v>
      </c>
      <c r="N272" s="138">
        <v>44328</v>
      </c>
      <c r="O272" s="54"/>
      <c r="P272" s="54"/>
      <c r="Q272" s="198"/>
      <c r="R272" s="37" t="s">
        <v>1014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130</v>
      </c>
      <c r="B273" s="161">
        <v>42877</v>
      </c>
      <c r="C273" s="161"/>
      <c r="D273" s="162" t="s">
        <v>741</v>
      </c>
      <c r="E273" s="163" t="s">
        <v>546</v>
      </c>
      <c r="F273" s="163">
        <v>127.6</v>
      </c>
      <c r="G273" s="163"/>
      <c r="H273" s="163">
        <v>138</v>
      </c>
      <c r="I273" s="165">
        <v>190</v>
      </c>
      <c r="J273" s="135" t="s">
        <v>742</v>
      </c>
      <c r="K273" s="136">
        <f t="shared" si="111"/>
        <v>10.400000000000006</v>
      </c>
      <c r="L273" s="137">
        <f t="shared" si="112"/>
        <v>8.1504702194357417E-2</v>
      </c>
      <c r="M273" s="132" t="s">
        <v>548</v>
      </c>
      <c r="N273" s="138">
        <v>43774</v>
      </c>
      <c r="O273" s="54"/>
      <c r="P273" s="54"/>
      <c r="Q273" s="198"/>
      <c r="R273" s="37" t="s">
        <v>1012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131</v>
      </c>
      <c r="B274" s="161">
        <v>43158</v>
      </c>
      <c r="C274" s="161"/>
      <c r="D274" s="162" t="s">
        <v>743</v>
      </c>
      <c r="E274" s="163" t="s">
        <v>546</v>
      </c>
      <c r="F274" s="163">
        <v>317</v>
      </c>
      <c r="G274" s="163"/>
      <c r="H274" s="163">
        <v>382.5</v>
      </c>
      <c r="I274" s="165">
        <v>398</v>
      </c>
      <c r="J274" s="135" t="s">
        <v>744</v>
      </c>
      <c r="K274" s="136">
        <f t="shared" si="111"/>
        <v>65.5</v>
      </c>
      <c r="L274" s="137">
        <f t="shared" si="112"/>
        <v>0.20662460567823343</v>
      </c>
      <c r="M274" s="132" t="s">
        <v>548</v>
      </c>
      <c r="N274" s="138">
        <v>44238</v>
      </c>
      <c r="O274" s="54"/>
      <c r="P274" s="54"/>
      <c r="Q274" s="198"/>
      <c r="R274" s="37" t="s">
        <v>1012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73">
        <v>132</v>
      </c>
      <c r="B275" s="174">
        <v>43164</v>
      </c>
      <c r="C275" s="174"/>
      <c r="D275" s="175" t="s">
        <v>162</v>
      </c>
      <c r="E275" s="176" t="s">
        <v>546</v>
      </c>
      <c r="F275" s="171">
        <f>510-14.4</f>
        <v>495.6</v>
      </c>
      <c r="G275" s="176"/>
      <c r="H275" s="176">
        <v>350</v>
      </c>
      <c r="I275" s="177">
        <v>672</v>
      </c>
      <c r="J275" s="145" t="s">
        <v>745</v>
      </c>
      <c r="K275" s="146">
        <f t="shared" si="111"/>
        <v>-145.60000000000002</v>
      </c>
      <c r="L275" s="147">
        <f t="shared" si="112"/>
        <v>-0.29378531073446329</v>
      </c>
      <c r="M275" s="143" t="s">
        <v>558</v>
      </c>
      <c r="N275" s="140">
        <v>43887</v>
      </c>
      <c r="O275" s="54"/>
      <c r="P275" s="54"/>
      <c r="Q275" s="198"/>
      <c r="R275" s="37" t="s">
        <v>1014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73">
        <v>133</v>
      </c>
      <c r="B276" s="174">
        <v>43237</v>
      </c>
      <c r="C276" s="174"/>
      <c r="D276" s="175" t="s">
        <v>746</v>
      </c>
      <c r="E276" s="176" t="s">
        <v>546</v>
      </c>
      <c r="F276" s="171">
        <v>230.3</v>
      </c>
      <c r="G276" s="176"/>
      <c r="H276" s="176">
        <v>102.5</v>
      </c>
      <c r="I276" s="177">
        <v>348</v>
      </c>
      <c r="J276" s="145" t="s">
        <v>747</v>
      </c>
      <c r="K276" s="146">
        <f t="shared" si="111"/>
        <v>-127.80000000000001</v>
      </c>
      <c r="L276" s="147">
        <f t="shared" si="112"/>
        <v>-0.55492835432045162</v>
      </c>
      <c r="M276" s="143" t="s">
        <v>558</v>
      </c>
      <c r="N276" s="140">
        <v>43896</v>
      </c>
      <c r="O276" s="54"/>
      <c r="P276" s="54"/>
      <c r="Q276" s="198"/>
      <c r="R276" s="37" t="s">
        <v>1014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134</v>
      </c>
      <c r="B277" s="161">
        <v>43258</v>
      </c>
      <c r="C277" s="161"/>
      <c r="D277" s="162" t="s">
        <v>423</v>
      </c>
      <c r="E277" s="163" t="s">
        <v>546</v>
      </c>
      <c r="F277" s="163">
        <f>342.5-5.1</f>
        <v>337.4</v>
      </c>
      <c r="G277" s="163"/>
      <c r="H277" s="163">
        <v>412.5</v>
      </c>
      <c r="I277" s="165">
        <v>439</v>
      </c>
      <c r="J277" s="135" t="s">
        <v>748</v>
      </c>
      <c r="K277" s="136">
        <f t="shared" si="111"/>
        <v>75.100000000000023</v>
      </c>
      <c r="L277" s="137">
        <f t="shared" si="112"/>
        <v>0.22258446947243635</v>
      </c>
      <c r="M277" s="132" t="s">
        <v>548</v>
      </c>
      <c r="N277" s="138">
        <v>44230</v>
      </c>
      <c r="O277" s="54"/>
      <c r="P277" s="54"/>
      <c r="Q277" s="198"/>
      <c r="R277" s="37" t="s">
        <v>1012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54">
        <v>135</v>
      </c>
      <c r="B278" s="153">
        <v>43285</v>
      </c>
      <c r="C278" s="153"/>
      <c r="D278" s="154" t="s">
        <v>56</v>
      </c>
      <c r="E278" s="155" t="s">
        <v>546</v>
      </c>
      <c r="F278" s="155">
        <f>127.5-5.53</f>
        <v>121.97</v>
      </c>
      <c r="G278" s="156"/>
      <c r="H278" s="156">
        <v>122.5</v>
      </c>
      <c r="I278" s="156">
        <v>170</v>
      </c>
      <c r="J278" s="157" t="s">
        <v>749</v>
      </c>
      <c r="K278" s="158">
        <f t="shared" si="111"/>
        <v>0.53000000000000114</v>
      </c>
      <c r="L278" s="159">
        <f t="shared" si="112"/>
        <v>4.3453308190538747E-3</v>
      </c>
      <c r="M278" s="155" t="s">
        <v>565</v>
      </c>
      <c r="N278" s="153">
        <v>44431</v>
      </c>
      <c r="O278" s="54"/>
      <c r="P278" s="54"/>
      <c r="Q278" s="198"/>
      <c r="R278" s="37" t="s">
        <v>1014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73">
        <v>136</v>
      </c>
      <c r="B279" s="174">
        <v>43294</v>
      </c>
      <c r="C279" s="174"/>
      <c r="D279" s="175" t="s">
        <v>750</v>
      </c>
      <c r="E279" s="176" t="s">
        <v>546</v>
      </c>
      <c r="F279" s="171">
        <v>46.5</v>
      </c>
      <c r="G279" s="176"/>
      <c r="H279" s="176">
        <v>17</v>
      </c>
      <c r="I279" s="177">
        <v>59</v>
      </c>
      <c r="J279" s="145" t="s">
        <v>751</v>
      </c>
      <c r="K279" s="146">
        <f t="shared" si="111"/>
        <v>-29.5</v>
      </c>
      <c r="L279" s="147">
        <f t="shared" si="112"/>
        <v>-0.63440860215053763</v>
      </c>
      <c r="M279" s="143" t="s">
        <v>558</v>
      </c>
      <c r="N279" s="140">
        <v>43887</v>
      </c>
      <c r="O279" s="54"/>
      <c r="P279" s="54"/>
      <c r="Q279" s="198"/>
      <c r="R279" s="37" t="s">
        <v>1014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137</v>
      </c>
      <c r="B280" s="161">
        <v>43396</v>
      </c>
      <c r="C280" s="161"/>
      <c r="D280" s="162" t="s">
        <v>407</v>
      </c>
      <c r="E280" s="163" t="s">
        <v>546</v>
      </c>
      <c r="F280" s="163">
        <v>156.5</v>
      </c>
      <c r="G280" s="163"/>
      <c r="H280" s="163">
        <v>207.5</v>
      </c>
      <c r="I280" s="165">
        <v>191</v>
      </c>
      <c r="J280" s="135" t="s">
        <v>632</v>
      </c>
      <c r="K280" s="136">
        <f t="shared" si="111"/>
        <v>51</v>
      </c>
      <c r="L280" s="137">
        <f t="shared" si="112"/>
        <v>0.32587859424920129</v>
      </c>
      <c r="M280" s="132" t="s">
        <v>548</v>
      </c>
      <c r="N280" s="138">
        <v>44369</v>
      </c>
      <c r="O280" s="54"/>
      <c r="P280" s="54"/>
      <c r="Q280" s="198"/>
      <c r="R280" s="37" t="s">
        <v>1014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138</v>
      </c>
      <c r="B281" s="161">
        <v>43439</v>
      </c>
      <c r="C281" s="161"/>
      <c r="D281" s="162" t="s">
        <v>338</v>
      </c>
      <c r="E281" s="163" t="s">
        <v>546</v>
      </c>
      <c r="F281" s="163">
        <v>259.5</v>
      </c>
      <c r="G281" s="163"/>
      <c r="H281" s="163">
        <v>320</v>
      </c>
      <c r="I281" s="165">
        <v>320</v>
      </c>
      <c r="J281" s="135" t="s">
        <v>632</v>
      </c>
      <c r="K281" s="136">
        <f t="shared" si="111"/>
        <v>60.5</v>
      </c>
      <c r="L281" s="137">
        <f t="shared" si="112"/>
        <v>0.23314065510597304</v>
      </c>
      <c r="M281" s="132" t="s">
        <v>548</v>
      </c>
      <c r="N281" s="138">
        <v>44323</v>
      </c>
      <c r="O281" s="54"/>
      <c r="P281" s="54"/>
      <c r="Q281" s="198"/>
      <c r="R281" s="37" t="s">
        <v>1014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73">
        <v>139</v>
      </c>
      <c r="B282" s="174">
        <v>43439</v>
      </c>
      <c r="C282" s="174"/>
      <c r="D282" s="175" t="s">
        <v>752</v>
      </c>
      <c r="E282" s="176" t="s">
        <v>546</v>
      </c>
      <c r="F282" s="176">
        <v>715</v>
      </c>
      <c r="G282" s="176"/>
      <c r="H282" s="176">
        <v>445</v>
      </c>
      <c r="I282" s="177">
        <v>840</v>
      </c>
      <c r="J282" s="145" t="s">
        <v>753</v>
      </c>
      <c r="K282" s="146">
        <f t="shared" si="111"/>
        <v>-270</v>
      </c>
      <c r="L282" s="147">
        <f t="shared" si="112"/>
        <v>-0.3776223776223776</v>
      </c>
      <c r="M282" s="143" t="s">
        <v>558</v>
      </c>
      <c r="N282" s="140">
        <v>43800</v>
      </c>
      <c r="O282" s="54"/>
      <c r="P282" s="54"/>
      <c r="Q282" s="198"/>
      <c r="R282" s="37" t="s">
        <v>1014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140</v>
      </c>
      <c r="B283" s="161">
        <v>43469</v>
      </c>
      <c r="C283" s="161"/>
      <c r="D283" s="162" t="s">
        <v>176</v>
      </c>
      <c r="E283" s="163" t="s">
        <v>546</v>
      </c>
      <c r="F283" s="163">
        <v>875</v>
      </c>
      <c r="G283" s="163"/>
      <c r="H283" s="163">
        <v>1165</v>
      </c>
      <c r="I283" s="165">
        <v>1185</v>
      </c>
      <c r="J283" s="135" t="s">
        <v>754</v>
      </c>
      <c r="K283" s="136">
        <f t="shared" si="111"/>
        <v>290</v>
      </c>
      <c r="L283" s="137">
        <f t="shared" si="112"/>
        <v>0.33142857142857141</v>
      </c>
      <c r="M283" s="132" t="s">
        <v>548</v>
      </c>
      <c r="N283" s="138">
        <v>43847</v>
      </c>
      <c r="O283" s="54"/>
      <c r="P283" s="54"/>
      <c r="Q283" s="198"/>
      <c r="R283" s="37" t="s">
        <v>1014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141</v>
      </c>
      <c r="B284" s="161">
        <v>43559</v>
      </c>
      <c r="C284" s="161"/>
      <c r="D284" s="162" t="s">
        <v>356</v>
      </c>
      <c r="E284" s="163" t="s">
        <v>546</v>
      </c>
      <c r="F284" s="163">
        <f>387-14.63</f>
        <v>372.37</v>
      </c>
      <c r="G284" s="163"/>
      <c r="H284" s="163">
        <v>490</v>
      </c>
      <c r="I284" s="165">
        <v>490</v>
      </c>
      <c r="J284" s="135" t="s">
        <v>632</v>
      </c>
      <c r="K284" s="136">
        <f t="shared" si="111"/>
        <v>117.63</v>
      </c>
      <c r="L284" s="137">
        <f t="shared" si="112"/>
        <v>0.31589548030185027</v>
      </c>
      <c r="M284" s="132" t="s">
        <v>548</v>
      </c>
      <c r="N284" s="138">
        <v>43850</v>
      </c>
      <c r="O284" s="54"/>
      <c r="P284" s="54"/>
      <c r="Q284" s="198"/>
      <c r="R284" s="37" t="s">
        <v>1014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73">
        <v>142</v>
      </c>
      <c r="B285" s="174">
        <v>43578</v>
      </c>
      <c r="C285" s="174"/>
      <c r="D285" s="175" t="s">
        <v>755</v>
      </c>
      <c r="E285" s="176" t="s">
        <v>557</v>
      </c>
      <c r="F285" s="176">
        <v>220</v>
      </c>
      <c r="G285" s="176"/>
      <c r="H285" s="176">
        <v>127.5</v>
      </c>
      <c r="I285" s="177">
        <v>284</v>
      </c>
      <c r="J285" s="145" t="s">
        <v>756</v>
      </c>
      <c r="K285" s="146">
        <f t="shared" si="111"/>
        <v>-92.5</v>
      </c>
      <c r="L285" s="147">
        <f t="shared" si="112"/>
        <v>-0.42045454545454547</v>
      </c>
      <c r="M285" s="143" t="s">
        <v>558</v>
      </c>
      <c r="N285" s="140">
        <v>43896</v>
      </c>
      <c r="O285" s="54"/>
      <c r="P285" s="54"/>
      <c r="Q285" s="198"/>
      <c r="R285" s="37" t="s">
        <v>1014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143</v>
      </c>
      <c r="B286" s="161">
        <v>43622</v>
      </c>
      <c r="C286" s="161"/>
      <c r="D286" s="162" t="s">
        <v>461</v>
      </c>
      <c r="E286" s="163" t="s">
        <v>557</v>
      </c>
      <c r="F286" s="163">
        <v>332.8</v>
      </c>
      <c r="G286" s="163"/>
      <c r="H286" s="163">
        <v>405</v>
      </c>
      <c r="I286" s="165">
        <v>419</v>
      </c>
      <c r="J286" s="135" t="s">
        <v>757</v>
      </c>
      <c r="K286" s="136">
        <f t="shared" si="111"/>
        <v>72.199999999999989</v>
      </c>
      <c r="L286" s="137">
        <f t="shared" si="112"/>
        <v>0.21694711538461534</v>
      </c>
      <c r="M286" s="132" t="s">
        <v>548</v>
      </c>
      <c r="N286" s="138">
        <v>43860</v>
      </c>
      <c r="O286" s="54"/>
      <c r="P286" s="54"/>
      <c r="Q286" s="198"/>
      <c r="R286" s="37" t="s">
        <v>1012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54">
        <v>144</v>
      </c>
      <c r="B287" s="153">
        <v>43641</v>
      </c>
      <c r="C287" s="153"/>
      <c r="D287" s="154" t="s">
        <v>168</v>
      </c>
      <c r="E287" s="155" t="s">
        <v>546</v>
      </c>
      <c r="F287" s="155">
        <v>386</v>
      </c>
      <c r="G287" s="156"/>
      <c r="H287" s="156">
        <v>395</v>
      </c>
      <c r="I287" s="156">
        <v>452</v>
      </c>
      <c r="J287" s="157" t="s">
        <v>758</v>
      </c>
      <c r="K287" s="158">
        <f t="shared" si="111"/>
        <v>9</v>
      </c>
      <c r="L287" s="159">
        <f t="shared" si="112"/>
        <v>2.3316062176165803E-2</v>
      </c>
      <c r="M287" s="155" t="s">
        <v>565</v>
      </c>
      <c r="N287" s="153">
        <v>43868</v>
      </c>
      <c r="O287" s="54"/>
      <c r="P287" s="54"/>
      <c r="Q287" s="198"/>
      <c r="R287" s="37" t="s">
        <v>1012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54">
        <v>145</v>
      </c>
      <c r="B288" s="153">
        <v>43707</v>
      </c>
      <c r="C288" s="153"/>
      <c r="D288" s="154" t="s">
        <v>143</v>
      </c>
      <c r="E288" s="155" t="s">
        <v>546</v>
      </c>
      <c r="F288" s="155">
        <v>137.5</v>
      </c>
      <c r="G288" s="156"/>
      <c r="H288" s="156">
        <v>138.5</v>
      </c>
      <c r="I288" s="156">
        <v>190</v>
      </c>
      <c r="J288" s="157" t="s">
        <v>759</v>
      </c>
      <c r="K288" s="158">
        <f t="shared" si="111"/>
        <v>1</v>
      </c>
      <c r="L288" s="159">
        <f t="shared" si="112"/>
        <v>7.2727272727272727E-3</v>
      </c>
      <c r="M288" s="155" t="s">
        <v>565</v>
      </c>
      <c r="N288" s="153">
        <v>44432</v>
      </c>
      <c r="O288" s="54"/>
      <c r="P288" s="54"/>
      <c r="Q288" s="198"/>
      <c r="R288" s="37" t="s">
        <v>1014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60">
        <v>146</v>
      </c>
      <c r="B289" s="161">
        <v>43731</v>
      </c>
      <c r="C289" s="161"/>
      <c r="D289" s="162" t="s">
        <v>416</v>
      </c>
      <c r="E289" s="163" t="s">
        <v>546</v>
      </c>
      <c r="F289" s="163">
        <v>235</v>
      </c>
      <c r="G289" s="163"/>
      <c r="H289" s="163">
        <v>295</v>
      </c>
      <c r="I289" s="165">
        <v>296</v>
      </c>
      <c r="J289" s="135" t="s">
        <v>760</v>
      </c>
      <c r="K289" s="136">
        <f t="shared" si="111"/>
        <v>60</v>
      </c>
      <c r="L289" s="137">
        <f t="shared" si="112"/>
        <v>0.25531914893617019</v>
      </c>
      <c r="M289" s="132" t="s">
        <v>548</v>
      </c>
      <c r="N289" s="138">
        <v>43844</v>
      </c>
      <c r="O289" s="54"/>
      <c r="P289" s="54"/>
      <c r="Q289" s="198"/>
      <c r="R289" s="37" t="s">
        <v>1012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147</v>
      </c>
      <c r="B290" s="161">
        <v>43752</v>
      </c>
      <c r="C290" s="161"/>
      <c r="D290" s="162" t="s">
        <v>761</v>
      </c>
      <c r="E290" s="163" t="s">
        <v>546</v>
      </c>
      <c r="F290" s="163">
        <v>277.5</v>
      </c>
      <c r="G290" s="163"/>
      <c r="H290" s="163">
        <v>333</v>
      </c>
      <c r="I290" s="165">
        <v>333</v>
      </c>
      <c r="J290" s="135" t="s">
        <v>762</v>
      </c>
      <c r="K290" s="136">
        <f t="shared" si="111"/>
        <v>55.5</v>
      </c>
      <c r="L290" s="137">
        <f t="shared" si="112"/>
        <v>0.2</v>
      </c>
      <c r="M290" s="132" t="s">
        <v>548</v>
      </c>
      <c r="N290" s="138">
        <v>43846</v>
      </c>
      <c r="O290" s="54"/>
      <c r="P290" s="54"/>
      <c r="Q290" s="198"/>
      <c r="R290" s="37" t="s">
        <v>1014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148</v>
      </c>
      <c r="B291" s="161">
        <v>43752</v>
      </c>
      <c r="C291" s="161"/>
      <c r="D291" s="162" t="s">
        <v>763</v>
      </c>
      <c r="E291" s="163" t="s">
        <v>546</v>
      </c>
      <c r="F291" s="163">
        <v>930</v>
      </c>
      <c r="G291" s="163"/>
      <c r="H291" s="163">
        <v>1165</v>
      </c>
      <c r="I291" s="165">
        <v>1200</v>
      </c>
      <c r="J291" s="135" t="s">
        <v>764</v>
      </c>
      <c r="K291" s="136">
        <f t="shared" si="111"/>
        <v>235</v>
      </c>
      <c r="L291" s="137">
        <f t="shared" si="112"/>
        <v>0.25268817204301075</v>
      </c>
      <c r="M291" s="132" t="s">
        <v>548</v>
      </c>
      <c r="N291" s="138">
        <v>43847</v>
      </c>
      <c r="O291" s="54"/>
      <c r="P291" s="54"/>
      <c r="Q291" s="198"/>
      <c r="R291" s="37" t="s">
        <v>1012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149</v>
      </c>
      <c r="B292" s="161">
        <v>43753</v>
      </c>
      <c r="C292" s="161"/>
      <c r="D292" s="162" t="s">
        <v>765</v>
      </c>
      <c r="E292" s="163" t="s">
        <v>546</v>
      </c>
      <c r="F292" s="133">
        <v>111</v>
      </c>
      <c r="G292" s="163"/>
      <c r="H292" s="163">
        <v>141</v>
      </c>
      <c r="I292" s="165">
        <v>141</v>
      </c>
      <c r="J292" s="135" t="s">
        <v>766</v>
      </c>
      <c r="K292" s="136">
        <f t="shared" si="111"/>
        <v>30</v>
      </c>
      <c r="L292" s="137">
        <f t="shared" si="112"/>
        <v>0.27027027027027029</v>
      </c>
      <c r="M292" s="132" t="s">
        <v>548</v>
      </c>
      <c r="N292" s="138">
        <v>44328</v>
      </c>
      <c r="O292" s="54"/>
      <c r="P292" s="54"/>
      <c r="Q292" s="198"/>
      <c r="R292" s="37" t="s">
        <v>1012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150</v>
      </c>
      <c r="B293" s="161">
        <v>43753</v>
      </c>
      <c r="C293" s="161"/>
      <c r="D293" s="162" t="s">
        <v>767</v>
      </c>
      <c r="E293" s="163" t="s">
        <v>546</v>
      </c>
      <c r="F293" s="133">
        <v>296</v>
      </c>
      <c r="G293" s="163"/>
      <c r="H293" s="163">
        <v>370</v>
      </c>
      <c r="I293" s="165">
        <v>370</v>
      </c>
      <c r="J293" s="135" t="s">
        <v>632</v>
      </c>
      <c r="K293" s="136">
        <f t="shared" ref="K293:K318" si="113">H293-F293</f>
        <v>74</v>
      </c>
      <c r="L293" s="137">
        <f t="shared" ref="L293:L318" si="114">K293/F293</f>
        <v>0.25</v>
      </c>
      <c r="M293" s="132" t="s">
        <v>548</v>
      </c>
      <c r="N293" s="138">
        <v>43853</v>
      </c>
      <c r="O293" s="54"/>
      <c r="P293" s="54"/>
      <c r="Q293" s="198"/>
      <c r="R293" s="37" t="s">
        <v>1012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151</v>
      </c>
      <c r="B294" s="161">
        <v>43754</v>
      </c>
      <c r="C294" s="161"/>
      <c r="D294" s="162" t="s">
        <v>768</v>
      </c>
      <c r="E294" s="163" t="s">
        <v>546</v>
      </c>
      <c r="F294" s="133">
        <v>300</v>
      </c>
      <c r="G294" s="163"/>
      <c r="H294" s="163">
        <v>382.5</v>
      </c>
      <c r="I294" s="165">
        <v>344</v>
      </c>
      <c r="J294" s="135" t="s">
        <v>769</v>
      </c>
      <c r="K294" s="136">
        <f t="shared" si="113"/>
        <v>82.5</v>
      </c>
      <c r="L294" s="137">
        <f t="shared" si="114"/>
        <v>0.27500000000000002</v>
      </c>
      <c r="M294" s="132" t="s">
        <v>548</v>
      </c>
      <c r="N294" s="138">
        <v>44238</v>
      </c>
      <c r="O294" s="54"/>
      <c r="P294" s="54"/>
      <c r="Q294" s="198"/>
      <c r="R294" s="37" t="s">
        <v>1012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152</v>
      </c>
      <c r="B295" s="161">
        <v>43832</v>
      </c>
      <c r="C295" s="161"/>
      <c r="D295" s="162" t="s">
        <v>770</v>
      </c>
      <c r="E295" s="163" t="s">
        <v>546</v>
      </c>
      <c r="F295" s="133">
        <v>495</v>
      </c>
      <c r="G295" s="163"/>
      <c r="H295" s="163">
        <v>595</v>
      </c>
      <c r="I295" s="165">
        <v>590</v>
      </c>
      <c r="J295" s="135" t="s">
        <v>568</v>
      </c>
      <c r="K295" s="136">
        <f t="shared" si="113"/>
        <v>100</v>
      </c>
      <c r="L295" s="137">
        <f t="shared" si="114"/>
        <v>0.20202020202020202</v>
      </c>
      <c r="M295" s="132" t="s">
        <v>548</v>
      </c>
      <c r="N295" s="138">
        <v>44589</v>
      </c>
      <c r="O295" s="54"/>
      <c r="P295" s="54"/>
      <c r="Q295" s="198"/>
      <c r="R295" s="37" t="s">
        <v>1012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153</v>
      </c>
      <c r="B296" s="161">
        <v>43966</v>
      </c>
      <c r="C296" s="161"/>
      <c r="D296" s="162" t="s">
        <v>74</v>
      </c>
      <c r="E296" s="163" t="s">
        <v>546</v>
      </c>
      <c r="F296" s="133">
        <v>67.5</v>
      </c>
      <c r="G296" s="163"/>
      <c r="H296" s="163">
        <v>86</v>
      </c>
      <c r="I296" s="165">
        <v>86</v>
      </c>
      <c r="J296" s="135" t="s">
        <v>771</v>
      </c>
      <c r="K296" s="136">
        <f t="shared" si="113"/>
        <v>18.5</v>
      </c>
      <c r="L296" s="137">
        <f t="shared" si="114"/>
        <v>0.27407407407407408</v>
      </c>
      <c r="M296" s="132" t="s">
        <v>548</v>
      </c>
      <c r="N296" s="138">
        <v>44008</v>
      </c>
      <c r="O296" s="54"/>
      <c r="P296" s="54"/>
      <c r="Q296" s="198"/>
      <c r="R296" s="37" t="s">
        <v>1012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154</v>
      </c>
      <c r="B297" s="161">
        <v>44035</v>
      </c>
      <c r="C297" s="161"/>
      <c r="D297" s="162" t="s">
        <v>460</v>
      </c>
      <c r="E297" s="163" t="s">
        <v>546</v>
      </c>
      <c r="F297" s="133">
        <v>231</v>
      </c>
      <c r="G297" s="163"/>
      <c r="H297" s="163">
        <v>281</v>
      </c>
      <c r="I297" s="165">
        <v>281</v>
      </c>
      <c r="J297" s="135" t="s">
        <v>632</v>
      </c>
      <c r="K297" s="136">
        <f t="shared" si="113"/>
        <v>50</v>
      </c>
      <c r="L297" s="137">
        <f t="shared" si="114"/>
        <v>0.21645021645021645</v>
      </c>
      <c r="M297" s="132" t="s">
        <v>548</v>
      </c>
      <c r="N297" s="138">
        <v>44358</v>
      </c>
      <c r="O297" s="54"/>
      <c r="P297" s="54"/>
      <c r="Q297" s="198"/>
      <c r="R297" s="37" t="s">
        <v>1012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155</v>
      </c>
      <c r="B298" s="161">
        <v>44092</v>
      </c>
      <c r="C298" s="161"/>
      <c r="D298" s="162" t="s">
        <v>141</v>
      </c>
      <c r="E298" s="163" t="s">
        <v>546</v>
      </c>
      <c r="F298" s="163">
        <v>206</v>
      </c>
      <c r="G298" s="163"/>
      <c r="H298" s="163">
        <v>248</v>
      </c>
      <c r="I298" s="165">
        <v>248</v>
      </c>
      <c r="J298" s="135" t="s">
        <v>632</v>
      </c>
      <c r="K298" s="136">
        <f t="shared" si="113"/>
        <v>42</v>
      </c>
      <c r="L298" s="137">
        <f t="shared" si="114"/>
        <v>0.20388349514563106</v>
      </c>
      <c r="M298" s="132" t="s">
        <v>548</v>
      </c>
      <c r="N298" s="138">
        <v>44214</v>
      </c>
      <c r="O298" s="54"/>
      <c r="P298" s="54"/>
      <c r="Q298" s="198"/>
      <c r="R298" s="37" t="s">
        <v>1012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156</v>
      </c>
      <c r="B299" s="161">
        <v>44140</v>
      </c>
      <c r="C299" s="161"/>
      <c r="D299" s="162" t="s">
        <v>141</v>
      </c>
      <c r="E299" s="163" t="s">
        <v>546</v>
      </c>
      <c r="F299" s="163">
        <v>182.5</v>
      </c>
      <c r="G299" s="163"/>
      <c r="H299" s="163">
        <v>248</v>
      </c>
      <c r="I299" s="165">
        <v>248</v>
      </c>
      <c r="J299" s="135" t="s">
        <v>632</v>
      </c>
      <c r="K299" s="136">
        <f t="shared" si="113"/>
        <v>65.5</v>
      </c>
      <c r="L299" s="137">
        <f t="shared" si="114"/>
        <v>0.35890410958904112</v>
      </c>
      <c r="M299" s="132" t="s">
        <v>548</v>
      </c>
      <c r="N299" s="138">
        <v>44214</v>
      </c>
      <c r="O299" s="54"/>
      <c r="P299" s="54"/>
      <c r="Q299" s="198"/>
      <c r="R299" s="37" t="s">
        <v>1012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157</v>
      </c>
      <c r="B300" s="161">
        <v>44140</v>
      </c>
      <c r="C300" s="161"/>
      <c r="D300" s="162" t="s">
        <v>338</v>
      </c>
      <c r="E300" s="163" t="s">
        <v>546</v>
      </c>
      <c r="F300" s="163">
        <v>247.5</v>
      </c>
      <c r="G300" s="163"/>
      <c r="H300" s="163">
        <v>320</v>
      </c>
      <c r="I300" s="165">
        <v>320</v>
      </c>
      <c r="J300" s="135" t="s">
        <v>632</v>
      </c>
      <c r="K300" s="136">
        <f t="shared" si="113"/>
        <v>72.5</v>
      </c>
      <c r="L300" s="137">
        <f t="shared" si="114"/>
        <v>0.29292929292929293</v>
      </c>
      <c r="M300" s="132" t="s">
        <v>548</v>
      </c>
      <c r="N300" s="138">
        <v>44323</v>
      </c>
      <c r="O300" s="54"/>
      <c r="P300" s="54"/>
      <c r="Q300" s="198"/>
      <c r="R300" s="37" t="s">
        <v>1012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158</v>
      </c>
      <c r="B301" s="161">
        <v>44140</v>
      </c>
      <c r="C301" s="161"/>
      <c r="D301" s="162" t="s">
        <v>199</v>
      </c>
      <c r="E301" s="163" t="s">
        <v>546</v>
      </c>
      <c r="F301" s="133">
        <v>925</v>
      </c>
      <c r="G301" s="163"/>
      <c r="H301" s="163">
        <v>1095</v>
      </c>
      <c r="I301" s="165">
        <v>1093</v>
      </c>
      <c r="J301" s="135" t="s">
        <v>772</v>
      </c>
      <c r="K301" s="136">
        <f t="shared" si="113"/>
        <v>170</v>
      </c>
      <c r="L301" s="137">
        <f t="shared" si="114"/>
        <v>0.18378378378378379</v>
      </c>
      <c r="M301" s="132" t="s">
        <v>548</v>
      </c>
      <c r="N301" s="138">
        <v>44201</v>
      </c>
      <c r="O301" s="54"/>
      <c r="P301" s="54"/>
      <c r="Q301" s="198"/>
      <c r="R301" s="37" t="s">
        <v>1012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159</v>
      </c>
      <c r="B302" s="161">
        <v>44140</v>
      </c>
      <c r="C302" s="161"/>
      <c r="D302" s="162" t="s">
        <v>356</v>
      </c>
      <c r="E302" s="163" t="s">
        <v>546</v>
      </c>
      <c r="F302" s="133">
        <v>332.5</v>
      </c>
      <c r="G302" s="163"/>
      <c r="H302" s="163">
        <v>393</v>
      </c>
      <c r="I302" s="165">
        <v>406</v>
      </c>
      <c r="J302" s="135" t="s">
        <v>773</v>
      </c>
      <c r="K302" s="136">
        <f t="shared" si="113"/>
        <v>60.5</v>
      </c>
      <c r="L302" s="137">
        <f t="shared" si="114"/>
        <v>0.18195488721804512</v>
      </c>
      <c r="M302" s="132" t="s">
        <v>548</v>
      </c>
      <c r="N302" s="138">
        <v>44256</v>
      </c>
      <c r="O302" s="54"/>
      <c r="P302" s="54"/>
      <c r="Q302" s="198"/>
      <c r="R302" s="37" t="s">
        <v>1012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160</v>
      </c>
      <c r="B303" s="161">
        <v>44141</v>
      </c>
      <c r="C303" s="161"/>
      <c r="D303" s="162" t="s">
        <v>460</v>
      </c>
      <c r="E303" s="163" t="s">
        <v>546</v>
      </c>
      <c r="F303" s="133">
        <v>231</v>
      </c>
      <c r="G303" s="163"/>
      <c r="H303" s="163">
        <v>281</v>
      </c>
      <c r="I303" s="165">
        <v>281</v>
      </c>
      <c r="J303" s="135" t="s">
        <v>632</v>
      </c>
      <c r="K303" s="136">
        <f t="shared" si="113"/>
        <v>50</v>
      </c>
      <c r="L303" s="137">
        <f t="shared" si="114"/>
        <v>0.21645021645021645</v>
      </c>
      <c r="M303" s="132" t="s">
        <v>548</v>
      </c>
      <c r="N303" s="138">
        <v>44358</v>
      </c>
      <c r="O303" s="54"/>
      <c r="P303" s="54"/>
      <c r="Q303" s="198"/>
      <c r="R303" s="37" t="s">
        <v>1012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161</v>
      </c>
      <c r="B304" s="161">
        <v>44187</v>
      </c>
      <c r="C304" s="161"/>
      <c r="D304" s="162" t="s">
        <v>774</v>
      </c>
      <c r="E304" s="163" t="s">
        <v>546</v>
      </c>
      <c r="F304" s="133">
        <v>190</v>
      </c>
      <c r="G304" s="163"/>
      <c r="H304" s="163">
        <v>239</v>
      </c>
      <c r="I304" s="165">
        <v>239</v>
      </c>
      <c r="J304" s="135" t="s">
        <v>775</v>
      </c>
      <c r="K304" s="136">
        <f t="shared" si="113"/>
        <v>49</v>
      </c>
      <c r="L304" s="137">
        <f t="shared" si="114"/>
        <v>0.25789473684210529</v>
      </c>
      <c r="M304" s="132" t="s">
        <v>548</v>
      </c>
      <c r="N304" s="138">
        <v>44844</v>
      </c>
      <c r="O304" s="54"/>
      <c r="P304" s="54"/>
      <c r="Q304" s="198"/>
      <c r="R304" s="37" t="s">
        <v>1012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0" ht="12.75" customHeight="1">
      <c r="A305" s="160">
        <v>162</v>
      </c>
      <c r="B305" s="161">
        <v>44258</v>
      </c>
      <c r="C305" s="161"/>
      <c r="D305" s="162" t="s">
        <v>770</v>
      </c>
      <c r="E305" s="163" t="s">
        <v>546</v>
      </c>
      <c r="F305" s="133">
        <v>495</v>
      </c>
      <c r="G305" s="163"/>
      <c r="H305" s="163">
        <v>595</v>
      </c>
      <c r="I305" s="165">
        <v>590</v>
      </c>
      <c r="J305" s="135" t="s">
        <v>568</v>
      </c>
      <c r="K305" s="136">
        <f t="shared" si="113"/>
        <v>100</v>
      </c>
      <c r="L305" s="137">
        <f t="shared" si="114"/>
        <v>0.20202020202020202</v>
      </c>
      <c r="M305" s="132" t="s">
        <v>548</v>
      </c>
      <c r="N305" s="138">
        <v>44589</v>
      </c>
      <c r="O305" s="54"/>
      <c r="P305" s="54"/>
      <c r="Q305" s="198"/>
      <c r="R305" s="37" t="s">
        <v>1012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0" ht="12.75" customHeight="1">
      <c r="A306" s="160">
        <v>163</v>
      </c>
      <c r="B306" s="161">
        <v>44274</v>
      </c>
      <c r="C306" s="161"/>
      <c r="D306" s="162" t="s">
        <v>356</v>
      </c>
      <c r="E306" s="163" t="s">
        <v>546</v>
      </c>
      <c r="F306" s="133">
        <v>355</v>
      </c>
      <c r="G306" s="163"/>
      <c r="H306" s="163">
        <v>422.5</v>
      </c>
      <c r="I306" s="165">
        <v>420</v>
      </c>
      <c r="J306" s="135" t="s">
        <v>776</v>
      </c>
      <c r="K306" s="136">
        <f t="shared" si="113"/>
        <v>67.5</v>
      </c>
      <c r="L306" s="137">
        <f t="shared" si="114"/>
        <v>0.19014084507042253</v>
      </c>
      <c r="M306" s="132" t="s">
        <v>548</v>
      </c>
      <c r="N306" s="138">
        <v>44361</v>
      </c>
      <c r="O306" s="54"/>
      <c r="P306" s="54"/>
      <c r="R306" s="37" t="s">
        <v>1012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0" ht="12.75" customHeight="1">
      <c r="A307" s="160">
        <v>164</v>
      </c>
      <c r="B307" s="161">
        <v>44295</v>
      </c>
      <c r="C307" s="161"/>
      <c r="D307" s="162" t="s">
        <v>320</v>
      </c>
      <c r="E307" s="163" t="s">
        <v>546</v>
      </c>
      <c r="F307" s="133">
        <v>555</v>
      </c>
      <c r="G307" s="163"/>
      <c r="H307" s="163">
        <v>663</v>
      </c>
      <c r="I307" s="165">
        <v>663</v>
      </c>
      <c r="J307" s="135" t="s">
        <v>777</v>
      </c>
      <c r="K307" s="136">
        <f t="shared" si="113"/>
        <v>108</v>
      </c>
      <c r="L307" s="137">
        <f t="shared" si="114"/>
        <v>0.19459459459459461</v>
      </c>
      <c r="M307" s="132" t="s">
        <v>548</v>
      </c>
      <c r="N307" s="138">
        <v>44321</v>
      </c>
      <c r="O307" s="54"/>
      <c r="P307" s="54"/>
      <c r="Q307" s="198"/>
      <c r="R307" s="37" t="s">
        <v>1012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0" ht="12.75" customHeight="1">
      <c r="A308" s="160">
        <v>165</v>
      </c>
      <c r="B308" s="161">
        <v>44308</v>
      </c>
      <c r="C308" s="161"/>
      <c r="D308" s="162" t="s">
        <v>741</v>
      </c>
      <c r="E308" s="163" t="s">
        <v>546</v>
      </c>
      <c r="F308" s="133">
        <v>126.5</v>
      </c>
      <c r="G308" s="163"/>
      <c r="H308" s="163">
        <v>155</v>
      </c>
      <c r="I308" s="165">
        <v>155</v>
      </c>
      <c r="J308" s="135" t="s">
        <v>632</v>
      </c>
      <c r="K308" s="136">
        <f t="shared" si="113"/>
        <v>28.5</v>
      </c>
      <c r="L308" s="137">
        <f t="shared" si="114"/>
        <v>0.22529644268774704</v>
      </c>
      <c r="M308" s="132" t="s">
        <v>548</v>
      </c>
      <c r="N308" s="138">
        <v>44362</v>
      </c>
      <c r="O308" s="54"/>
      <c r="P308" s="54"/>
      <c r="R308" s="37" t="s">
        <v>1012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0" ht="12.75" customHeight="1">
      <c r="A309" s="139">
        <v>166</v>
      </c>
      <c r="B309" s="170">
        <v>44368</v>
      </c>
      <c r="C309" s="170"/>
      <c r="D309" s="141" t="s">
        <v>778</v>
      </c>
      <c r="E309" s="143" t="s">
        <v>546</v>
      </c>
      <c r="F309" s="171">
        <v>287.5</v>
      </c>
      <c r="G309" s="143"/>
      <c r="H309" s="143">
        <v>245</v>
      </c>
      <c r="I309" s="144">
        <v>344</v>
      </c>
      <c r="J309" s="145" t="s">
        <v>779</v>
      </c>
      <c r="K309" s="146">
        <f t="shared" si="113"/>
        <v>-42.5</v>
      </c>
      <c r="L309" s="147">
        <f t="shared" si="114"/>
        <v>-0.14782608695652175</v>
      </c>
      <c r="M309" s="143" t="s">
        <v>558</v>
      </c>
      <c r="N309" s="140">
        <v>44508</v>
      </c>
      <c r="O309" s="54"/>
      <c r="P309" s="54"/>
      <c r="R309" s="37" t="s">
        <v>1012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0" ht="12.75" customHeight="1">
      <c r="A310" s="160">
        <v>167</v>
      </c>
      <c r="B310" s="161">
        <v>44368</v>
      </c>
      <c r="C310" s="161"/>
      <c r="D310" s="162" t="s">
        <v>460</v>
      </c>
      <c r="E310" s="163" t="s">
        <v>546</v>
      </c>
      <c r="F310" s="133">
        <v>241</v>
      </c>
      <c r="G310" s="163"/>
      <c r="H310" s="163">
        <v>298</v>
      </c>
      <c r="I310" s="165">
        <v>320</v>
      </c>
      <c r="J310" s="135" t="s">
        <v>632</v>
      </c>
      <c r="K310" s="136">
        <f t="shared" si="113"/>
        <v>57</v>
      </c>
      <c r="L310" s="137">
        <f t="shared" si="114"/>
        <v>0.23651452282157676</v>
      </c>
      <c r="M310" s="132" t="s">
        <v>548</v>
      </c>
      <c r="N310" s="138">
        <v>44802</v>
      </c>
      <c r="O310" s="54"/>
      <c r="P310" s="54"/>
      <c r="R310" s="37" t="s">
        <v>1012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0" ht="12.75" customHeight="1">
      <c r="A311" s="160">
        <v>168</v>
      </c>
      <c r="B311" s="161">
        <v>44406</v>
      </c>
      <c r="C311" s="161"/>
      <c r="D311" s="162" t="s">
        <v>741</v>
      </c>
      <c r="E311" s="163" t="s">
        <v>546</v>
      </c>
      <c r="F311" s="133">
        <v>162.5</v>
      </c>
      <c r="G311" s="163"/>
      <c r="H311" s="163">
        <v>200</v>
      </c>
      <c r="I311" s="165">
        <v>200</v>
      </c>
      <c r="J311" s="135" t="s">
        <v>632</v>
      </c>
      <c r="K311" s="136">
        <f t="shared" si="113"/>
        <v>37.5</v>
      </c>
      <c r="L311" s="137">
        <f t="shared" si="114"/>
        <v>0.23076923076923078</v>
      </c>
      <c r="M311" s="132" t="s">
        <v>548</v>
      </c>
      <c r="N311" s="138">
        <v>44802</v>
      </c>
      <c r="O311" s="54"/>
      <c r="P311" s="54"/>
      <c r="R311" s="37" t="s">
        <v>1012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0" ht="12.75" customHeight="1">
      <c r="A312" s="160">
        <v>169</v>
      </c>
      <c r="B312" s="161">
        <v>44462</v>
      </c>
      <c r="C312" s="161"/>
      <c r="D312" s="162" t="s">
        <v>424</v>
      </c>
      <c r="E312" s="163" t="s">
        <v>546</v>
      </c>
      <c r="F312" s="133">
        <v>1235</v>
      </c>
      <c r="G312" s="163"/>
      <c r="H312" s="163">
        <v>1505</v>
      </c>
      <c r="I312" s="165">
        <v>1500</v>
      </c>
      <c r="J312" s="135" t="s">
        <v>632</v>
      </c>
      <c r="K312" s="136">
        <f t="shared" si="113"/>
        <v>270</v>
      </c>
      <c r="L312" s="137">
        <f t="shared" si="114"/>
        <v>0.21862348178137653</v>
      </c>
      <c r="M312" s="132" t="s">
        <v>548</v>
      </c>
      <c r="N312" s="138">
        <v>44564</v>
      </c>
      <c r="O312" s="54"/>
      <c r="P312" s="54"/>
      <c r="R312" s="37" t="s">
        <v>1012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0" ht="12.75" customHeight="1">
      <c r="A313" s="160">
        <v>170</v>
      </c>
      <c r="B313" s="161">
        <v>44480</v>
      </c>
      <c r="C313" s="161"/>
      <c r="D313" s="162" t="s">
        <v>780</v>
      </c>
      <c r="E313" s="163" t="s">
        <v>546</v>
      </c>
      <c r="F313" s="133">
        <v>58.75</v>
      </c>
      <c r="G313" s="163"/>
      <c r="H313" s="163">
        <v>64.25</v>
      </c>
      <c r="I313" s="165"/>
      <c r="J313" s="135" t="s">
        <v>632</v>
      </c>
      <c r="K313" s="136">
        <f t="shared" si="113"/>
        <v>5.5</v>
      </c>
      <c r="L313" s="137">
        <f t="shared" si="114"/>
        <v>9.3617021276595741E-2</v>
      </c>
      <c r="M313" s="132" t="s">
        <v>548</v>
      </c>
      <c r="N313" s="138">
        <v>45322</v>
      </c>
      <c r="O313" s="54"/>
      <c r="P313" s="54"/>
      <c r="R313" s="37" t="s">
        <v>1012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0" ht="12.75" customHeight="1">
      <c r="A314" s="129">
        <v>171</v>
      </c>
      <c r="B314" s="130">
        <v>44481</v>
      </c>
      <c r="C314" s="130"/>
      <c r="D314" s="131" t="s">
        <v>273</v>
      </c>
      <c r="E314" s="132" t="s">
        <v>546</v>
      </c>
      <c r="F314" s="133">
        <v>315</v>
      </c>
      <c r="G314" s="132"/>
      <c r="H314" s="132">
        <v>335</v>
      </c>
      <c r="I314" s="134">
        <v>380</v>
      </c>
      <c r="J314" s="135" t="s">
        <v>824</v>
      </c>
      <c r="K314" s="136">
        <f t="shared" si="113"/>
        <v>20</v>
      </c>
      <c r="L314" s="137">
        <f t="shared" si="114"/>
        <v>6.3492063492063489E-2</v>
      </c>
      <c r="M314" s="132" t="s">
        <v>548</v>
      </c>
      <c r="N314" s="138">
        <v>45297</v>
      </c>
      <c r="O314" s="54"/>
      <c r="P314" s="54"/>
      <c r="R314" s="37" t="s">
        <v>1012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0" ht="12.75" customHeight="1">
      <c r="A315" s="129">
        <v>172</v>
      </c>
      <c r="B315" s="130">
        <v>44481</v>
      </c>
      <c r="C315" s="130"/>
      <c r="D315" s="131" t="s">
        <v>781</v>
      </c>
      <c r="E315" s="132" t="s">
        <v>546</v>
      </c>
      <c r="F315" s="133">
        <v>45.5</v>
      </c>
      <c r="G315" s="132"/>
      <c r="H315" s="132">
        <v>56.5</v>
      </c>
      <c r="I315" s="134">
        <v>56</v>
      </c>
      <c r="J315" s="135" t="s">
        <v>632</v>
      </c>
      <c r="K315" s="136">
        <f t="shared" si="113"/>
        <v>11</v>
      </c>
      <c r="L315" s="137">
        <f t="shared" si="114"/>
        <v>0.24175824175824176</v>
      </c>
      <c r="M315" s="132" t="s">
        <v>548</v>
      </c>
      <c r="N315" s="138">
        <v>44881</v>
      </c>
      <c r="O315" s="54"/>
      <c r="P315" s="54"/>
      <c r="R315" s="37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0" ht="12.75" customHeight="1">
      <c r="A316" s="129">
        <v>173</v>
      </c>
      <c r="B316" s="130">
        <v>44551</v>
      </c>
      <c r="C316" s="130"/>
      <c r="D316" s="131" t="s">
        <v>128</v>
      </c>
      <c r="E316" s="132" t="s">
        <v>546</v>
      </c>
      <c r="F316" s="133">
        <v>2300</v>
      </c>
      <c r="G316" s="132"/>
      <c r="H316" s="132">
        <f>(2820+2200)/2</f>
        <v>2510</v>
      </c>
      <c r="I316" s="134">
        <v>3000</v>
      </c>
      <c r="J316" s="135" t="s">
        <v>782</v>
      </c>
      <c r="K316" s="136">
        <f t="shared" si="113"/>
        <v>210</v>
      </c>
      <c r="L316" s="137">
        <f t="shared" si="114"/>
        <v>9.1304347826086957E-2</v>
      </c>
      <c r="M316" s="132" t="s">
        <v>548</v>
      </c>
      <c r="N316" s="138">
        <v>44649</v>
      </c>
      <c r="O316" s="54"/>
      <c r="P316" s="54"/>
      <c r="R316" s="37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0" ht="12.75" customHeight="1">
      <c r="A317" s="129">
        <v>174</v>
      </c>
      <c r="B317" s="130">
        <v>44606</v>
      </c>
      <c r="C317" s="130"/>
      <c r="D317" s="131" t="s">
        <v>414</v>
      </c>
      <c r="E317" s="132" t="s">
        <v>546</v>
      </c>
      <c r="F317" s="133">
        <v>635</v>
      </c>
      <c r="G317" s="132"/>
      <c r="H317" s="132">
        <v>700</v>
      </c>
      <c r="I317" s="134">
        <v>764</v>
      </c>
      <c r="J317" s="135" t="s">
        <v>808</v>
      </c>
      <c r="K317" s="136">
        <f t="shared" si="113"/>
        <v>65</v>
      </c>
      <c r="L317" s="137">
        <f t="shared" si="114"/>
        <v>0.10236220472440945</v>
      </c>
      <c r="M317" s="132" t="s">
        <v>548</v>
      </c>
      <c r="N317" s="138">
        <v>45159</v>
      </c>
      <c r="O317" s="54"/>
      <c r="P317" s="54"/>
      <c r="R317" s="37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0" ht="12.75" customHeight="1">
      <c r="A318" s="129">
        <v>175</v>
      </c>
      <c r="B318" s="130">
        <v>44613</v>
      </c>
      <c r="C318" s="130"/>
      <c r="D318" s="131" t="s">
        <v>424</v>
      </c>
      <c r="E318" s="132" t="s">
        <v>546</v>
      </c>
      <c r="F318" s="133">
        <v>1255</v>
      </c>
      <c r="G318" s="132"/>
      <c r="H318" s="132">
        <v>1515</v>
      </c>
      <c r="I318" s="134">
        <v>1510</v>
      </c>
      <c r="J318" s="135" t="s">
        <v>632</v>
      </c>
      <c r="K318" s="136">
        <f t="shared" si="113"/>
        <v>260</v>
      </c>
      <c r="L318" s="137">
        <f t="shared" si="114"/>
        <v>0.20717131474103587</v>
      </c>
      <c r="M318" s="132" t="s">
        <v>548</v>
      </c>
      <c r="N318" s="138">
        <v>44834</v>
      </c>
      <c r="O318" s="54"/>
      <c r="P318" s="54"/>
      <c r="R318" s="37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0" ht="12.75" customHeight="1">
      <c r="A319" s="271">
        <v>176</v>
      </c>
      <c r="B319" s="262">
        <v>44670</v>
      </c>
      <c r="C319" s="262"/>
      <c r="D319" s="263" t="s">
        <v>511</v>
      </c>
      <c r="E319" s="264" t="s">
        <v>546</v>
      </c>
      <c r="F319" s="265">
        <v>445</v>
      </c>
      <c r="G319" s="265"/>
      <c r="H319" s="265">
        <v>460</v>
      </c>
      <c r="I319" s="265">
        <v>553</v>
      </c>
      <c r="J319" s="266" t="s">
        <v>855</v>
      </c>
      <c r="K319" s="267">
        <f t="shared" ref="K319" si="115">H319-F319</f>
        <v>15</v>
      </c>
      <c r="L319" s="268">
        <f t="shared" ref="L319" si="116">K319/F319</f>
        <v>3.3707865168539325E-2</v>
      </c>
      <c r="M319" s="269" t="s">
        <v>565</v>
      </c>
      <c r="N319" s="270">
        <v>45397</v>
      </c>
      <c r="O319" s="54"/>
      <c r="P319" s="54"/>
      <c r="R319" s="37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0" ht="12.75" customHeight="1">
      <c r="A320" s="160">
        <v>177</v>
      </c>
      <c r="B320" s="161">
        <v>44746</v>
      </c>
      <c r="C320" s="161"/>
      <c r="D320" s="162" t="s">
        <v>783</v>
      </c>
      <c r="E320" s="163" t="s">
        <v>546</v>
      </c>
      <c r="F320" s="163">
        <v>207.5</v>
      </c>
      <c r="G320" s="163"/>
      <c r="H320" s="163">
        <v>254</v>
      </c>
      <c r="I320" s="165">
        <v>254</v>
      </c>
      <c r="J320" s="135" t="s">
        <v>632</v>
      </c>
      <c r="K320" s="136">
        <f t="shared" ref="K320:K330" si="117">H320-F320</f>
        <v>46.5</v>
      </c>
      <c r="L320" s="137">
        <f t="shared" ref="L320:L330" si="118">K320/F320</f>
        <v>0.22409638554216868</v>
      </c>
      <c r="M320" s="132" t="s">
        <v>548</v>
      </c>
      <c r="N320" s="138">
        <v>44792</v>
      </c>
      <c r="O320" s="54"/>
      <c r="P320" s="54"/>
      <c r="R320" s="37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1:38" ht="12.75" customHeight="1">
      <c r="A321" s="160">
        <v>178</v>
      </c>
      <c r="B321" s="161">
        <v>44775</v>
      </c>
      <c r="C321" s="161"/>
      <c r="D321" s="162" t="s">
        <v>462</v>
      </c>
      <c r="E321" s="163" t="s">
        <v>546</v>
      </c>
      <c r="F321" s="163">
        <v>31.25</v>
      </c>
      <c r="G321" s="163"/>
      <c r="H321" s="163">
        <v>38.75</v>
      </c>
      <c r="I321" s="165">
        <v>38</v>
      </c>
      <c r="J321" s="135" t="s">
        <v>632</v>
      </c>
      <c r="K321" s="136">
        <f t="shared" si="117"/>
        <v>7.5</v>
      </c>
      <c r="L321" s="137">
        <f t="shared" si="118"/>
        <v>0.24</v>
      </c>
      <c r="M321" s="132" t="s">
        <v>548</v>
      </c>
      <c r="N321" s="138">
        <v>44844</v>
      </c>
      <c r="O321" s="54"/>
      <c r="P321" s="54"/>
      <c r="R321" s="37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1:38" ht="12.75" customHeight="1">
      <c r="A322" s="160">
        <v>179</v>
      </c>
      <c r="B322" s="161">
        <v>44841</v>
      </c>
      <c r="C322" s="161"/>
      <c r="D322" s="162" t="s">
        <v>784</v>
      </c>
      <c r="E322" s="163" t="s">
        <v>546</v>
      </c>
      <c r="F322" s="133">
        <v>665</v>
      </c>
      <c r="G322" s="163"/>
      <c r="H322" s="163">
        <v>807.5</v>
      </c>
      <c r="I322" s="165">
        <v>840</v>
      </c>
      <c r="J322" s="135" t="s">
        <v>782</v>
      </c>
      <c r="K322" s="136">
        <f t="shared" si="117"/>
        <v>142.5</v>
      </c>
      <c r="L322" s="137">
        <f t="shared" si="118"/>
        <v>0.21428571428571427</v>
      </c>
      <c r="M322" s="132" t="s">
        <v>548</v>
      </c>
      <c r="N322" s="138">
        <v>45097</v>
      </c>
      <c r="O322" s="54"/>
      <c r="P322" s="54"/>
      <c r="R322" s="37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1:38" ht="12.75" customHeight="1">
      <c r="A323" s="160">
        <v>180</v>
      </c>
      <c r="B323" s="161">
        <v>44844</v>
      </c>
      <c r="C323" s="161"/>
      <c r="D323" s="162" t="s">
        <v>416</v>
      </c>
      <c r="E323" s="163" t="s">
        <v>546</v>
      </c>
      <c r="F323" s="133">
        <v>227.5</v>
      </c>
      <c r="G323" s="163"/>
      <c r="H323" s="163">
        <v>270</v>
      </c>
      <c r="I323" s="165">
        <v>291</v>
      </c>
      <c r="J323" s="135" t="s">
        <v>810</v>
      </c>
      <c r="K323" s="136">
        <f t="shared" si="117"/>
        <v>42.5</v>
      </c>
      <c r="L323" s="137">
        <f t="shared" si="118"/>
        <v>0.18681318681318682</v>
      </c>
      <c r="M323" s="132" t="s">
        <v>548</v>
      </c>
      <c r="N323" s="138">
        <v>45160</v>
      </c>
      <c r="O323" s="54"/>
      <c r="P323" s="54"/>
      <c r="R323" s="37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1:38" ht="12.75" customHeight="1">
      <c r="A324" s="160">
        <v>181</v>
      </c>
      <c r="B324" s="161">
        <v>44845</v>
      </c>
      <c r="C324" s="161"/>
      <c r="D324" s="162" t="s">
        <v>414</v>
      </c>
      <c r="E324" s="163" t="s">
        <v>546</v>
      </c>
      <c r="F324" s="133">
        <v>555</v>
      </c>
      <c r="G324" s="163"/>
      <c r="H324" s="163">
        <v>700</v>
      </c>
      <c r="I324" s="165">
        <v>765</v>
      </c>
      <c r="J324" s="135" t="s">
        <v>809</v>
      </c>
      <c r="K324" s="136">
        <f t="shared" si="117"/>
        <v>145</v>
      </c>
      <c r="L324" s="137">
        <f t="shared" si="118"/>
        <v>0.26126126126126126</v>
      </c>
      <c r="M324" s="132" t="s">
        <v>548</v>
      </c>
      <c r="N324" s="138">
        <v>45159</v>
      </c>
      <c r="O324" s="54"/>
      <c r="P324" s="54"/>
      <c r="R324" s="37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1:38" ht="12.75" customHeight="1">
      <c r="A325" s="160">
        <v>182</v>
      </c>
      <c r="B325" s="161">
        <v>44981</v>
      </c>
      <c r="C325" s="161"/>
      <c r="D325" s="162" t="s">
        <v>429</v>
      </c>
      <c r="E325" s="163" t="s">
        <v>546</v>
      </c>
      <c r="F325" s="133">
        <v>1675</v>
      </c>
      <c r="G325" s="163"/>
      <c r="H325" s="163">
        <v>2080</v>
      </c>
      <c r="I325" s="165">
        <v>2080</v>
      </c>
      <c r="J325" s="135" t="s">
        <v>632</v>
      </c>
      <c r="K325" s="136">
        <f t="shared" si="117"/>
        <v>405</v>
      </c>
      <c r="L325" s="137">
        <f t="shared" si="118"/>
        <v>0.2417910447761194</v>
      </c>
      <c r="M325" s="132" t="s">
        <v>548</v>
      </c>
      <c r="N325" s="138">
        <v>45119</v>
      </c>
      <c r="O325" s="54"/>
      <c r="P325" s="54"/>
      <c r="R325" s="37" t="s">
        <v>1015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1:38" ht="12.75" customHeight="1">
      <c r="A326" s="160">
        <v>183</v>
      </c>
      <c r="B326" s="161">
        <v>44986</v>
      </c>
      <c r="C326" s="161"/>
      <c r="D326" s="162" t="s">
        <v>462</v>
      </c>
      <c r="E326" s="163" t="s">
        <v>546</v>
      </c>
      <c r="F326" s="133">
        <v>57.5</v>
      </c>
      <c r="G326" s="163"/>
      <c r="H326" s="163">
        <v>120</v>
      </c>
      <c r="I326" s="165">
        <v>120</v>
      </c>
      <c r="J326" s="135" t="s">
        <v>632</v>
      </c>
      <c r="K326" s="136">
        <f t="shared" si="117"/>
        <v>62.5</v>
      </c>
      <c r="L326" s="137">
        <f t="shared" si="118"/>
        <v>1.0869565217391304</v>
      </c>
      <c r="M326" s="132" t="s">
        <v>548</v>
      </c>
      <c r="N326" s="138">
        <v>45049</v>
      </c>
      <c r="O326" s="54"/>
      <c r="P326" s="54"/>
      <c r="R326" s="37" t="s">
        <v>1015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1:38" ht="12.75" customHeight="1">
      <c r="A327" s="160">
        <v>184</v>
      </c>
      <c r="B327" s="161">
        <v>45008</v>
      </c>
      <c r="C327" s="161"/>
      <c r="D327" s="162" t="s">
        <v>476</v>
      </c>
      <c r="E327" s="163" t="s">
        <v>546</v>
      </c>
      <c r="F327" s="133">
        <v>2765</v>
      </c>
      <c r="G327" s="163"/>
      <c r="H327" s="163">
        <v>3547.5</v>
      </c>
      <c r="I327" s="165">
        <v>3523</v>
      </c>
      <c r="J327" s="135" t="s">
        <v>632</v>
      </c>
      <c r="K327" s="136">
        <f t="shared" si="117"/>
        <v>782.5</v>
      </c>
      <c r="L327" s="137">
        <f t="shared" si="118"/>
        <v>0.28300180831826399</v>
      </c>
      <c r="M327" s="132" t="s">
        <v>548</v>
      </c>
      <c r="N327" s="138">
        <v>45177</v>
      </c>
      <c r="O327" s="54"/>
      <c r="P327" s="54"/>
      <c r="R327" s="37" t="s">
        <v>1015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1:38" ht="12.75" customHeight="1">
      <c r="A328" s="160">
        <v>185</v>
      </c>
      <c r="B328" s="161">
        <v>45027</v>
      </c>
      <c r="C328" s="161"/>
      <c r="D328" s="162" t="s">
        <v>785</v>
      </c>
      <c r="E328" s="163" t="s">
        <v>546</v>
      </c>
      <c r="F328" s="163">
        <v>460</v>
      </c>
      <c r="G328" s="163"/>
      <c r="H328" s="163">
        <v>825</v>
      </c>
      <c r="I328" s="165">
        <v>810</v>
      </c>
      <c r="J328" s="135" t="s">
        <v>632</v>
      </c>
      <c r="K328" s="136">
        <f t="shared" si="117"/>
        <v>365</v>
      </c>
      <c r="L328" s="137">
        <f t="shared" si="118"/>
        <v>0.79347826086956519</v>
      </c>
      <c r="M328" s="132" t="s">
        <v>548</v>
      </c>
      <c r="N328" s="138">
        <v>45155</v>
      </c>
      <c r="O328" s="54"/>
      <c r="P328" s="54"/>
      <c r="R328" s="37" t="s">
        <v>1015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1:38" ht="12.75" customHeight="1">
      <c r="A329" s="160">
        <v>186</v>
      </c>
      <c r="B329" s="161">
        <v>45050</v>
      </c>
      <c r="C329" s="161"/>
      <c r="D329" s="162" t="s">
        <v>41</v>
      </c>
      <c r="E329" s="163" t="s">
        <v>546</v>
      </c>
      <c r="F329" s="163">
        <v>3630</v>
      </c>
      <c r="G329" s="163"/>
      <c r="H329" s="163">
        <v>5150</v>
      </c>
      <c r="I329" s="165">
        <v>5040</v>
      </c>
      <c r="J329" s="135" t="s">
        <v>632</v>
      </c>
      <c r="K329" s="136">
        <f t="shared" si="117"/>
        <v>1520</v>
      </c>
      <c r="L329" s="137">
        <f t="shared" si="118"/>
        <v>0.41873278236914602</v>
      </c>
      <c r="M329" s="132" t="s">
        <v>548</v>
      </c>
      <c r="N329" s="138">
        <v>45344</v>
      </c>
      <c r="O329" s="54"/>
      <c r="P329" s="54"/>
      <c r="R329" s="37" t="s">
        <v>1015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1:38" ht="12.75" customHeight="1">
      <c r="A330" s="160">
        <v>187</v>
      </c>
      <c r="B330" s="161">
        <v>45075</v>
      </c>
      <c r="C330" s="161"/>
      <c r="D330" s="162" t="s">
        <v>786</v>
      </c>
      <c r="E330" s="163" t="s">
        <v>546</v>
      </c>
      <c r="F330" s="133">
        <v>585</v>
      </c>
      <c r="G330" s="163"/>
      <c r="H330" s="163">
        <v>732</v>
      </c>
      <c r="I330" s="165">
        <v>732</v>
      </c>
      <c r="J330" s="135" t="s">
        <v>632</v>
      </c>
      <c r="K330" s="136">
        <f t="shared" si="117"/>
        <v>147</v>
      </c>
      <c r="L330" s="137">
        <f t="shared" si="118"/>
        <v>0.25128205128205128</v>
      </c>
      <c r="M330" s="132" t="s">
        <v>548</v>
      </c>
      <c r="N330" s="138">
        <v>45152</v>
      </c>
      <c r="O330" s="54"/>
      <c r="P330" s="54"/>
      <c r="R330" s="37" t="s">
        <v>1015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F330" s="37"/>
      <c r="AG330" s="54"/>
      <c r="AI330" s="37"/>
      <c r="AK330" s="37"/>
      <c r="AL330" s="54"/>
    </row>
    <row r="331" spans="1:38" ht="12.75" customHeight="1">
      <c r="A331" s="178">
        <v>188</v>
      </c>
      <c r="B331" s="179">
        <v>45078</v>
      </c>
      <c r="C331" s="53"/>
      <c r="D331" s="53" t="s">
        <v>501</v>
      </c>
      <c r="E331" s="180" t="s">
        <v>546</v>
      </c>
      <c r="F331" s="51" t="s">
        <v>787</v>
      </c>
      <c r="G331" s="51"/>
      <c r="H331" s="51"/>
      <c r="I331" s="51">
        <v>4300</v>
      </c>
      <c r="J331" s="51" t="s">
        <v>547</v>
      </c>
      <c r="K331" s="51"/>
      <c r="L331" s="51"/>
      <c r="M331" s="51"/>
      <c r="N331" s="51"/>
      <c r="O331" s="54"/>
      <c r="P331" s="54"/>
      <c r="R331" s="37" t="s">
        <v>1015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F331" s="37"/>
      <c r="AG331" s="54"/>
      <c r="AI331" s="37"/>
      <c r="AK331" s="37"/>
      <c r="AL331" s="54"/>
    </row>
    <row r="332" spans="1:38" ht="12.75" customHeight="1">
      <c r="A332" s="160">
        <v>189</v>
      </c>
      <c r="B332" s="161">
        <v>45103</v>
      </c>
      <c r="C332" s="161"/>
      <c r="D332" s="162" t="s">
        <v>805</v>
      </c>
      <c r="E332" s="163" t="s">
        <v>546</v>
      </c>
      <c r="F332" s="133">
        <v>282.5</v>
      </c>
      <c r="G332" s="163"/>
      <c r="H332" s="163">
        <v>383</v>
      </c>
      <c r="I332" s="165">
        <v>383</v>
      </c>
      <c r="J332" s="135" t="s">
        <v>632</v>
      </c>
      <c r="K332" s="136">
        <f>H332-F332</f>
        <v>100.5</v>
      </c>
      <c r="L332" s="137">
        <f>K332/F332</f>
        <v>0.35575221238938054</v>
      </c>
      <c r="M332" s="132" t="s">
        <v>548</v>
      </c>
      <c r="N332" s="138">
        <v>45265</v>
      </c>
      <c r="O332" s="54"/>
      <c r="P332" s="54"/>
      <c r="R332" s="37" t="s">
        <v>1015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F332" s="37"/>
      <c r="AG332" s="54"/>
      <c r="AI332" s="37"/>
      <c r="AK332" s="37"/>
      <c r="AL332" s="54"/>
    </row>
    <row r="333" spans="1:38" ht="12.75" customHeight="1">
      <c r="A333" s="160">
        <v>190</v>
      </c>
      <c r="B333" s="161">
        <v>45120</v>
      </c>
      <c r="C333" s="161"/>
      <c r="D333" s="162" t="s">
        <v>500</v>
      </c>
      <c r="E333" s="163" t="s">
        <v>546</v>
      </c>
      <c r="F333" s="133">
        <v>2312.5</v>
      </c>
      <c r="G333" s="163"/>
      <c r="H333" s="163">
        <v>2935</v>
      </c>
      <c r="I333" s="165">
        <v>2935</v>
      </c>
      <c r="J333" s="135" t="s">
        <v>632</v>
      </c>
      <c r="K333" s="136">
        <f>H333-F333</f>
        <v>622.5</v>
      </c>
      <c r="L333" s="137">
        <f>K333/F333</f>
        <v>0.26918918918918922</v>
      </c>
      <c r="M333" s="132" t="s">
        <v>548</v>
      </c>
      <c r="N333" s="138">
        <v>45177</v>
      </c>
      <c r="O333" s="54"/>
      <c r="P333" s="54"/>
      <c r="R333" s="37" t="s">
        <v>1015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F333" s="37"/>
      <c r="AG333" s="54"/>
      <c r="AI333" s="37"/>
      <c r="AK333" s="37"/>
      <c r="AL333" s="54"/>
    </row>
    <row r="334" spans="1:38" ht="12.75" customHeight="1">
      <c r="A334" s="160">
        <v>191</v>
      </c>
      <c r="B334" s="161">
        <v>45125</v>
      </c>
      <c r="C334" s="161"/>
      <c r="D334" s="162" t="s">
        <v>199</v>
      </c>
      <c r="E334" s="163" t="s">
        <v>546</v>
      </c>
      <c r="F334" s="133">
        <v>3980</v>
      </c>
      <c r="G334" s="163"/>
      <c r="H334" s="163">
        <v>4895</v>
      </c>
      <c r="I334" s="165">
        <v>4895</v>
      </c>
      <c r="J334" s="135" t="s">
        <v>632</v>
      </c>
      <c r="K334" s="136">
        <f>H334-F334</f>
        <v>915</v>
      </c>
      <c r="L334" s="137">
        <f>K334/F334</f>
        <v>0.22989949748743718</v>
      </c>
      <c r="M334" s="132" t="s">
        <v>548</v>
      </c>
      <c r="N334" s="138">
        <v>45155</v>
      </c>
      <c r="O334" s="54"/>
      <c r="P334" s="54"/>
      <c r="R334" s="37" t="s">
        <v>1015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160">
        <v>192</v>
      </c>
      <c r="B335" s="161">
        <v>45145</v>
      </c>
      <c r="C335" s="161"/>
      <c r="D335" s="162" t="s">
        <v>807</v>
      </c>
      <c r="E335" s="163" t="s">
        <v>546</v>
      </c>
      <c r="F335" s="133">
        <v>565</v>
      </c>
      <c r="G335" s="163"/>
      <c r="H335" s="163">
        <v>725</v>
      </c>
      <c r="I335" s="165">
        <v>725</v>
      </c>
      <c r="J335" s="135" t="s">
        <v>632</v>
      </c>
      <c r="K335" s="136">
        <f>H335-F335</f>
        <v>160</v>
      </c>
      <c r="L335" s="137">
        <f>K335/F335</f>
        <v>0.2831858407079646</v>
      </c>
      <c r="M335" s="132" t="s">
        <v>548</v>
      </c>
      <c r="N335" s="138">
        <v>45169</v>
      </c>
      <c r="O335" s="54"/>
      <c r="P335" s="54"/>
      <c r="R335" s="37" t="s">
        <v>1015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232">
        <v>193</v>
      </c>
      <c r="B336" s="233">
        <v>45167</v>
      </c>
      <c r="C336" s="233"/>
      <c r="D336" s="234" t="s">
        <v>811</v>
      </c>
      <c r="E336" s="235" t="s">
        <v>546</v>
      </c>
      <c r="F336" s="133">
        <v>700</v>
      </c>
      <c r="G336" s="235"/>
      <c r="H336" s="235">
        <v>950</v>
      </c>
      <c r="I336" s="236">
        <v>950</v>
      </c>
      <c r="J336" s="237" t="s">
        <v>632</v>
      </c>
      <c r="K336" s="136">
        <f>H336-F336</f>
        <v>250</v>
      </c>
      <c r="L336" s="137">
        <f>K336/F336</f>
        <v>0.35714285714285715</v>
      </c>
      <c r="M336" s="132" t="s">
        <v>548</v>
      </c>
      <c r="N336" s="138">
        <v>45261</v>
      </c>
      <c r="O336" s="54"/>
      <c r="P336" s="54"/>
      <c r="R336" s="37" t="s">
        <v>1015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178">
        <v>194</v>
      </c>
      <c r="B337" s="179">
        <v>45184</v>
      </c>
      <c r="C337" s="53"/>
      <c r="D337" s="53" t="s">
        <v>503</v>
      </c>
      <c r="E337" s="180" t="s">
        <v>546</v>
      </c>
      <c r="F337" s="51" t="s">
        <v>812</v>
      </c>
      <c r="G337" s="51"/>
      <c r="H337" s="51"/>
      <c r="I337" s="51">
        <v>480</v>
      </c>
      <c r="J337" s="51" t="s">
        <v>547</v>
      </c>
      <c r="K337" s="51"/>
      <c r="L337" s="51"/>
      <c r="M337" s="51"/>
      <c r="N337" s="51"/>
      <c r="O337" s="54"/>
      <c r="P337" s="54"/>
      <c r="R337" s="37" t="s">
        <v>1015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232">
        <v>195</v>
      </c>
      <c r="B338" s="233">
        <v>45203</v>
      </c>
      <c r="C338" s="233"/>
      <c r="D338" s="234" t="s">
        <v>172</v>
      </c>
      <c r="E338" s="235" t="s">
        <v>546</v>
      </c>
      <c r="F338" s="133">
        <v>992.5</v>
      </c>
      <c r="G338" s="235"/>
      <c r="H338" s="235">
        <v>1198</v>
      </c>
      <c r="I338" s="236">
        <v>1198</v>
      </c>
      <c r="J338" s="237" t="s">
        <v>632</v>
      </c>
      <c r="K338" s="136">
        <f>H338-F338</f>
        <v>205.5</v>
      </c>
      <c r="L338" s="137">
        <f>K338/F338</f>
        <v>0.2070528967254408</v>
      </c>
      <c r="M338" s="132" t="s">
        <v>548</v>
      </c>
      <c r="N338" s="138">
        <v>45392</v>
      </c>
      <c r="O338" s="54"/>
      <c r="P338" s="54"/>
      <c r="R338" s="37" t="s">
        <v>1016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232">
        <v>196</v>
      </c>
      <c r="B339" s="233">
        <v>45216</v>
      </c>
      <c r="C339" s="233"/>
      <c r="D339" s="234" t="s">
        <v>104</v>
      </c>
      <c r="E339" s="235" t="s">
        <v>546</v>
      </c>
      <c r="F339" s="133">
        <v>5425</v>
      </c>
      <c r="G339" s="235"/>
      <c r="H339" s="235">
        <v>6880</v>
      </c>
      <c r="I339" s="236">
        <v>6870</v>
      </c>
      <c r="J339" s="237" t="s">
        <v>632</v>
      </c>
      <c r="K339" s="136">
        <f>H339-F339</f>
        <v>1455</v>
      </c>
      <c r="L339" s="137">
        <f>K339/F339</f>
        <v>0.26820276497695855</v>
      </c>
      <c r="M339" s="132" t="s">
        <v>548</v>
      </c>
      <c r="N339" s="138">
        <v>45342</v>
      </c>
      <c r="O339" s="54"/>
      <c r="P339" s="54"/>
      <c r="R339" s="37" t="s">
        <v>1016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232">
        <v>197</v>
      </c>
      <c r="B340" s="233">
        <v>45216</v>
      </c>
      <c r="C340" s="233"/>
      <c r="D340" s="234" t="s">
        <v>813</v>
      </c>
      <c r="E340" s="235" t="s">
        <v>546</v>
      </c>
      <c r="F340" s="133">
        <v>1090</v>
      </c>
      <c r="G340" s="235"/>
      <c r="H340" s="235">
        <v>1415</v>
      </c>
      <c r="I340" s="236">
        <v>1415</v>
      </c>
      <c r="J340" s="237" t="s">
        <v>632</v>
      </c>
      <c r="K340" s="136">
        <f>H340-F340</f>
        <v>325</v>
      </c>
      <c r="L340" s="137">
        <f>K340/F340</f>
        <v>0.29816513761467889</v>
      </c>
      <c r="M340" s="132" t="s">
        <v>548</v>
      </c>
      <c r="N340" s="138">
        <v>45282</v>
      </c>
      <c r="O340" s="54"/>
      <c r="P340" s="54"/>
      <c r="R340" s="37" t="s">
        <v>1015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232">
        <v>198</v>
      </c>
      <c r="B341" s="233">
        <v>45236</v>
      </c>
      <c r="C341" s="233"/>
      <c r="D341" s="234" t="s">
        <v>816</v>
      </c>
      <c r="E341" s="235" t="s">
        <v>546</v>
      </c>
      <c r="F341" s="133">
        <v>1270</v>
      </c>
      <c r="G341" s="235"/>
      <c r="H341" s="235">
        <v>1613</v>
      </c>
      <c r="I341" s="236">
        <v>1613</v>
      </c>
      <c r="J341" s="237" t="s">
        <v>632</v>
      </c>
      <c r="K341" s="136">
        <f>H341-F341</f>
        <v>343</v>
      </c>
      <c r="L341" s="137">
        <f>K341/F341</f>
        <v>0.27007874015748029</v>
      </c>
      <c r="M341" s="132" t="s">
        <v>548</v>
      </c>
      <c r="N341" s="138">
        <v>45246</v>
      </c>
      <c r="O341" s="54"/>
      <c r="P341" s="54"/>
      <c r="R341" s="37" t="s">
        <v>1016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G341" s="54"/>
      <c r="AI341" s="37"/>
      <c r="AL341" s="54"/>
    </row>
    <row r="342" spans="1:38" ht="12.75" customHeight="1">
      <c r="A342" s="178">
        <v>199</v>
      </c>
      <c r="B342" s="179">
        <v>45251</v>
      </c>
      <c r="C342" s="53"/>
      <c r="D342" s="53" t="s">
        <v>817</v>
      </c>
      <c r="E342" s="180" t="s">
        <v>546</v>
      </c>
      <c r="F342" s="51" t="s">
        <v>818</v>
      </c>
      <c r="G342" s="51"/>
      <c r="H342" s="51"/>
      <c r="I342" s="51">
        <v>1490</v>
      </c>
      <c r="J342" s="51" t="s">
        <v>547</v>
      </c>
      <c r="K342" s="51"/>
      <c r="L342" s="51"/>
      <c r="M342" s="51"/>
      <c r="N342" s="51"/>
      <c r="O342" s="54"/>
      <c r="P342" s="54"/>
      <c r="R342" s="37" t="s">
        <v>1015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G342" s="54"/>
      <c r="AI342" s="37"/>
      <c r="AL342" s="54"/>
    </row>
    <row r="343" spans="1:38" ht="12.75" customHeight="1">
      <c r="A343" s="178">
        <v>200</v>
      </c>
      <c r="B343" s="179">
        <v>45254</v>
      </c>
      <c r="C343" s="53"/>
      <c r="D343" s="53" t="s">
        <v>816</v>
      </c>
      <c r="E343" s="180" t="s">
        <v>546</v>
      </c>
      <c r="F343" s="51" t="s">
        <v>819</v>
      </c>
      <c r="G343" s="51"/>
      <c r="H343" s="51"/>
      <c r="I343" s="51">
        <v>1806</v>
      </c>
      <c r="J343" s="51" t="s">
        <v>547</v>
      </c>
      <c r="K343" s="51"/>
      <c r="L343" s="51"/>
      <c r="M343" s="51"/>
      <c r="N343" s="51"/>
      <c r="O343" s="54"/>
      <c r="P343" s="54"/>
      <c r="R343" s="37" t="s">
        <v>1016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G343" s="54"/>
      <c r="AI343" s="37"/>
      <c r="AL343" s="54"/>
    </row>
    <row r="344" spans="1:38" ht="12.75" customHeight="1">
      <c r="A344" s="232">
        <v>201</v>
      </c>
      <c r="B344" s="233">
        <v>45265</v>
      </c>
      <c r="C344" s="233"/>
      <c r="D344" s="234" t="s">
        <v>504</v>
      </c>
      <c r="E344" s="235" t="s">
        <v>546</v>
      </c>
      <c r="F344" s="133">
        <v>435</v>
      </c>
      <c r="G344" s="235"/>
      <c r="H344" s="235">
        <v>558</v>
      </c>
      <c r="I344" s="236">
        <v>558</v>
      </c>
      <c r="J344" s="237" t="s">
        <v>632</v>
      </c>
      <c r="K344" s="136">
        <f>H344-F344</f>
        <v>123</v>
      </c>
      <c r="L344" s="137">
        <f>K344/F344</f>
        <v>0.28275862068965518</v>
      </c>
      <c r="M344" s="132" t="s">
        <v>548</v>
      </c>
      <c r="N344" s="138">
        <v>45378</v>
      </c>
      <c r="O344" s="54"/>
      <c r="P344" s="54"/>
      <c r="R344" s="37" t="s">
        <v>1015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  <c r="AG344" s="54"/>
      <c r="AI344" s="37"/>
      <c r="AL344" s="54"/>
    </row>
    <row r="345" spans="1:38" ht="12.75" customHeight="1">
      <c r="A345" s="232">
        <v>202</v>
      </c>
      <c r="B345" s="233">
        <v>45272</v>
      </c>
      <c r="C345" s="233"/>
      <c r="D345" s="234" t="s">
        <v>821</v>
      </c>
      <c r="E345" s="235" t="s">
        <v>546</v>
      </c>
      <c r="F345" s="133">
        <v>4225</v>
      </c>
      <c r="G345" s="235"/>
      <c r="H345" s="235">
        <v>5512</v>
      </c>
      <c r="I345" s="236">
        <v>5512</v>
      </c>
      <c r="J345" s="237" t="s">
        <v>632</v>
      </c>
      <c r="K345" s="136">
        <f>H345-F345</f>
        <v>1287</v>
      </c>
      <c r="L345" s="137">
        <f>K345/F345</f>
        <v>0.30461538461538462</v>
      </c>
      <c r="M345" s="132" t="s">
        <v>548</v>
      </c>
      <c r="N345" s="138">
        <v>45329</v>
      </c>
      <c r="O345" s="54"/>
      <c r="P345" s="54"/>
      <c r="R345" s="37" t="s">
        <v>1016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  <c r="AG345" s="54"/>
      <c r="AI345" s="37"/>
      <c r="AL345" s="54"/>
    </row>
    <row r="346" spans="1:38" ht="12.75" customHeight="1">
      <c r="A346" s="178">
        <v>203</v>
      </c>
      <c r="B346" s="179">
        <v>45292</v>
      </c>
      <c r="C346" s="53"/>
      <c r="D346" s="53" t="s">
        <v>309</v>
      </c>
      <c r="E346" s="180" t="s">
        <v>546</v>
      </c>
      <c r="F346" s="51" t="s">
        <v>822</v>
      </c>
      <c r="G346" s="51"/>
      <c r="H346" s="51"/>
      <c r="I346" s="51">
        <v>4909</v>
      </c>
      <c r="J346" s="51" t="s">
        <v>547</v>
      </c>
      <c r="K346" s="51"/>
      <c r="L346" s="51"/>
      <c r="M346" s="51"/>
      <c r="N346" s="51"/>
      <c r="O346" s="54"/>
      <c r="P346" s="54"/>
      <c r="R346" s="37" t="s">
        <v>1016</v>
      </c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  <c r="AG346" s="54"/>
      <c r="AI346" s="37"/>
      <c r="AL346" s="54"/>
    </row>
    <row r="347" spans="1:38" ht="12.75" customHeight="1">
      <c r="A347" s="178">
        <v>204</v>
      </c>
      <c r="B347" s="179">
        <v>45294</v>
      </c>
      <c r="C347" s="53"/>
      <c r="D347" s="53" t="s">
        <v>502</v>
      </c>
      <c r="E347" s="180" t="s">
        <v>546</v>
      </c>
      <c r="F347" s="51" t="s">
        <v>823</v>
      </c>
      <c r="G347" s="51"/>
      <c r="H347" s="51"/>
      <c r="I347" s="51">
        <v>1080</v>
      </c>
      <c r="J347" s="51" t="s">
        <v>547</v>
      </c>
      <c r="K347" s="51"/>
      <c r="L347" s="51"/>
      <c r="M347" s="51"/>
      <c r="N347" s="51"/>
      <c r="O347" s="54"/>
      <c r="P347" s="54"/>
      <c r="R347" s="37" t="s">
        <v>1015</v>
      </c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  <c r="AG347" s="54"/>
      <c r="AI347" s="37"/>
      <c r="AL347" s="54"/>
    </row>
    <row r="348" spans="1:38" ht="12.75" customHeight="1">
      <c r="A348" s="178">
        <v>205</v>
      </c>
      <c r="B348" s="179">
        <v>45315</v>
      </c>
      <c r="C348" s="53"/>
      <c r="D348" s="53" t="s">
        <v>310</v>
      </c>
      <c r="E348" s="180" t="s">
        <v>546</v>
      </c>
      <c r="F348" s="51" t="s">
        <v>825</v>
      </c>
      <c r="G348" s="51"/>
      <c r="H348" s="51"/>
      <c r="I348" s="51">
        <v>2077</v>
      </c>
      <c r="J348" s="51" t="s">
        <v>547</v>
      </c>
      <c r="K348" s="51"/>
      <c r="L348" s="51"/>
      <c r="M348" s="51"/>
      <c r="N348" s="51"/>
      <c r="O348" s="54"/>
      <c r="P348" s="54"/>
      <c r="R348" s="37" t="s">
        <v>1016</v>
      </c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  <c r="AG348" s="54"/>
      <c r="AI348" s="37"/>
      <c r="AL348" s="54"/>
    </row>
    <row r="349" spans="1:38" ht="12.75" customHeight="1">
      <c r="A349" s="178">
        <v>206</v>
      </c>
      <c r="B349" s="179">
        <v>45320</v>
      </c>
      <c r="C349" s="53"/>
      <c r="D349" s="53" t="s">
        <v>826</v>
      </c>
      <c r="E349" s="180" t="s">
        <v>546</v>
      </c>
      <c r="F349" s="51" t="s">
        <v>827</v>
      </c>
      <c r="G349" s="51"/>
      <c r="H349" s="51"/>
      <c r="I349" s="51">
        <v>2906</v>
      </c>
      <c r="J349" s="51" t="s">
        <v>547</v>
      </c>
      <c r="K349" s="51"/>
      <c r="L349" s="51"/>
      <c r="M349" s="51"/>
      <c r="N349" s="51"/>
      <c r="O349" s="54"/>
      <c r="P349" s="54"/>
      <c r="R349" s="37" t="s">
        <v>1015</v>
      </c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  <c r="AG349" s="54"/>
      <c r="AI349" s="37"/>
      <c r="AL349" s="54"/>
    </row>
    <row r="350" spans="1:38" ht="12.75" customHeight="1">
      <c r="A350" s="232">
        <v>207</v>
      </c>
      <c r="B350" s="233">
        <v>45331</v>
      </c>
      <c r="C350" s="233"/>
      <c r="D350" s="234" t="s">
        <v>500</v>
      </c>
      <c r="E350" s="235" t="s">
        <v>546</v>
      </c>
      <c r="F350" s="133">
        <v>3270</v>
      </c>
      <c r="G350" s="235"/>
      <c r="H350" s="235">
        <v>4096</v>
      </c>
      <c r="I350" s="236">
        <v>4096</v>
      </c>
      <c r="J350" s="237" t="s">
        <v>632</v>
      </c>
      <c r="K350" s="136">
        <f>H350-F350</f>
        <v>826</v>
      </c>
      <c r="L350" s="137">
        <f>K350/F350</f>
        <v>0.25259938837920487</v>
      </c>
      <c r="M350" s="132" t="s">
        <v>548</v>
      </c>
      <c r="N350" s="138">
        <v>45377</v>
      </c>
      <c r="O350" s="54"/>
      <c r="P350" s="54"/>
      <c r="R350" s="37" t="s">
        <v>1015</v>
      </c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  <c r="AG350" s="54"/>
      <c r="AI350" s="37"/>
      <c r="AL350" s="54"/>
    </row>
    <row r="351" spans="1:38" ht="12.75" customHeight="1">
      <c r="A351" s="178">
        <v>208</v>
      </c>
      <c r="B351" s="179">
        <v>45345</v>
      </c>
      <c r="C351" s="53"/>
      <c r="D351" s="53" t="s">
        <v>59</v>
      </c>
      <c r="E351" s="180" t="s">
        <v>546</v>
      </c>
      <c r="F351" s="51" t="s">
        <v>842</v>
      </c>
      <c r="G351" s="51"/>
      <c r="H351" s="51"/>
      <c r="I351" s="51">
        <v>2627</v>
      </c>
      <c r="J351" s="51" t="s">
        <v>547</v>
      </c>
      <c r="K351" s="51"/>
      <c r="L351" s="51"/>
      <c r="M351" s="51"/>
      <c r="N351" s="53"/>
      <c r="O351" s="54"/>
      <c r="P351" s="54"/>
      <c r="R351" s="37" t="s">
        <v>1016</v>
      </c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  <c r="AG351" s="54"/>
      <c r="AI351" s="37"/>
      <c r="AL351" s="54"/>
    </row>
    <row r="352" spans="1:38" ht="12.75" customHeight="1">
      <c r="A352" s="232">
        <v>209</v>
      </c>
      <c r="B352" s="233">
        <v>45356</v>
      </c>
      <c r="C352" s="233"/>
      <c r="D352" s="234" t="s">
        <v>811</v>
      </c>
      <c r="E352" s="235" t="s">
        <v>546</v>
      </c>
      <c r="F352" s="133">
        <v>925</v>
      </c>
      <c r="G352" s="235"/>
      <c r="H352" s="235">
        <v>1170</v>
      </c>
      <c r="I352" s="236">
        <v>1170</v>
      </c>
      <c r="J352" s="237" t="s">
        <v>632</v>
      </c>
      <c r="K352" s="136">
        <f>H352-F352</f>
        <v>245</v>
      </c>
      <c r="L352" s="137">
        <f>K352/F352</f>
        <v>0.26486486486486488</v>
      </c>
      <c r="M352" s="132" t="s">
        <v>548</v>
      </c>
      <c r="N352" s="138">
        <v>45435</v>
      </c>
      <c r="O352" s="54"/>
      <c r="P352" s="54"/>
      <c r="R352" s="37" t="s">
        <v>1017</v>
      </c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  <c r="AG352" s="54"/>
      <c r="AI352" s="37"/>
      <c r="AL352" s="54"/>
    </row>
    <row r="353" spans="1:38" ht="12.75" customHeight="1">
      <c r="A353" s="232">
        <v>210</v>
      </c>
      <c r="B353" s="233">
        <v>45372</v>
      </c>
      <c r="C353" s="233"/>
      <c r="D353" s="234" t="s">
        <v>476</v>
      </c>
      <c r="E353" s="235" t="s">
        <v>546</v>
      </c>
      <c r="F353" s="133">
        <v>2910</v>
      </c>
      <c r="G353" s="235"/>
      <c r="H353" s="235">
        <v>3696</v>
      </c>
      <c r="I353" s="236">
        <v>3696</v>
      </c>
      <c r="J353" s="237" t="s">
        <v>632</v>
      </c>
      <c r="K353" s="136">
        <f>H353-F353</f>
        <v>786</v>
      </c>
      <c r="L353" s="137">
        <f>K353/F353</f>
        <v>0.27010309278350514</v>
      </c>
      <c r="M353" s="132" t="s">
        <v>548</v>
      </c>
      <c r="N353" s="138">
        <v>45412</v>
      </c>
      <c r="O353" s="54"/>
      <c r="P353" s="54"/>
      <c r="R353" s="37" t="s">
        <v>1017</v>
      </c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  <c r="AG353" s="54"/>
      <c r="AI353" s="37"/>
      <c r="AL353" s="54"/>
    </row>
    <row r="354" spans="1:38" ht="12.75" customHeight="1">
      <c r="A354" s="178">
        <v>211</v>
      </c>
      <c r="B354" s="179">
        <v>45387</v>
      </c>
      <c r="C354" s="53"/>
      <c r="D354" s="53" t="s">
        <v>506</v>
      </c>
      <c r="E354" s="180" t="s">
        <v>546</v>
      </c>
      <c r="F354" s="51" t="s">
        <v>852</v>
      </c>
      <c r="G354" s="51"/>
      <c r="H354" s="51"/>
      <c r="I354" s="51">
        <v>938</v>
      </c>
      <c r="J354" s="51" t="s">
        <v>547</v>
      </c>
      <c r="K354" s="51"/>
      <c r="L354" s="51"/>
      <c r="M354" s="51"/>
      <c r="N354" s="53"/>
      <c r="O354" s="54"/>
      <c r="P354" s="54"/>
      <c r="R354" s="43" t="s">
        <v>1016</v>
      </c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  <c r="AG354" s="54"/>
      <c r="AI354" s="37"/>
      <c r="AL354" s="54"/>
    </row>
    <row r="355" spans="1:38" ht="12.75" customHeight="1">
      <c r="A355" s="178">
        <v>212</v>
      </c>
      <c r="B355" s="179">
        <v>45407</v>
      </c>
      <c r="C355" s="53"/>
      <c r="D355" s="53" t="s">
        <v>813</v>
      </c>
      <c r="E355" s="180" t="s">
        <v>546</v>
      </c>
      <c r="F355" s="51" t="s">
        <v>858</v>
      </c>
      <c r="G355" s="51"/>
      <c r="H355" s="51"/>
      <c r="I355" s="51">
        <v>1675</v>
      </c>
      <c r="J355" s="51" t="s">
        <v>547</v>
      </c>
      <c r="K355" s="51"/>
      <c r="L355" s="51"/>
      <c r="M355" s="51"/>
      <c r="N355" s="53"/>
      <c r="O355" s="54"/>
      <c r="P355" s="54"/>
      <c r="R355" s="43" t="s">
        <v>1016</v>
      </c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  <c r="AG355" s="54"/>
      <c r="AI355" s="37"/>
      <c r="AL355" s="54"/>
    </row>
    <row r="356" spans="1:38" ht="12.75" customHeight="1">
      <c r="A356" s="178">
        <v>213</v>
      </c>
      <c r="B356" s="179">
        <v>45426</v>
      </c>
      <c r="C356" s="53"/>
      <c r="D356" s="53" t="s">
        <v>790</v>
      </c>
      <c r="E356" s="180" t="s">
        <v>546</v>
      </c>
      <c r="F356" s="51" t="s">
        <v>988</v>
      </c>
      <c r="G356" s="51"/>
      <c r="H356" s="51"/>
      <c r="I356" s="51">
        <v>617</v>
      </c>
      <c r="J356" s="51" t="s">
        <v>547</v>
      </c>
      <c r="K356" s="51"/>
      <c r="L356" s="51"/>
      <c r="M356" s="51"/>
      <c r="N356" s="53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  <c r="AG356" s="54"/>
      <c r="AI356" s="37"/>
      <c r="AL356" s="54"/>
    </row>
    <row r="357" spans="1:38" ht="12.75" customHeight="1">
      <c r="A357" s="178"/>
      <c r="B357" s="179"/>
      <c r="C357" s="53"/>
      <c r="D357" s="53"/>
      <c r="E357" s="180"/>
      <c r="F357" s="51"/>
      <c r="G357" s="51"/>
      <c r="H357" s="51"/>
      <c r="I357" s="51"/>
      <c r="J357" s="51"/>
      <c r="K357" s="51"/>
      <c r="L357" s="51"/>
      <c r="M357" s="51"/>
      <c r="N357" s="53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  <c r="AG357" s="54"/>
      <c r="AI357" s="37"/>
      <c r="AL357" s="54"/>
    </row>
    <row r="358" spans="1:38" ht="15" customHeight="1">
      <c r="A358" s="178"/>
      <c r="B358" s="179"/>
      <c r="C358" s="53"/>
      <c r="D358" s="53"/>
      <c r="E358" s="180"/>
      <c r="F358" s="51"/>
      <c r="G358" s="51"/>
      <c r="H358" s="51"/>
      <c r="I358" s="51"/>
      <c r="J358" s="51"/>
      <c r="K358" s="51"/>
      <c r="L358" s="51"/>
      <c r="M358" s="51"/>
      <c r="N358" s="53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1:38" ht="12.75" customHeight="1">
      <c r="B359" s="181" t="s">
        <v>788</v>
      </c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  <c r="AG359" s="54"/>
      <c r="AI359" s="37"/>
      <c r="AL359" s="54"/>
    </row>
    <row r="360" spans="1:38" ht="12.75" customHeight="1">
      <c r="A360" s="182"/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  <c r="AG360" s="54"/>
      <c r="AI360" s="37"/>
      <c r="AL360" s="54"/>
    </row>
    <row r="361" spans="1:38" ht="12.75" customHeight="1">
      <c r="A361" s="182"/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1:38" ht="12.75" customHeight="1">
      <c r="A362" s="51"/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1:38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1:38" ht="12.75" customHeight="1"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1:38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1:38" ht="12.75" customHeight="1"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1:38" ht="12.75" customHeight="1">
      <c r="F367" s="54"/>
      <c r="G367" s="54"/>
      <c r="H367" s="54"/>
      <c r="I367" s="54"/>
      <c r="J367" s="37"/>
      <c r="K367" s="54"/>
      <c r="L367" s="54"/>
      <c r="M367" s="54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1:38" ht="12.75" customHeight="1">
      <c r="F368" s="54"/>
      <c r="G368" s="54"/>
      <c r="H368" s="54"/>
      <c r="I368" s="54"/>
      <c r="J368" s="37"/>
      <c r="K368" s="54"/>
      <c r="L368" s="54"/>
      <c r="M368" s="54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54"/>
      <c r="P369" s="54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54"/>
      <c r="P370" s="54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54"/>
      <c r="P371" s="54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54"/>
      <c r="P372" s="54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54"/>
      <c r="P373" s="54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54"/>
      <c r="P374" s="54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54"/>
      <c r="P375" s="54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54"/>
      <c r="P376" s="54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54"/>
      <c r="P377" s="54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54"/>
      <c r="P378" s="54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54"/>
      <c r="P379" s="54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54"/>
      <c r="P380" s="54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54"/>
      <c r="P381" s="54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54"/>
      <c r="P382" s="54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54"/>
      <c r="P383" s="54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54"/>
      <c r="P384" s="54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54"/>
      <c r="P385" s="54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R394" s="54"/>
      <c r="S394" s="54"/>
      <c r="T394" s="37"/>
      <c r="U394" s="54"/>
      <c r="V394" s="37"/>
      <c r="W394" s="54"/>
      <c r="X394" s="37"/>
      <c r="Y394" s="54"/>
      <c r="Z394" s="37"/>
      <c r="AA394" s="54"/>
      <c r="AB394" s="37"/>
      <c r="AC394" s="54"/>
      <c r="AD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R395" s="54"/>
      <c r="S395" s="54"/>
      <c r="T395" s="37"/>
      <c r="U395" s="54"/>
      <c r="V395" s="37"/>
      <c r="W395" s="54"/>
      <c r="X395" s="37"/>
      <c r="Y395" s="54"/>
      <c r="Z395" s="37"/>
      <c r="AA395" s="54"/>
      <c r="AB395" s="37"/>
      <c r="AC395" s="54"/>
      <c r="AD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R396" s="54"/>
      <c r="S396" s="54"/>
      <c r="T396" s="37"/>
      <c r="U396" s="54"/>
      <c r="V396" s="37"/>
      <c r="W396" s="54"/>
      <c r="X396" s="37"/>
      <c r="Y396" s="54"/>
      <c r="Z396" s="37"/>
      <c r="AA396" s="54"/>
      <c r="AB396" s="37"/>
      <c r="AC396" s="54"/>
      <c r="AD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R397" s="54"/>
      <c r="S397" s="54"/>
      <c r="T397" s="37"/>
      <c r="U397" s="54"/>
      <c r="V397" s="37"/>
      <c r="W397" s="54"/>
      <c r="X397" s="37"/>
      <c r="Y397" s="54"/>
      <c r="Z397" s="37"/>
      <c r="AA397" s="54"/>
      <c r="AB397" s="37"/>
      <c r="AC397" s="54"/>
      <c r="AD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R398" s="54"/>
      <c r="S398" s="54"/>
      <c r="T398" s="37"/>
      <c r="U398" s="54"/>
      <c r="V398" s="37"/>
      <c r="W398" s="54"/>
      <c r="X398" s="37"/>
      <c r="Y398" s="54"/>
      <c r="Z398" s="37"/>
      <c r="AA398" s="54"/>
      <c r="AB398" s="37"/>
      <c r="AC398" s="54"/>
      <c r="AD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R399" s="54"/>
      <c r="S399" s="54"/>
      <c r="T399" s="37"/>
      <c r="U399" s="54"/>
      <c r="V399" s="37"/>
      <c r="W399" s="54"/>
      <c r="X399" s="37"/>
      <c r="Y399" s="54"/>
      <c r="Z399" s="37"/>
      <c r="AA399" s="54"/>
      <c r="AB399" s="37"/>
      <c r="AC399" s="54"/>
      <c r="AD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R400" s="54"/>
      <c r="S400" s="54"/>
      <c r="T400" s="37"/>
      <c r="U400" s="54"/>
      <c r="V400" s="37"/>
      <c r="W400" s="54"/>
      <c r="X400" s="37"/>
      <c r="Y400" s="54"/>
      <c r="Z400" s="37"/>
      <c r="AA400" s="54"/>
      <c r="AB400" s="37"/>
      <c r="AC400" s="54"/>
      <c r="AD400" s="37"/>
    </row>
    <row r="401" spans="6:30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R401" s="54"/>
      <c r="S401" s="54"/>
      <c r="T401" s="37"/>
      <c r="U401" s="54"/>
      <c r="V401" s="37"/>
      <c r="W401" s="54"/>
      <c r="X401" s="37"/>
      <c r="Y401" s="54"/>
      <c r="Z401" s="37"/>
      <c r="AA401" s="54"/>
      <c r="AB401" s="37"/>
      <c r="AC401" s="54"/>
      <c r="AD401" s="37"/>
    </row>
    <row r="402" spans="6:30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R402" s="54"/>
      <c r="S402" s="54"/>
      <c r="T402" s="37"/>
      <c r="U402" s="54"/>
      <c r="V402" s="37"/>
      <c r="W402" s="54"/>
      <c r="X402" s="37"/>
      <c r="Y402" s="54"/>
      <c r="Z402" s="37"/>
      <c r="AA402" s="54"/>
      <c r="AB402" s="37"/>
      <c r="AC402" s="54"/>
      <c r="AD402" s="37"/>
    </row>
    <row r="403" spans="6:30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R403" s="54"/>
      <c r="S403" s="54"/>
      <c r="T403" s="37"/>
      <c r="U403" s="54"/>
      <c r="V403" s="37"/>
      <c r="W403" s="54"/>
      <c r="X403" s="37"/>
      <c r="Y403" s="54"/>
      <c r="Z403" s="37"/>
      <c r="AA403" s="54"/>
      <c r="AB403" s="37"/>
      <c r="AC403" s="54"/>
      <c r="AD403" s="37"/>
    </row>
    <row r="404" spans="6:30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30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30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30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30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30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30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30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30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30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30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30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30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2.75" customHeight="1">
      <c r="F525" s="54"/>
      <c r="G525" s="54"/>
      <c r="H525" s="54"/>
      <c r="I525" s="54"/>
      <c r="J525" s="37"/>
      <c r="K525" s="54"/>
      <c r="L525" s="54"/>
      <c r="M525" s="54"/>
      <c r="O525" s="37"/>
    </row>
    <row r="526" spans="6:15" ht="12.75" customHeight="1">
      <c r="F526" s="54"/>
      <c r="G526" s="54"/>
      <c r="H526" s="54"/>
      <c r="I526" s="54"/>
      <c r="J526" s="37"/>
      <c r="K526" s="54"/>
      <c r="L526" s="54"/>
      <c r="M526" s="54"/>
      <c r="O526" s="37"/>
    </row>
    <row r="527" spans="6:15" ht="12.75" customHeight="1">
      <c r="F527" s="54"/>
      <c r="G527" s="54"/>
      <c r="H527" s="54"/>
      <c r="I527" s="54"/>
      <c r="J527" s="37"/>
      <c r="K527" s="54"/>
      <c r="L527" s="54"/>
      <c r="M527" s="54"/>
      <c r="O527" s="37"/>
    </row>
    <row r="528" spans="6:15" ht="12.75" customHeight="1">
      <c r="F528" s="54"/>
      <c r="G528" s="54"/>
      <c r="H528" s="54"/>
      <c r="I528" s="54"/>
      <c r="J528" s="37"/>
      <c r="K528" s="54"/>
      <c r="L528" s="54"/>
      <c r="M528" s="54"/>
      <c r="O528" s="37"/>
    </row>
    <row r="529" spans="6:15" ht="12.75" customHeight="1">
      <c r="F529" s="54"/>
      <c r="G529" s="54"/>
      <c r="H529" s="54"/>
      <c r="I529" s="54"/>
      <c r="J529" s="37"/>
      <c r="K529" s="54"/>
      <c r="L529" s="54"/>
      <c r="M529" s="54"/>
      <c r="O529" s="37"/>
    </row>
    <row r="530" spans="6:15" ht="12.75" customHeight="1">
      <c r="F530" s="54"/>
      <c r="G530" s="54"/>
      <c r="H530" s="54"/>
      <c r="I530" s="54"/>
      <c r="J530" s="37"/>
      <c r="K530" s="54"/>
      <c r="L530" s="54"/>
      <c r="M530" s="54"/>
      <c r="O530" s="37"/>
    </row>
    <row r="531" spans="6:15" ht="12.75" customHeight="1">
      <c r="F531" s="54"/>
      <c r="G531" s="54"/>
      <c r="H531" s="54"/>
      <c r="I531" s="54"/>
      <c r="J531" s="37"/>
      <c r="K531" s="54"/>
      <c r="L531" s="54"/>
      <c r="M531" s="54"/>
      <c r="O531" s="37"/>
    </row>
    <row r="532" spans="6:15" ht="12.75" customHeight="1">
      <c r="F532" s="54"/>
      <c r="G532" s="54"/>
      <c r="H532" s="54"/>
      <c r="I532" s="54"/>
      <c r="J532" s="37"/>
      <c r="K532" s="54"/>
      <c r="L532" s="54"/>
      <c r="M532" s="54"/>
      <c r="O532" s="37"/>
    </row>
    <row r="533" spans="6:15" ht="12.75" customHeight="1">
      <c r="F533" s="54"/>
      <c r="G533" s="54"/>
      <c r="H533" s="54"/>
      <c r="I533" s="54"/>
      <c r="J533" s="37"/>
      <c r="K533" s="54"/>
      <c r="L533" s="54"/>
      <c r="M533" s="54"/>
      <c r="O533" s="37"/>
    </row>
    <row r="534" spans="6:15" ht="12.75" customHeight="1">
      <c r="F534" s="54"/>
      <c r="G534" s="54"/>
      <c r="H534" s="54"/>
      <c r="I534" s="54"/>
      <c r="J534" s="37"/>
      <c r="K534" s="54"/>
      <c r="L534" s="54"/>
      <c r="M534" s="54"/>
      <c r="O534" s="37"/>
    </row>
    <row r="535" spans="6:15" ht="15" customHeight="1">
      <c r="F535" s="54"/>
      <c r="G535" s="54"/>
      <c r="H535" s="54"/>
      <c r="I535" s="54"/>
      <c r="J535" s="37"/>
      <c r="K535" s="54"/>
      <c r="L535" s="54"/>
      <c r="M535" s="54"/>
      <c r="O535" s="37"/>
    </row>
  </sheetData>
  <mergeCells count="91">
    <mergeCell ref="A116:A117"/>
    <mergeCell ref="B116:B117"/>
    <mergeCell ref="J116:J117"/>
    <mergeCell ref="M116:M117"/>
    <mergeCell ref="O116:O117"/>
    <mergeCell ref="P75:P76"/>
    <mergeCell ref="J75:J76"/>
    <mergeCell ref="M81:M82"/>
    <mergeCell ref="O81:O82"/>
    <mergeCell ref="J85:J86"/>
    <mergeCell ref="M85:M86"/>
    <mergeCell ref="O85:O86"/>
    <mergeCell ref="P85:P86"/>
    <mergeCell ref="P77:P78"/>
    <mergeCell ref="J81:J82"/>
    <mergeCell ref="P81:P82"/>
    <mergeCell ref="P83:P84"/>
    <mergeCell ref="O75:O76"/>
    <mergeCell ref="O77:O78"/>
    <mergeCell ref="J83:J84"/>
    <mergeCell ref="J92:J93"/>
    <mergeCell ref="A92:A93"/>
    <mergeCell ref="B92:B93"/>
    <mergeCell ref="M96:M97"/>
    <mergeCell ref="A110:A111"/>
    <mergeCell ref="B110:B111"/>
    <mergeCell ref="J110:J111"/>
    <mergeCell ref="A96:A97"/>
    <mergeCell ref="B96:B97"/>
    <mergeCell ref="J96:J97"/>
    <mergeCell ref="A98:A99"/>
    <mergeCell ref="B98:B99"/>
    <mergeCell ref="J98:J99"/>
    <mergeCell ref="A75:A76"/>
    <mergeCell ref="B75:B76"/>
    <mergeCell ref="A77:A78"/>
    <mergeCell ref="B77:B78"/>
    <mergeCell ref="M75:M76"/>
    <mergeCell ref="M77:M78"/>
    <mergeCell ref="J77:J78"/>
    <mergeCell ref="A81:A82"/>
    <mergeCell ref="B81:B82"/>
    <mergeCell ref="A83:A84"/>
    <mergeCell ref="B83:B84"/>
    <mergeCell ref="A85:A86"/>
    <mergeCell ref="B85:B86"/>
    <mergeCell ref="A56:A57"/>
    <mergeCell ref="B56:B57"/>
    <mergeCell ref="J56:J57"/>
    <mergeCell ref="O56:O57"/>
    <mergeCell ref="P56:P57"/>
    <mergeCell ref="M56:M57"/>
    <mergeCell ref="A118:A119"/>
    <mergeCell ref="B118:B119"/>
    <mergeCell ref="A120:A121"/>
    <mergeCell ref="B120:B121"/>
    <mergeCell ref="O101:O102"/>
    <mergeCell ref="M101:M102"/>
    <mergeCell ref="M110:M111"/>
    <mergeCell ref="M112:M113"/>
    <mergeCell ref="B112:B113"/>
    <mergeCell ref="A112:A113"/>
    <mergeCell ref="J112:J113"/>
    <mergeCell ref="O110:O111"/>
    <mergeCell ref="O112:O113"/>
    <mergeCell ref="A101:A102"/>
    <mergeCell ref="B101:B102"/>
    <mergeCell ref="J101:J102"/>
    <mergeCell ref="J120:J121"/>
    <mergeCell ref="P120:P121"/>
    <mergeCell ref="M98:M99"/>
    <mergeCell ref="P112:P113"/>
    <mergeCell ref="P101:P102"/>
    <mergeCell ref="K120:K121"/>
    <mergeCell ref="O120:O121"/>
    <mergeCell ref="M120:M121"/>
    <mergeCell ref="P110:P111"/>
    <mergeCell ref="P98:P99"/>
    <mergeCell ref="O98:O99"/>
    <mergeCell ref="P116:P117"/>
    <mergeCell ref="J118:J119"/>
    <mergeCell ref="M118:M119"/>
    <mergeCell ref="O118:O119"/>
    <mergeCell ref="P118:P119"/>
    <mergeCell ref="O92:O93"/>
    <mergeCell ref="P92:P93"/>
    <mergeCell ref="O96:O97"/>
    <mergeCell ref="O83:O84"/>
    <mergeCell ref="M83:M84"/>
    <mergeCell ref="M92:M93"/>
    <mergeCell ref="P96:P97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77:K78 K82 K86 K93 K43 K57 K117:K1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2024-05-24T02:49:48Z</dcterms:modified>
</cp:coreProperties>
</file>