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9" i="7"/>
  <c r="K109" s="1"/>
  <c r="L111"/>
  <c r="K111" s="1"/>
  <c r="K39"/>
  <c r="L39" s="1"/>
  <c r="K30"/>
  <c r="L30" s="1"/>
  <c r="K77"/>
  <c r="L77" s="1"/>
  <c r="L110"/>
  <c r="K110" s="1"/>
  <c r="L108"/>
  <c r="K108" s="1"/>
  <c r="K38"/>
  <c r="L38" s="1"/>
  <c r="K33"/>
  <c r="L33" s="1"/>
  <c r="K31"/>
  <c r="L31" s="1"/>
  <c r="K78"/>
  <c r="L78" s="1"/>
  <c r="K34"/>
  <c r="L34" s="1"/>
  <c r="K37"/>
  <c r="L37" s="1"/>
  <c r="L107"/>
  <c r="K107" s="1"/>
  <c r="K75"/>
  <c r="L75" s="1"/>
  <c r="K25"/>
  <c r="L25" s="1"/>
  <c r="K28"/>
  <c r="L28" s="1"/>
  <c r="L106"/>
  <c r="K106" s="1"/>
  <c r="L105"/>
  <c r="K105" s="1"/>
  <c r="K29"/>
  <c r="L29" s="1"/>
  <c r="L92"/>
  <c r="K74"/>
  <c r="L74" s="1"/>
  <c r="L104"/>
  <c r="K104" s="1"/>
  <c r="K73"/>
  <c r="L73" s="1"/>
  <c r="K72"/>
  <c r="L72" s="1"/>
  <c r="K71"/>
  <c r="L71" s="1"/>
  <c r="K70"/>
  <c r="L70" s="1"/>
  <c r="K68"/>
  <c r="L68" s="1"/>
  <c r="K65"/>
  <c r="L65" s="1"/>
  <c r="K67"/>
  <c r="L67" s="1"/>
  <c r="K27"/>
  <c r="L27" s="1"/>
  <c r="K26"/>
  <c r="L26" s="1"/>
  <c r="K21"/>
  <c r="L21" s="1"/>
  <c r="K18"/>
  <c r="L18" s="1"/>
  <c r="K69"/>
  <c r="L69" s="1"/>
  <c r="K66"/>
  <c r="L66" s="1"/>
  <c r="L102"/>
  <c r="K102" s="1"/>
  <c r="L103"/>
  <c r="K103" s="1"/>
  <c r="K63"/>
  <c r="L63" s="1"/>
  <c r="K64"/>
  <c r="L64" s="1"/>
  <c r="K62"/>
  <c r="L62" s="1"/>
  <c r="L90"/>
  <c r="L88"/>
  <c r="K91"/>
  <c r="L101" l="1"/>
  <c r="K101" s="1"/>
  <c r="K24"/>
  <c r="L24" s="1"/>
  <c r="K22"/>
  <c r="L22" s="1"/>
  <c r="K20"/>
  <c r="K19"/>
  <c r="K61" l="1"/>
  <c r="L61" s="1"/>
  <c r="K58"/>
  <c r="L58" s="1"/>
  <c r="L100"/>
  <c r="K100" s="1"/>
  <c r="K17"/>
  <c r="L17" s="1"/>
  <c r="L20"/>
  <c r="L19"/>
  <c r="K60"/>
  <c r="L60" s="1"/>
  <c r="K59"/>
  <c r="L59" s="1"/>
  <c r="K56"/>
  <c r="L56" s="1"/>
  <c r="K57"/>
  <c r="L57" s="1"/>
  <c r="K12"/>
  <c r="L12" s="1"/>
  <c r="K15"/>
  <c r="L15" s="1"/>
  <c r="K16"/>
  <c r="L16" s="1"/>
  <c r="K54"/>
  <c r="L54" s="1"/>
  <c r="K11"/>
  <c r="L11" s="1"/>
  <c r="K10"/>
  <c r="L10" s="1"/>
  <c r="K55" l="1"/>
  <c r="L55" s="1"/>
  <c r="K13"/>
  <c r="L13" s="1"/>
  <c r="K14"/>
  <c r="L14" s="1"/>
  <c r="L99"/>
  <c r="K99" s="1"/>
  <c r="K53" l="1"/>
  <c r="L53" s="1"/>
  <c r="K52"/>
  <c r="L52" s="1"/>
  <c r="K51"/>
  <c r="L51" s="1"/>
  <c r="F265" l="1"/>
  <c r="K266"/>
  <c r="L266" s="1"/>
  <c r="K257"/>
  <c r="L257" s="1"/>
  <c r="K260"/>
  <c r="L260" s="1"/>
  <c r="K268" l="1"/>
  <c r="L268" s="1"/>
  <c r="F259"/>
  <c r="F258"/>
  <c r="F256"/>
  <c r="K256" s="1"/>
  <c r="L256" s="1"/>
  <c r="F236"/>
  <c r="F188"/>
  <c r="K267" l="1"/>
  <c r="L267" s="1"/>
  <c r="K265"/>
  <c r="L265" s="1"/>
  <c r="K271"/>
  <c r="L271" s="1"/>
  <c r="K272"/>
  <c r="L272" s="1"/>
  <c r="K264"/>
  <c r="L264" s="1"/>
  <c r="K274"/>
  <c r="L274" s="1"/>
  <c r="K270"/>
  <c r="L270" s="1"/>
  <c r="K263" l="1"/>
  <c r="L263" s="1"/>
  <c r="K252"/>
  <c r="L252" s="1"/>
  <c r="K254"/>
  <c r="L254" s="1"/>
  <c r="K251"/>
  <c r="L251" s="1"/>
  <c r="K253"/>
  <c r="L253" s="1"/>
  <c r="K182"/>
  <c r="L182" s="1"/>
  <c r="M7"/>
  <c r="K235"/>
  <c r="L235" s="1"/>
  <c r="K249"/>
  <c r="L249" s="1"/>
  <c r="K250"/>
  <c r="L250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7"/>
  <c r="L237" s="1"/>
  <c r="K236"/>
  <c r="L236" s="1"/>
  <c r="K232"/>
  <c r="L232" s="1"/>
  <c r="K231"/>
  <c r="L231" s="1"/>
  <c r="K230"/>
  <c r="L230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6"/>
  <c r="L206" s="1"/>
  <c r="K204"/>
  <c r="L204" s="1"/>
  <c r="K203"/>
  <c r="L203" s="1"/>
  <c r="K202"/>
  <c r="L202" s="1"/>
  <c r="K200"/>
  <c r="L200" s="1"/>
  <c r="K199"/>
  <c r="L199" s="1"/>
  <c r="K198"/>
  <c r="L198" s="1"/>
  <c r="K197"/>
  <c r="K196"/>
  <c r="L196" s="1"/>
  <c r="K195"/>
  <c r="L195" s="1"/>
  <c r="K193"/>
  <c r="L193" s="1"/>
  <c r="K192"/>
  <c r="L192" s="1"/>
  <c r="K191"/>
  <c r="L191" s="1"/>
  <c r="K190"/>
  <c r="L190" s="1"/>
  <c r="K189"/>
  <c r="L189" s="1"/>
  <c r="K188"/>
  <c r="L188" s="1"/>
  <c r="H187"/>
  <c r="K187" s="1"/>
  <c r="L187" s="1"/>
  <c r="K184"/>
  <c r="L184" s="1"/>
  <c r="K183"/>
  <c r="L183" s="1"/>
  <c r="K181"/>
  <c r="L181" s="1"/>
  <c r="K180"/>
  <c r="L180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H153"/>
  <c r="K153" s="1"/>
  <c r="L153" s="1"/>
  <c r="F152"/>
  <c r="K152" s="1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D7" i="6"/>
  <c r="K6" i="4"/>
  <c r="K6" i="3"/>
  <c r="L6" i="2"/>
</calcChain>
</file>

<file path=xl/sharedStrings.xml><?xml version="1.0" encoding="utf-8"?>
<sst xmlns="http://schemas.openxmlformats.org/spreadsheetml/2006/main" count="7589" uniqueCount="3826">
  <si>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</si>
  <si>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</si>
  <si>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</si>
  <si>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</si>
  <si>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</si>
  <si>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</si>
  <si>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</si>
  <si>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</si>
  <si>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</si>
  <si>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</si>
  <si>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</si>
  <si>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</si>
  <si>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</si>
  <si>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</si>
  <si>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</si>
  <si>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</si>
  <si>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</si>
  <si>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</si>
  <si>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</si>
  <si>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</si>
  <si>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</si>
  <si>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</si>
  <si>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</si>
  <si>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</si>
  <si>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</si>
  <si>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</si>
  <si>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</si>
  <si>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</si>
  <si>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</si>
  <si>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</si>
  <si>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</si>
  <si>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</si>
  <si>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</si>
  <si>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</si>
  <si>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</si>
  <si>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</si>
  <si>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</si>
  <si>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</si>
  <si>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</si>
  <si>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</si>
  <si>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</si>
  <si>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</si>
  <si>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</si>
  <si>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</si>
  <si>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</si>
  <si>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</si>
  <si>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</si>
  <si>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</si>
  <si>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</si>
  <si>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</si>
  <si>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</si>
  <si>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</si>
  <si>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</si>
  <si>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</si>
  <si>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</si>
  <si>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</si>
  <si>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</si>
  <si>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</si>
  <si>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</si>
  <si>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</si>
  <si>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</si>
  <si>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</si>
  <si>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</si>
  <si>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</si>
  <si>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</si>
  <si>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</si>
  <si>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</si>
  <si>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</si>
  <si>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</si>
  <si>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</si>
  <si>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</si>
  <si>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</si>
  <si>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</si>
  <si>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</si>
  <si>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</si>
  <si>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</si>
  <si>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</si>
  <si>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</si>
  <si>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</si>
  <si>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</si>
  <si>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</si>
  <si>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</si>
  <si>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</si>
  <si>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</si>
  <si>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</si>
  <si>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</si>
  <si>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</si>
  <si>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</si>
  <si>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</si>
  <si>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</si>
  <si>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</si>
  <si>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</si>
  <si>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</si>
  <si>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</si>
  <si>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</si>
  <si>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</si>
  <si>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</si>
  <si>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</si>
  <si>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</si>
  <si>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</si>
  <si>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</si>
  <si>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</si>
  <si>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</si>
  <si>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</si>
  <si>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</si>
  <si>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</si>
  <si>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</si>
  <si>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</si>
  <si>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</si>
  <si>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</si>
  <si>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</si>
  <si>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</si>
  <si>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</si>
  <si>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</si>
  <si>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</si>
  <si>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</si>
  <si>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</si>
  <si>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</si>
  <si>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</si>
  <si>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</si>
  <si>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</si>
  <si>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</si>
  <si>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</si>
  <si>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</si>
  <si>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</si>
  <si>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</si>
  <si>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</si>
  <si>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</si>
  <si>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</si>
  <si>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</si>
  <si>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</si>
  <si>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</si>
  <si>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</si>
  <si>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</si>
  <si>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</si>
  <si>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</si>
  <si>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</si>
  <si>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</si>
  <si>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</si>
  <si>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</si>
  <si>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</si>
  <si>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</si>
  <si>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</si>
  <si>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</si>
  <si>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</si>
  <si>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</si>
  <si>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</si>
  <si>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</si>
  <si>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</si>
  <si>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</si>
  <si>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</si>
  <si>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</si>
  <si>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</si>
  <si>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</si>
  <si>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</si>
  <si>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</si>
  <si>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</si>
  <si>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</si>
  <si>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</si>
  <si>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</si>
  <si>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</si>
  <si>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</si>
  <si>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</si>
  <si>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</si>
  <si>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</si>
  <si>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</si>
  <si>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</si>
  <si>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</si>
  <si>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</si>
  <si>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</si>
  <si>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</si>
  <si>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</si>
  <si>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</si>
  <si>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</si>
  <si>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</si>
  <si>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</si>
  <si>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</si>
  <si>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</si>
  <si>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</si>
  <si>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</si>
  <si>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</si>
  <si>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</si>
  <si>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</si>
  <si>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</si>
  <si>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</si>
  <si>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</si>
  <si>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</si>
  <si>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</si>
  <si>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</si>
  <si>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</si>
  <si>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</si>
  <si>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</si>
  <si>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</si>
  <si>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</si>
  <si>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</si>
  <si>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</si>
  <si>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</si>
  <si>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</si>
  <si>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</si>
  <si>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</si>
  <si>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</si>
  <si>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</si>
  <si>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</si>
  <si>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</si>
  <si>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</si>
  <si>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</si>
  <si>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</si>
  <si>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</si>
  <si>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</si>
  <si>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</si>
  <si>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</si>
  <si>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</si>
  <si>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</si>
  <si>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</si>
  <si>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</si>
  <si>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</si>
  <si>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</si>
  <si>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</si>
  <si>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</si>
  <si>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</si>
  <si>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</si>
  <si>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</si>
  <si>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</si>
  <si>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</si>
  <si>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</si>
  <si>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</si>
  <si>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</si>
  <si>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</si>
  <si>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</si>
  <si>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</si>
  <si>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</si>
  <si>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</si>
  <si>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</si>
  <si>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</si>
  <si>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</si>
  <si>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</si>
  <si>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</si>
  <si>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</si>
  <si>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</si>
  <si>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</si>
  <si>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</si>
  <si>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</si>
  <si>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</si>
  <si>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</si>
  <si>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</si>
  <si>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</si>
  <si>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</si>
  <si>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</si>
  <si>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</si>
  <si>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</si>
  <si>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</si>
  <si>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</si>
  <si>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</si>
  <si>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</si>
  <si>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</si>
  <si>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</si>
  <si>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</si>
  <si>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</si>
  <si>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</si>
  <si>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</si>
  <si>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</si>
  <si>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</si>
  <si>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</si>
  <si>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</si>
  <si>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</si>
  <si>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</si>
  <si>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</si>
  <si>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</si>
  <si>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</si>
  <si>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</si>
  <si>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</si>
  <si>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</si>
  <si>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</si>
  <si>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</si>
  <si>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</si>
  <si>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</si>
  <si>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</si>
  <si>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</si>
  <si>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</si>
  <si>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</si>
  <si>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</si>
  <si>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</si>
  <si>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</si>
  <si>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</si>
  <si>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</si>
  <si>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</si>
  <si>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</si>
  <si>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</si>
  <si>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</si>
  <si>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</si>
  <si>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</si>
  <si>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</si>
  <si>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</si>
  <si>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</si>
  <si>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</si>
  <si>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</si>
  <si>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</si>
  <si>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</si>
  <si>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</si>
  <si>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</si>
  <si>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</si>
  <si>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</si>
  <si>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</si>
  <si>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</si>
  <si>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</si>
  <si>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</si>
  <si>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</si>
  <si>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</si>
  <si>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</si>
  <si>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</si>
  <si>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</si>
  <si>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</si>
  <si>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</si>
  <si>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</si>
  <si>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</si>
  <si>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</si>
  <si>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</si>
  <si>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</si>
  <si>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</si>
  <si>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</si>
  <si>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</si>
  <si>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</si>
  <si>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</si>
  <si>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</si>
  <si>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</si>
  <si>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</si>
  <si>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</si>
  <si>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</si>
  <si>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</si>
  <si>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</si>
  <si>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</si>
  <si>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</si>
  <si>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</si>
  <si>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</si>
  <si>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</si>
  <si>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</si>
  <si>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</si>
  <si>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</si>
  <si>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</si>
  <si>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</si>
  <si>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</si>
  <si>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</si>
  <si>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</si>
  <si>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</si>
  <si>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</si>
  <si>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</si>
  <si>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</si>
  <si>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</si>
  <si>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</si>
  <si>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</si>
  <si>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</si>
  <si>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</si>
  <si>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</si>
  <si>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</si>
  <si>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</si>
  <si>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</si>
  <si>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</si>
  <si>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</si>
  <si>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</si>
  <si>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</si>
  <si>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</si>
  <si>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</si>
  <si>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</si>
  <si>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</si>
  <si>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</si>
  <si>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</si>
  <si>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</si>
  <si>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</si>
  <si>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</si>
  <si>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</si>
  <si>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</si>
  <si>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</si>
  <si>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</si>
  <si>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</si>
  <si>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</si>
  <si>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</si>
  <si>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</si>
  <si>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</si>
  <si>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</si>
  <si>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</si>
  <si>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</si>
  <si>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</si>
  <si>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</si>
  <si>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</si>
  <si>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</si>
  <si>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</si>
  <si>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</si>
  <si>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</si>
  <si>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</si>
  <si>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</si>
  <si>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</si>
  <si>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</si>
  <si>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</si>
  <si>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</si>
  <si>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</si>
  <si>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</si>
  <si>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</si>
  <si>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</si>
  <si>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</si>
  <si>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</si>
  <si>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</si>
  <si>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</si>
  <si>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</si>
  <si>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</si>
  <si>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</si>
  <si>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</si>
  <si>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</si>
  <si>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</si>
  <si>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</si>
  <si>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</si>
  <si>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</si>
  <si>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</si>
  <si>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</si>
  <si>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</si>
  <si>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</si>
  <si>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</si>
  <si>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</si>
  <si>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</si>
  <si>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</si>
  <si>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</si>
  <si>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</si>
  <si>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</si>
  <si>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</si>
  <si>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</si>
  <si>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</si>
  <si>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</si>
  <si>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</si>
  <si>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</si>
  <si>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</si>
  <si>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</si>
  <si>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</si>
  <si>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</si>
  <si>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</si>
  <si>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</si>
  <si>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</si>
  <si>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</si>
  <si>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</si>
  <si>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</si>
  <si>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</si>
  <si>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</si>
  <si>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</si>
  <si>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</si>
  <si>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</si>
  <si>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</si>
  <si>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</si>
  <si>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</si>
  <si>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</si>
  <si>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</si>
  <si>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</si>
  <si>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</si>
  <si>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</si>
  <si>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</si>
  <si>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</si>
  <si>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</si>
  <si>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</si>
  <si>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</si>
  <si>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</si>
  <si>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</si>
  <si>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</si>
  <si>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</si>
  <si>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</si>
  <si>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</si>
  <si>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</si>
  <si>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</si>
  <si>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</si>
  <si>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</si>
  <si>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</si>
  <si>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</si>
  <si>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</si>
  <si>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</si>
  <si>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</si>
  <si>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</si>
  <si>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</si>
  <si>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</si>
  <si>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</si>
  <si>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</si>
  <si>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</si>
  <si>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</si>
  <si>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</si>
  <si>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</si>
  <si>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</si>
  <si>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</si>
  <si>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</si>
  <si>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</si>
  <si>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</si>
  <si>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</si>
  <si>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</si>
  <si>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</si>
  <si>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</si>
  <si>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</si>
  <si>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</si>
  <si>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</si>
  <si>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</si>
  <si>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</si>
  <si>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</si>
  <si>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</si>
  <si>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</si>
  <si>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</si>
  <si>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</si>
  <si>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</si>
  <si>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</si>
  <si>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</si>
  <si>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</si>
  <si>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</si>
  <si>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</si>
  <si>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</si>
  <si>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</si>
  <si>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</si>
  <si>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</si>
  <si>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</si>
  <si>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</si>
  <si>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</si>
  <si>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</si>
  <si>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</si>
  <si>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</si>
  <si>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</si>
  <si>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</si>
  <si>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</si>
  <si>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</si>
  <si>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</si>
  <si>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</si>
  <si>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</si>
  <si>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</si>
  <si>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</si>
  <si>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</si>
  <si>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</si>
  <si>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</si>
  <si>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</si>
  <si>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</si>
  <si>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</si>
  <si>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</si>
  <si>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</si>
  <si>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</si>
  <si>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</si>
  <si>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</si>
  <si>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</si>
  <si>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</si>
  <si>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</si>
  <si>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</si>
  <si>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</si>
  <si>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</si>
  <si>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</si>
  <si>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</si>
  <si>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</si>
  <si>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</si>
  <si>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</si>
  <si>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</si>
  <si>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</si>
  <si>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</si>
  <si>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</si>
  <si>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</si>
  <si>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</si>
  <si>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</si>
  <si>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</si>
  <si>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</si>
  <si>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</si>
  <si>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</si>
  <si>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</si>
  <si>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</si>
  <si>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</si>
  <si>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</si>
  <si>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</si>
  <si>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</si>
  <si>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</si>
  <si>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</si>
  <si>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</si>
  <si>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</si>
  <si>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</si>
  <si>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</si>
  <si>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</si>
  <si>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</si>
  <si>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</si>
  <si>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</si>
  <si>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</si>
  <si>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</si>
  <si>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</si>
  <si>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</si>
  <si>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</si>
  <si>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</si>
  <si>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</si>
  <si>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</si>
  <si>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</si>
  <si>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</si>
  <si>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</si>
  <si>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</si>
  <si>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</si>
  <si>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</si>
  <si>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</si>
  <si>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</si>
  <si>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</si>
  <si>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</si>
  <si>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</si>
  <si>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</si>
  <si>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</si>
  <si>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</si>
  <si>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</si>
  <si>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</si>
  <si>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</si>
  <si>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</si>
  <si>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</si>
  <si>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</si>
  <si>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</si>
  <si>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</si>
  <si>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</si>
  <si>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</si>
  <si>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</si>
  <si>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</si>
  <si>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</si>
  <si>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</si>
  <si>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</si>
  <si>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</si>
  <si>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</si>
  <si>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</si>
  <si>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</si>
  <si>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</si>
  <si>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</si>
  <si>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</si>
  <si>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</si>
  <si>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</si>
  <si>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</si>
  <si>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</si>
  <si>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</si>
  <si>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</si>
  <si>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</si>
  <si>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</si>
  <si>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</si>
  <si>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</si>
  <si>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</si>
  <si>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</si>
  <si>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</si>
  <si>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</si>
  <si>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</si>
  <si>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</si>
  <si>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</si>
  <si>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</si>
  <si>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</si>
  <si>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</si>
  <si>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</si>
  <si>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</si>
  <si>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</si>
  <si>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</si>
  <si>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</si>
  <si>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</si>
  <si>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</si>
  <si>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</si>
  <si>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</si>
  <si>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</si>
  <si>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</si>
  <si>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</si>
  <si>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</si>
  <si>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</si>
  <si>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</si>
  <si>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</si>
  <si>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</si>
  <si>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</si>
  <si>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</si>
  <si>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</si>
  <si>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</si>
  <si>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</si>
  <si>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</si>
  <si>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</si>
  <si>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</si>
  <si>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</si>
  <si>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</si>
  <si>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</si>
  <si>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</si>
  <si>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</si>
  <si>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</si>
  <si>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</si>
  <si>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</si>
  <si>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</si>
  <si>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</si>
  <si>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</si>
  <si>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</si>
  <si>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</si>
  <si>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</si>
  <si>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</si>
  <si>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</si>
  <si>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</si>
  <si>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</si>
  <si>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</si>
  <si>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</si>
  <si>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</si>
  <si>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</si>
  <si>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</si>
  <si>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</si>
  <si>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</si>
  <si>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</si>
  <si>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</si>
  <si>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</si>
  <si>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</si>
  <si>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</si>
  <si>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</si>
  <si>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</si>
  <si>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</si>
  <si>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</si>
  <si>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</si>
  <si>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</si>
  <si>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</si>
  <si>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</si>
  <si>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</si>
  <si>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</si>
  <si>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</si>
  <si>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</si>
  <si>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</si>
  <si>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</si>
  <si>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</si>
  <si>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</si>
  <si>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</si>
  <si>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</si>
  <si>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</si>
  <si>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</si>
  <si>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</si>
  <si>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</si>
  <si>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</si>
  <si>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</si>
  <si>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</si>
  <si>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</si>
  <si>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</si>
  <si>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</si>
  <si>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</si>
  <si>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</si>
  <si>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</si>
  <si>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</si>
  <si>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</si>
  <si>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</si>
  <si>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</si>
  <si>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</si>
  <si>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</si>
  <si>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</si>
  <si>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</si>
  <si>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</si>
  <si>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</si>
  <si>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</si>
  <si>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</si>
  <si>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</si>
  <si>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</si>
  <si>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</si>
  <si>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</si>
  <si>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</si>
  <si>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</si>
  <si>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</si>
  <si>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</si>
  <si>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</si>
  <si>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</si>
  <si>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</si>
  <si>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</si>
  <si>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</si>
  <si>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</si>
  <si>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</si>
  <si>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</si>
  <si>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</si>
  <si>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</si>
  <si>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</si>
  <si>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</si>
  <si>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</si>
  <si>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</si>
  <si>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</si>
  <si>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</si>
  <si>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</si>
  <si>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</si>
  <si>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</si>
  <si>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</si>
  <si>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</si>
  <si>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</si>
  <si>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</si>
  <si>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</si>
  <si>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</si>
  <si>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</si>
  <si>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</si>
  <si>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</si>
  <si>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</si>
  <si>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</si>
  <si>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</si>
  <si>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</si>
  <si>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</si>
  <si>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</si>
  <si>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</si>
  <si>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</si>
  <si>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</si>
  <si>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</si>
  <si>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</si>
  <si>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</si>
  <si>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</si>
  <si>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</si>
  <si>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</si>
  <si>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</si>
  <si>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</si>
  <si>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</si>
  <si>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</si>
  <si>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</si>
  <si>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</si>
  <si>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</si>
  <si>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</si>
  <si>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</si>
  <si>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</si>
  <si>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</si>
  <si>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</si>
  <si>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</si>
  <si>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</si>
  <si>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</si>
  <si>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</si>
  <si>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</si>
  <si>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</si>
  <si>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</si>
  <si>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</si>
  <si>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</si>
  <si>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</si>
  <si>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</si>
  <si>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</si>
  <si>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</si>
  <si>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</si>
  <si>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</si>
  <si>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</si>
  <si>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</si>
  <si>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</si>
  <si>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</si>
  <si>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</si>
  <si>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</si>
  <si>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</si>
  <si>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</si>
  <si>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</si>
  <si>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</si>
  <si>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</si>
  <si>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</si>
  <si>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</si>
  <si>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</si>
  <si>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</si>
  <si>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</si>
  <si>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</si>
  <si>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</si>
  <si>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</si>
  <si>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</si>
  <si>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</si>
  <si>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</si>
  <si>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</si>
  <si>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</si>
  <si>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</si>
  <si>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</si>
  <si>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</si>
  <si>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</si>
  <si>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</si>
  <si>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</si>
  <si>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</si>
  <si>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</si>
  <si>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</si>
  <si>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</si>
  <si>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</si>
  <si>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</si>
  <si>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</si>
  <si>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</si>
  <si>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</si>
  <si>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</si>
  <si>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</si>
  <si>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</si>
  <si>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</si>
  <si>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</si>
  <si>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</si>
  <si>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</si>
  <si>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</si>
  <si>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</si>
  <si>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</si>
  <si>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</si>
  <si>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</si>
  <si>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</si>
  <si>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</si>
  <si>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</si>
  <si>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</si>
  <si>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</si>
  <si>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</si>
  <si>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</si>
  <si>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</si>
  <si>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</si>
  <si>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</si>
  <si>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</si>
  <si>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</si>
  <si>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</si>
  <si>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</si>
  <si>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</si>
  <si>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</si>
  <si>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</si>
  <si>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</si>
  <si>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</si>
  <si>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</si>
  <si>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</si>
  <si>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</si>
  <si>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</si>
  <si>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</si>
  <si>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</si>
  <si>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</si>
  <si>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</si>
  <si>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</si>
  <si>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</si>
  <si>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</si>
  <si>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</si>
  <si>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</si>
  <si>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</si>
  <si>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</si>
  <si>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</si>
  <si>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</si>
  <si>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</si>
  <si>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</si>
  <si>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</si>
  <si>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</si>
  <si>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</si>
  <si>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</si>
  <si>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</si>
  <si>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</si>
  <si>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</si>
  <si>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</si>
  <si>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</si>
  <si>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</si>
  <si>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</si>
  <si>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</si>
  <si>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</si>
  <si>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</si>
  <si>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</si>
  <si>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</si>
  <si>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</si>
  <si>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</si>
  <si>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</si>
  <si>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</si>
  <si>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</si>
  <si>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</si>
  <si>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</si>
  <si>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</si>
  <si>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</si>
  <si>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</si>
  <si>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</si>
  <si>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</si>
  <si>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</si>
  <si>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</si>
  <si>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</si>
  <si>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</si>
  <si>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</si>
  <si>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</si>
  <si>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</si>
  <si>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</si>
  <si>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</si>
  <si>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</si>
  <si>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</si>
  <si>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</si>
  <si>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</si>
  <si>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</si>
  <si>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</si>
  <si>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</si>
  <si>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</si>
  <si>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</si>
  <si>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</si>
  <si>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</si>
  <si>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</si>
  <si>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</si>
  <si>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</si>
  <si>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</si>
  <si>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</si>
  <si>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</si>
  <si>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</si>
  <si>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</si>
  <si>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</si>
  <si>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</si>
  <si>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</si>
  <si>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</si>
  <si>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</si>
  <si>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</si>
  <si>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</si>
  <si>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</si>
  <si>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</si>
  <si>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</si>
  <si>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</si>
  <si>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</si>
  <si>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</si>
  <si>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</si>
  <si>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</si>
  <si>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</si>
  <si>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</si>
  <si>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</si>
  <si>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</si>
  <si>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</si>
  <si>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</si>
  <si>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</si>
  <si>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</si>
  <si>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</si>
  <si>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</si>
  <si>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</si>
  <si>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</si>
  <si>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</si>
  <si>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</si>
  <si>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</si>
  <si>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</si>
  <si>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</si>
  <si>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</si>
  <si>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</si>
  <si>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</si>
  <si>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</si>
  <si>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</si>
  <si>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</si>
  <si>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</si>
  <si>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</si>
  <si>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</si>
  <si>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</si>
  <si>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</si>
  <si>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</si>
  <si>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</si>
  <si>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</si>
  <si>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</si>
  <si>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</si>
  <si>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</si>
  <si>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</si>
  <si>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</si>
  <si>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</si>
  <si>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</si>
  <si>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</si>
  <si>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</si>
  <si>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</si>
  <si>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</si>
  <si>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</si>
  <si>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</si>
  <si>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</si>
  <si>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</si>
  <si>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</si>
  <si>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</si>
  <si>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</si>
  <si>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</si>
  <si>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</si>
  <si>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</si>
  <si>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</si>
  <si>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</si>
  <si>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</si>
  <si>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</si>
  <si>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</si>
  <si>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</si>
  <si>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</si>
  <si>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</si>
  <si>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</si>
  <si>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</si>
  <si>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</si>
  <si>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</si>
  <si>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</si>
  <si>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</si>
  <si>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</si>
  <si>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</si>
  <si>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</si>
  <si>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</si>
  <si>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</si>
  <si>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</si>
  <si>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</si>
  <si>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</si>
  <si>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</si>
  <si>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</si>
  <si>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</si>
  <si>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</si>
  <si>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</si>
  <si>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</si>
  <si>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</si>
  <si>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</si>
  <si>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</si>
  <si>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</si>
  <si>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</si>
  <si>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</si>
  <si>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</si>
  <si>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</si>
  <si>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</si>
  <si>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</si>
  <si>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</si>
  <si>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</si>
  <si>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</si>
  <si>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</si>
  <si>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</si>
  <si>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</si>
  <si>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</si>
  <si>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</si>
  <si>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</si>
  <si>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</si>
  <si>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</si>
  <si>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</si>
  <si>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</si>
  <si>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</si>
  <si>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</si>
  <si>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</si>
  <si>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</si>
  <si>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</si>
  <si>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</si>
  <si>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</si>
  <si>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</si>
  <si>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</si>
  <si>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</si>
  <si>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</si>
  <si>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</si>
  <si>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</si>
  <si>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</si>
  <si>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</si>
  <si>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</si>
  <si>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</si>
  <si>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</si>
  <si>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</si>
  <si>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</si>
  <si>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</si>
  <si>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</si>
  <si>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</si>
  <si>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</si>
  <si>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</si>
  <si>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</si>
  <si>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</si>
  <si>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</si>
  <si>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</si>
  <si>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</si>
  <si>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</si>
  <si>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</si>
  <si>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</si>
  <si>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</si>
  <si>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</si>
  <si>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</si>
  <si>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</si>
  <si>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</si>
  <si>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</si>
  <si>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</si>
  <si>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</si>
  <si>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</si>
  <si>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</si>
  <si>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</si>
  <si>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</si>
  <si>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</si>
  <si>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</si>
  <si>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</si>
  <si>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</si>
  <si>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</si>
  <si>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</si>
  <si>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</si>
  <si>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</si>
  <si>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</si>
  <si>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</si>
  <si>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</si>
  <si>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</si>
  <si>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</si>
  <si>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</si>
  <si>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</si>
  <si>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</si>
  <si>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</si>
  <si>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</si>
  <si>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</si>
  <si>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</si>
  <si>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</si>
  <si>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</si>
  <si>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</si>
  <si>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</si>
  <si>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</si>
  <si>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</si>
  <si>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</si>
  <si>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</si>
  <si>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</si>
  <si>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</si>
  <si>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</si>
  <si>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</si>
  <si>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</si>
  <si>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</si>
  <si>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</si>
  <si>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</si>
  <si>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</si>
  <si>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</si>
  <si>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</si>
  <si>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</si>
  <si>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</si>
  <si>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</si>
  <si>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</si>
  <si>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</si>
  <si>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</si>
  <si>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</si>
  <si>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</si>
  <si>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</si>
  <si>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</si>
  <si>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</si>
  <si>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</si>
  <si>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</si>
  <si>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</si>
  <si>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</si>
  <si>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</si>
  <si>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</si>
  <si>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</si>
  <si>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</si>
  <si>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</si>
  <si>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</si>
  <si>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</si>
  <si>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</si>
  <si>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</si>
  <si>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</si>
  <si>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</si>
  <si>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</si>
  <si>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</si>
  <si>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</si>
  <si>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</si>
  <si>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</si>
  <si>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</si>
  <si>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</si>
  <si>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</si>
  <si>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</si>
  <si>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</si>
  <si>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</si>
  <si>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</si>
  <si>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</si>
  <si>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</si>
  <si>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</si>
  <si>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</si>
  <si>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</si>
  <si>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</si>
  <si>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</si>
  <si>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</si>
  <si>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</si>
  <si>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</si>
  <si>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</si>
  <si>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</si>
  <si>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</si>
  <si>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</si>
  <si>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</si>
  <si>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</si>
  <si>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</si>
  <si>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</si>
  <si>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</si>
  <si>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</si>
  <si>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</si>
  <si>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</si>
  <si>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</si>
  <si>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</si>
  <si>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</si>
  <si>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</si>
  <si>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</si>
  <si>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</si>
  <si>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</si>
  <si>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</si>
  <si>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</si>
  <si>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</si>
  <si>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</si>
  <si>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</si>
  <si>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</si>
  <si>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</si>
  <si>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</si>
  <si>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</si>
  <si>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</si>
  <si>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</si>
  <si>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</si>
  <si>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</si>
  <si>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</si>
  <si>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</si>
  <si>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</si>
  <si>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</si>
  <si>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</si>
  <si>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</si>
  <si>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</si>
  <si>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</si>
  <si>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</si>
  <si>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</si>
  <si>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</si>
  <si>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</si>
  <si>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</si>
  <si>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</si>
  <si>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</si>
  <si>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</si>
  <si>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</si>
  <si>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</si>
  <si>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</si>
  <si>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</si>
  <si>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</si>
  <si>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</si>
  <si>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</si>
  <si>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</si>
  <si>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</si>
  <si>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</si>
  <si>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</si>
  <si>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</si>
  <si>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</si>
  <si>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</si>
  <si>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</si>
  <si>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</si>
  <si>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</si>
  <si>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</si>
  <si>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</si>
  <si>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</si>
  <si>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</si>
  <si>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</si>
  <si>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</si>
  <si>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</si>
  <si>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</si>
  <si>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</si>
  <si>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</si>
  <si>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</si>
  <si>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</si>
  <si>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</si>
  <si>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</si>
  <si>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</si>
  <si>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</si>
  <si>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</si>
  <si>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</si>
  <si>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</si>
  <si>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</si>
  <si>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</si>
  <si>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</si>
  <si>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</si>
  <si>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</si>
  <si>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</si>
  <si>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</si>
  <si>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</si>
  <si>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</si>
  <si>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</si>
  <si>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</si>
  <si>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</si>
  <si>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</si>
  <si>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</si>
  <si>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</si>
  <si>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</si>
  <si>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</si>
  <si>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</si>
  <si>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</si>
  <si>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</si>
  <si>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</si>
  <si>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</si>
  <si>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</si>
  <si>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</si>
  <si>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</si>
  <si>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</si>
  <si>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</si>
  <si>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</si>
  <si>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</si>
  <si>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</si>
  <si>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</si>
  <si>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</si>
  <si>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</si>
  <si>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</si>
  <si>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</si>
  <si>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</si>
  <si>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</si>
  <si>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</si>
  <si>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</si>
  <si>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</si>
  <si>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</si>
  <si>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</si>
  <si>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</si>
  <si>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</si>
  <si>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</si>
  <si>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</si>
  <si>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</si>
  <si>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</si>
  <si>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</si>
  <si>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</si>
  <si>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</si>
  <si>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</si>
  <si>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</si>
  <si>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</si>
  <si>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</si>
  <si>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</si>
  <si>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</si>
  <si>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</si>
  <si>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</si>
  <si>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</si>
  <si>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</si>
  <si>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</si>
  <si>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</si>
  <si>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</si>
  <si>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</si>
  <si>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</si>
  <si>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</si>
  <si>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</si>
  <si>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</si>
  <si>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</si>
  <si>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</si>
  <si>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</si>
  <si>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</si>
  <si>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</si>
  <si>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</si>
  <si>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</si>
  <si>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</si>
  <si>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</si>
  <si>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</si>
  <si>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</si>
  <si>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</si>
  <si>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</si>
  <si>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</si>
  <si>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</si>
  <si>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</si>
  <si>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</si>
  <si>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</si>
  <si>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</si>
  <si>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</si>
  <si>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</si>
  <si>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</si>
  <si>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</si>
  <si>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</si>
  <si>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</si>
  <si>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</si>
  <si>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</si>
  <si>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</si>
  <si>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</si>
  <si>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</si>
  <si>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</si>
  <si>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</si>
  <si>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</si>
  <si>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</si>
  <si>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</si>
  <si>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</si>
  <si>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</si>
  <si>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</si>
  <si>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</si>
  <si>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</si>
  <si>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</si>
  <si>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</si>
  <si>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</si>
  <si>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</si>
  <si>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</si>
  <si>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</si>
  <si>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</si>
  <si>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</si>
  <si>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</si>
  <si>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</si>
  <si>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</si>
  <si>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</si>
  <si>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</si>
  <si>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</si>
  <si>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</si>
  <si>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</si>
  <si>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</si>
  <si>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</si>
  <si>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</si>
  <si>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</si>
  <si>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</si>
  <si>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</si>
  <si>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</si>
  <si>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</si>
  <si>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</si>
  <si>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</si>
  <si>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</si>
  <si>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</si>
  <si>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</si>
  <si>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</si>
  <si>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</si>
  <si>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</si>
  <si>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</si>
  <si>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</si>
  <si>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</si>
  <si>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</si>
  <si>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</si>
  <si>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</si>
  <si>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</si>
  <si>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</si>
  <si>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</si>
  <si>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</si>
  <si>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</si>
  <si>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</si>
  <si>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</si>
  <si>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</si>
  <si>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</si>
  <si>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</si>
  <si>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</si>
  <si>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</si>
  <si>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</si>
  <si>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</si>
  <si>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</si>
  <si>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</si>
  <si>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</si>
  <si>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</si>
  <si>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</si>
  <si>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</si>
  <si>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</si>
  <si>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</si>
  <si>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</si>
  <si>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</si>
  <si>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</si>
  <si>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</si>
  <si>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</si>
  <si>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</si>
  <si>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</si>
  <si>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</si>
  <si>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</si>
  <si>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</si>
  <si>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</si>
  <si>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</si>
  <si>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</si>
  <si>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</si>
  <si>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</si>
  <si>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</si>
  <si>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</si>
  <si>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</si>
  <si>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</si>
  <si>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</si>
  <si>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</si>
  <si>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</si>
  <si>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</si>
  <si>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</si>
  <si>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</si>
  <si>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</si>
  <si>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</si>
  <si>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</si>
  <si>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</si>
  <si>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</si>
  <si>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</si>
  <si>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</si>
  <si>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</si>
  <si>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</si>
  <si>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</si>
  <si>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</si>
  <si>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</si>
  <si>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</si>
  <si>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</si>
  <si>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</si>
  <si>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</si>
  <si>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</si>
  <si>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</si>
  <si>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</si>
  <si>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</si>
  <si>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</si>
  <si>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</si>
  <si>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</si>
  <si>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</si>
  <si>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</si>
  <si>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</si>
  <si>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</si>
  <si>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</si>
  <si>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</si>
  <si>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</si>
  <si>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</si>
  <si>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</si>
  <si>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</si>
  <si>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</si>
  <si>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</si>
  <si>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</si>
  <si>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</si>
  <si>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</si>
  <si>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</si>
  <si>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</si>
  <si>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</si>
  <si>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</si>
  <si>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</si>
  <si>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</si>
  <si>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</si>
  <si>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</si>
  <si>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</si>
  <si>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</si>
  <si>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</si>
  <si>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</si>
  <si>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</si>
  <si>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</si>
  <si>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</si>
  <si>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</si>
  <si>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</si>
  <si>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</si>
  <si>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</si>
  <si>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</si>
  <si>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</si>
  <si>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</si>
  <si>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</si>
  <si>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</si>
  <si>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</si>
  <si>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</si>
  <si>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</si>
  <si>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</si>
  <si>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</si>
  <si>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</si>
  <si>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</si>
  <si>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</si>
  <si>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</si>
  <si>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</si>
  <si>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</si>
  <si>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</si>
  <si>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</si>
  <si>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</si>
  <si>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</si>
  <si>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</si>
  <si>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</si>
  <si>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</si>
  <si>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</si>
  <si>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</si>
  <si>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</si>
  <si>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</si>
  <si>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</si>
  <si>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</si>
  <si>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</si>
  <si>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</si>
  <si>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</si>
  <si>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</si>
  <si>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</si>
  <si>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</si>
  <si>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</si>
  <si>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</si>
  <si>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</si>
  <si>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</si>
  <si>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</si>
  <si>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</si>
  <si>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</si>
  <si>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</si>
  <si>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</si>
  <si>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</si>
  <si>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</si>
  <si>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</si>
  <si>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</si>
  <si>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</si>
  <si>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</si>
  <si>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</si>
  <si>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</si>
  <si>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</si>
  <si>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</si>
  <si>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</si>
  <si>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</si>
  <si>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</si>
  <si>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</si>
  <si>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</si>
  <si>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</si>
  <si>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</si>
  <si>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</si>
  <si>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</si>
  <si>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</si>
  <si>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</si>
  <si>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</si>
  <si>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</si>
  <si>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</si>
  <si>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</si>
  <si>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</si>
  <si>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</si>
  <si>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</si>
  <si>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</si>
  <si>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</si>
  <si>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</si>
  <si>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</si>
  <si>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</si>
  <si>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</si>
  <si>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</si>
  <si>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</si>
  <si>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</si>
  <si>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</si>
  <si>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</si>
  <si>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</si>
  <si>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</si>
  <si>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</si>
  <si>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</si>
  <si>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</si>
  <si>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</si>
  <si>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</si>
  <si>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</si>
  <si>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</si>
  <si>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</si>
  <si>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</si>
  <si>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</si>
  <si>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</si>
  <si>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</si>
  <si>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</si>
  <si>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</si>
  <si>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</si>
  <si>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</si>
  <si>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</si>
  <si>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</si>
  <si>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</si>
  <si>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</si>
  <si>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</si>
  <si>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</si>
  <si>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</si>
  <si>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</si>
  <si>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</si>
  <si>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</si>
  <si>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</si>
  <si>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</si>
  <si>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</si>
  <si>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</si>
  <si>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</si>
  <si>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</si>
  <si>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</si>
  <si>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</si>
  <si>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</si>
  <si>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</si>
  <si>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</si>
  <si>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</si>
  <si>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</si>
  <si>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</si>
  <si>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</si>
  <si>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</si>
  <si>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</si>
  <si>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</si>
  <si>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</si>
  <si>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</si>
  <si>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</si>
  <si>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</si>
  <si>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</si>
  <si>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</si>
  <si>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</si>
  <si>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</si>
  <si>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</si>
  <si>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</si>
  <si>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</si>
  <si>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</si>
  <si>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</si>
  <si>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</si>
  <si>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</si>
  <si>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</si>
  <si>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</si>
  <si>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</si>
  <si>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</si>
  <si>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</si>
  <si>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</si>
  <si>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</si>
  <si>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</si>
  <si>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</si>
  <si>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</si>
  <si>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</si>
  <si>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</si>
  <si>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</si>
  <si>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</si>
  <si>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</si>
  <si>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</si>
  <si>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</si>
  <si>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</si>
  <si>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</si>
  <si>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</si>
  <si>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</si>
  <si>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</si>
  <si>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</si>
  <si>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</si>
  <si>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</si>
  <si>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</si>
  <si>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</si>
  <si>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</si>
  <si>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</si>
  <si>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</si>
  <si>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</si>
  <si>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</si>
  <si>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</si>
  <si>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</si>
  <si>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</si>
  <si>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</si>
  <si>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</si>
  <si>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</si>
  <si>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</si>
  <si>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</si>
  <si>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</si>
  <si>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</si>
  <si>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</si>
  <si>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</si>
  <si>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</si>
  <si>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</si>
  <si>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</si>
  <si>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</si>
  <si>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</si>
  <si>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</si>
  <si>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</si>
  <si>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</si>
  <si>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</si>
  <si>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</si>
  <si>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</si>
  <si>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</si>
  <si>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</si>
  <si>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</si>
  <si>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</si>
  <si>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</si>
  <si>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</si>
  <si>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</si>
  <si>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</si>
  <si>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</si>
  <si>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</si>
  <si>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</si>
  <si>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</si>
  <si>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</si>
  <si>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</si>
  <si>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</si>
  <si>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</si>
  <si>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</si>
  <si>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</si>
  <si>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</si>
  <si>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</si>
  <si>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</si>
  <si>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</si>
  <si>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</si>
  <si>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</si>
  <si>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</si>
  <si>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</si>
  <si>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</si>
  <si>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</si>
  <si>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</si>
  <si>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</si>
  <si>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</si>
  <si>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</si>
  <si>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</si>
  <si>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</si>
  <si>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</si>
  <si>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</si>
  <si>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</si>
  <si>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</si>
  <si>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</si>
  <si>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</si>
  <si>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</si>
  <si>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</si>
  <si>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</si>
  <si>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</si>
  <si>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</si>
  <si>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</si>
  <si>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</si>
  <si>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</si>
  <si>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</si>
  <si>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</si>
  <si>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</si>
  <si>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</si>
  <si>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</si>
  <si>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</si>
  <si>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</si>
  <si>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</si>
  <si>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</si>
  <si>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</si>
  <si>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</si>
  <si>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</si>
  <si>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</si>
  <si>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</si>
  <si>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</si>
  <si>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</si>
  <si>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</si>
  <si>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</si>
  <si>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</si>
  <si>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</si>
  <si>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</si>
  <si>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</si>
  <si>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</si>
  <si>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</si>
  <si>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</si>
  <si>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</si>
  <si>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</si>
  <si>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</si>
  <si>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</si>
  <si>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</si>
  <si>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</si>
  <si>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</si>
  <si>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</si>
  <si>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</si>
  <si>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</si>
  <si>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</si>
  <si>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</si>
  <si>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</si>
  <si>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</si>
  <si>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</si>
  <si>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</si>
  <si>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</si>
  <si>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</si>
  <si>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</si>
  <si>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</si>
  <si>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</si>
  <si>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</si>
  <si>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</si>
  <si>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</si>
  <si>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</si>
  <si>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</si>
  <si>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</si>
  <si>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</si>
  <si>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</si>
  <si>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</si>
  <si>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</si>
  <si>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</si>
  <si>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</si>
  <si>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</si>
  <si>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</si>
  <si>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</si>
  <si>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</si>
  <si>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</si>
  <si>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</si>
  <si>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</si>
  <si>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</si>
  <si>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</si>
  <si>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</si>
  <si>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</si>
  <si>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</si>
  <si>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</si>
  <si>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</si>
  <si>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</si>
  <si>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</si>
  <si>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</si>
  <si>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</si>
  <si>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</si>
  <si>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</si>
  <si>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</si>
  <si>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</si>
  <si>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</si>
  <si>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</si>
  <si>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</si>
  <si>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</si>
  <si>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</si>
  <si>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</si>
  <si>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</si>
  <si>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</si>
  <si>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</si>
  <si>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</si>
  <si>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</si>
  <si>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</si>
  <si>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</si>
  <si>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</si>
  <si>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</si>
  <si>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</si>
  <si>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</si>
  <si>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</si>
  <si>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</si>
  <si>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</si>
  <si>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</si>
  <si>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</si>
  <si>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</si>
  <si>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</si>
  <si>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</si>
  <si>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</si>
  <si>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</si>
  <si>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</si>
  <si>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</si>
  <si>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</si>
  <si>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</si>
  <si>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</si>
  <si>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</si>
  <si>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</si>
  <si>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</si>
  <si>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</si>
  <si>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</si>
  <si>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</si>
  <si>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</si>
  <si>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</si>
  <si>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</si>
  <si>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</si>
  <si>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</si>
  <si>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</si>
  <si>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</si>
  <si>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</si>
  <si>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</si>
  <si>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</si>
  <si>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</si>
  <si>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</si>
  <si>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</si>
  <si>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</si>
  <si>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</si>
  <si>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</si>
  <si>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</si>
  <si>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</si>
  <si>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</si>
  <si>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</si>
  <si>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</si>
  <si>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</si>
  <si>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</si>
  <si>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</si>
  <si>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</si>
  <si>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</si>
  <si>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</si>
  <si>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</si>
  <si>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</si>
  <si>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</si>
  <si>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</si>
  <si>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</si>
  <si>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</si>
  <si>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</si>
  <si>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</si>
  <si>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</si>
  <si>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</si>
  <si>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</si>
  <si>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</si>
  <si>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</si>
  <si>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</si>
  <si>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</si>
  <si>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</si>
  <si>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</si>
  <si>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</si>
  <si>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</si>
  <si>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</si>
  <si>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</si>
  <si>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</si>
  <si>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</si>
  <si>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</si>
  <si>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</si>
  <si>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</si>
  <si>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</si>
  <si>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</si>
  <si>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</si>
  <si>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</si>
  <si>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</si>
  <si>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</si>
  <si>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</si>
  <si>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</si>
  <si>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</si>
  <si>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</si>
  <si>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</si>
  <si>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</si>
  <si>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</si>
  <si>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</si>
  <si>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</si>
  <si>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</si>
  <si>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</si>
  <si>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</si>
  <si>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</si>
  <si>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</si>
  <si>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</si>
  <si>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</si>
  <si>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</si>
  <si>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</si>
  <si>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</si>
  <si>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</si>
  <si>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</si>
  <si>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</si>
  <si>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</si>
  <si>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</si>
  <si>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</si>
  <si>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</si>
  <si>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</si>
  <si>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</si>
  <si>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</si>
  <si>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</si>
  <si>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</si>
  <si>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</si>
  <si>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</si>
  <si>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</si>
  <si>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</si>
  <si>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</si>
  <si>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</si>
  <si>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</si>
  <si>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</si>
  <si>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</si>
  <si>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</si>
  <si>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</si>
  <si>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</si>
  <si>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</si>
  <si>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</si>
  <si>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</si>
  <si>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</si>
  <si>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</si>
  <si>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</si>
  <si>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</si>
  <si>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</si>
  <si>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</si>
  <si>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</si>
  <si>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</si>
  <si>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</si>
  <si>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</si>
  <si>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</si>
  <si>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</si>
  <si>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</si>
  <si>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</si>
  <si>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</si>
  <si>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</si>
  <si>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</si>
  <si>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</si>
  <si>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</si>
  <si>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</si>
  <si>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</si>
  <si>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</si>
  <si>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</si>
  <si>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</si>
  <si>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</si>
  <si>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</si>
  <si>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</si>
  <si>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</si>
  <si>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</si>
  <si>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</si>
  <si>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</si>
  <si>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</si>
  <si>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</si>
  <si>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</si>
  <si>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</si>
  <si>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</si>
  <si>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</si>
  <si>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</si>
  <si>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</si>
  <si>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</si>
  <si>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</si>
  <si>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</si>
  <si>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</si>
  <si>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</si>
  <si>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</si>
  <si>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</si>
  <si>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</si>
  <si>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</si>
  <si>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</si>
  <si>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</si>
  <si>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</si>
  <si>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</si>
  <si>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</si>
  <si>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</si>
  <si>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</si>
  <si>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</si>
  <si>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</si>
  <si>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</si>
  <si>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</si>
  <si>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</si>
  <si>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</si>
  <si>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</si>
  <si>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</si>
  <si>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</si>
  <si>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</si>
  <si>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</si>
  <si>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</si>
  <si>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</si>
  <si>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</si>
  <si>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</si>
  <si>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</si>
  <si>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</si>
  <si>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</si>
  <si>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</si>
  <si>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</si>
  <si>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</si>
  <si>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</si>
  <si>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</si>
  <si>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</si>
  <si>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</si>
  <si>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</si>
  <si>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</si>
  <si>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</si>
  <si>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</si>
  <si>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</si>
  <si>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</si>
  <si>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</si>
  <si>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</si>
  <si>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</si>
  <si>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</si>
  <si>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</si>
  <si>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</si>
  <si>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</si>
  <si>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</si>
  <si>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</si>
  <si>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</si>
  <si>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</si>
  <si>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</si>
  <si>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</si>
  <si>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</si>
  <si>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</si>
  <si>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</si>
  <si>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</si>
  <si>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</si>
  <si>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</si>
  <si>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</si>
  <si>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</si>
  <si>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</si>
  <si>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</si>
  <si>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</si>
  <si>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</si>
  <si>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</si>
  <si>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</si>
  <si>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</si>
  <si>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</si>
  <si>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</si>
  <si>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</si>
  <si>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</si>
  <si>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</si>
  <si>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</si>
  <si>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</si>
  <si>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</si>
  <si>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</si>
  <si>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</si>
  <si>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</si>
  <si>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</si>
  <si>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</si>
  <si>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</si>
  <si>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</si>
  <si>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</si>
  <si>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</si>
  <si>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</si>
  <si>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</si>
  <si>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</si>
  <si>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</si>
  <si>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</si>
  <si>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</si>
  <si>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</si>
  <si>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</si>
  <si>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</si>
  <si>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</si>
  <si>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</si>
  <si>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</si>
  <si>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</si>
  <si>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</si>
  <si>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</si>
  <si>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</si>
  <si>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</si>
  <si>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</si>
  <si>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</si>
  <si>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</si>
  <si>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</si>
  <si>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</si>
  <si>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</si>
  <si>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</si>
  <si>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</si>
  <si>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</si>
  <si>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</si>
  <si>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</si>
  <si>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</si>
  <si>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</si>
  <si>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</si>
  <si>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</si>
  <si>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</si>
  <si>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</si>
  <si>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</si>
  <si>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</si>
  <si>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</si>
  <si>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</si>
  <si>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</si>
  <si>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</si>
  <si>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</si>
  <si>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</si>
  <si>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</si>
  <si>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</si>
  <si>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</si>
  <si>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</si>
  <si>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</si>
  <si>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</si>
  <si>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</si>
  <si>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</si>
  <si>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</si>
  <si>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</si>
  <si>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</si>
  <si>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</si>
  <si>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</si>
  <si>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</si>
  <si>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</si>
  <si>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</si>
  <si>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</si>
  <si>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</si>
  <si>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</si>
  <si>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</si>
  <si>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</si>
  <si>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</si>
  <si>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</si>
  <si>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</si>
  <si>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</si>
  <si>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</si>
  <si>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</si>
  <si>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</si>
  <si>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</si>
  <si>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</si>
  <si>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</si>
  <si>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</si>
  <si>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</si>
  <si>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</si>
  <si>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</si>
  <si>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</si>
  <si>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</si>
  <si>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</si>
  <si>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</si>
  <si>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</si>
  <si>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</si>
  <si>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</si>
  <si>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</si>
  <si>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</si>
  <si>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</si>
  <si>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</si>
  <si>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</si>
  <si>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</si>
  <si>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</si>
  <si>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</si>
  <si>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</si>
  <si>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</si>
  <si>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</si>
  <si>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</si>
  <si>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</si>
  <si>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</si>
  <si>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</si>
  <si>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</si>
  <si>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</si>
  <si>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</si>
  <si>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</si>
  <si>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</si>
  <si>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</si>
  <si>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</si>
  <si>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</si>
  <si>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</si>
  <si>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</si>
  <si>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</si>
  <si>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</si>
  <si>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</si>
  <si>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</si>
  <si>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</si>
  <si>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</si>
  <si>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</si>
  <si>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</si>
  <si>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</si>
  <si>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</si>
  <si>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</si>
  <si>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</si>
  <si>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</si>
  <si>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</si>
  <si>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</si>
  <si>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</si>
  <si>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</si>
  <si>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</si>
  <si>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</si>
  <si>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</si>
  <si>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</si>
  <si>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</si>
  <si>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</si>
  <si>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</si>
  <si>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</si>
  <si>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</si>
  <si>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</si>
  <si>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</si>
  <si>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</si>
  <si>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</si>
  <si>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</si>
  <si>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</si>
  <si>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</si>
  <si>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</si>
  <si>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</si>
  <si>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</si>
  <si>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</si>
  <si>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</si>
  <si>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</si>
  <si>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</si>
  <si>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</si>
  <si>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</si>
  <si>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</si>
  <si>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</si>
  <si>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</si>
  <si>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</si>
  <si>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</si>
  <si>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</si>
  <si>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</si>
  <si>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</si>
  <si>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</si>
  <si>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</si>
  <si>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</si>
  <si>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</si>
  <si>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</si>
  <si>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</si>
  <si>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</si>
  <si>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</si>
  <si>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</si>
  <si>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</si>
  <si>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</si>
  <si>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</si>
  <si>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</si>
  <si>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</si>
  <si>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</si>
  <si>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</si>
  <si>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</si>
  <si>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</si>
  <si>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</si>
  <si>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</si>
  <si>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</si>
  <si>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</si>
  <si>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</si>
  <si>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</si>
  <si>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</si>
  <si>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</si>
  <si>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</si>
  <si>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</si>
  <si>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</si>
  <si>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</si>
  <si>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</si>
  <si>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</si>
  <si>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</si>
  <si>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</si>
  <si>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</si>
  <si>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</si>
  <si>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</si>
  <si>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</si>
  <si>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</si>
  <si>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</si>
  <si>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</si>
  <si>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</si>
  <si>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</si>
  <si>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</si>
  <si>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</si>
  <si>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</si>
  <si>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</si>
  <si>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</si>
  <si>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</si>
  <si>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</si>
  <si>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</si>
  <si>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</si>
  <si>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</si>
  <si>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</si>
  <si>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</si>
  <si>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</si>
  <si>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</si>
  <si>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</si>
  <si>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</si>
  <si>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</si>
  <si>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</si>
  <si>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</si>
  <si>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</si>
  <si>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</si>
  <si>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</si>
  <si>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</si>
  <si>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</si>
  <si>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</si>
  <si>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</si>
  <si>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</si>
  <si>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</si>
  <si>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</si>
  <si>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</si>
  <si>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</si>
  <si>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</si>
  <si>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</si>
  <si>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</si>
  <si>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</si>
  <si>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</si>
  <si>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</si>
  <si>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</si>
  <si>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</si>
  <si>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</si>
  <si>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</si>
  <si>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</si>
  <si>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</si>
  <si>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</si>
  <si>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</si>
  <si>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</si>
  <si>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</si>
  <si>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</si>
  <si>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</si>
  <si>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</si>
  <si>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</si>
  <si>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</si>
  <si>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</si>
  <si>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</si>
  <si>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</si>
  <si>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</si>
  <si>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</si>
  <si>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</si>
  <si>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</si>
  <si>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</si>
  <si>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</si>
  <si>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</si>
  <si>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</si>
  <si>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</si>
  <si>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</si>
  <si>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</si>
  <si>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</si>
  <si>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</si>
  <si>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</si>
  <si>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</si>
  <si>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</si>
  <si>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</si>
  <si>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</si>
  <si>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</si>
  <si>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</si>
  <si>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</si>
  <si>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</si>
  <si>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</si>
  <si>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</si>
  <si>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</si>
  <si>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</si>
  <si>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</si>
  <si>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</si>
  <si>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</si>
  <si>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</si>
  <si>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</si>
  <si>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</si>
  <si>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</si>
  <si>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</si>
  <si>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</si>
  <si>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</si>
  <si>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</si>
  <si>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</si>
  <si>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</si>
  <si>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</si>
  <si>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</si>
  <si>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</si>
  <si>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</si>
  <si>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</si>
  <si>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</si>
  <si>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</si>
  <si>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</si>
  <si>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</si>
  <si>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</si>
  <si>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</si>
  <si>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</si>
  <si>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</si>
  <si>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</si>
  <si>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</si>
  <si>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</si>
  <si>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</si>
  <si>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</si>
  <si>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</si>
  <si>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</si>
  <si>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</si>
  <si>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</si>
  <si>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</si>
  <si>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</si>
  <si>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</si>
  <si>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</si>
  <si>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</si>
  <si>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</si>
  <si>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</si>
  <si>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</si>
  <si>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</si>
  <si>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</si>
  <si>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</si>
  <si>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</si>
  <si>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</si>
  <si>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</si>
  <si>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</si>
  <si>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</si>
  <si>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</si>
  <si>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</si>
  <si>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</si>
  <si>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</si>
  <si>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</si>
  <si>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</si>
  <si>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</si>
  <si>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</si>
  <si>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</si>
  <si>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</si>
  <si>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</si>
  <si>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</si>
  <si>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</si>
  <si>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</si>
  <si>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</si>
  <si>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</si>
  <si>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</si>
  <si>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</si>
  <si>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</si>
  <si>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</si>
  <si>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</si>
  <si>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</si>
  <si>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</si>
  <si>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</si>
  <si>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</si>
  <si>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</si>
  <si>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</si>
  <si>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</si>
  <si>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</si>
  <si>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</si>
  <si>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</si>
  <si>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</si>
  <si>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</si>
  <si>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</si>
  <si>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</si>
  <si>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</si>
  <si>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</si>
  <si>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</si>
  <si>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</si>
  <si>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</si>
  <si>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</si>
  <si>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</si>
  <si>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</si>
  <si>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</si>
  <si>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</si>
  <si>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</si>
  <si>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</si>
  <si>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</si>
  <si>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</si>
  <si>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</si>
  <si>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</si>
  <si>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</si>
  <si>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</si>
  <si>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</si>
  <si>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</si>
  <si>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</si>
  <si>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</si>
  <si>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</si>
  <si>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</si>
  <si>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</si>
  <si>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</si>
  <si>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</si>
  <si>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</si>
  <si>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</si>
  <si>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</si>
  <si>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</si>
  <si>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</si>
  <si>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</si>
  <si>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</si>
  <si>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</si>
  <si>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</si>
  <si>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</si>
  <si>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</si>
  <si>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</si>
  <si>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</si>
  <si>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</si>
  <si>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</si>
  <si>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</si>
  <si>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</si>
  <si>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</si>
  <si>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</si>
  <si>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</si>
  <si>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</si>
  <si>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</si>
  <si>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</si>
  <si>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</si>
  <si>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</si>
  <si>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</si>
  <si>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</si>
  <si>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</si>
  <si>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</si>
  <si>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</si>
  <si>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</si>
  <si>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</si>
  <si>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</si>
  <si>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</si>
  <si>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</si>
  <si>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</si>
  <si>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</si>
  <si>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</si>
  <si>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</si>
  <si>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</si>
  <si>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</si>
  <si>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</si>
  <si>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</si>
  <si>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</si>
  <si>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</si>
  <si>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</si>
  <si>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</si>
  <si>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</si>
  <si>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</si>
  <si>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</si>
  <si>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</si>
  <si>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</si>
  <si>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</si>
  <si>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</si>
  <si>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</si>
  <si>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</si>
  <si>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</si>
  <si>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</si>
  <si>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</si>
  <si>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</si>
  <si>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</si>
  <si>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</si>
  <si>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</si>
  <si>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</si>
  <si>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</si>
  <si>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</si>
  <si>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</si>
  <si>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</si>
  <si>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</si>
  <si>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</si>
  <si>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</si>
  <si>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</si>
  <si>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</si>
  <si>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</si>
  <si>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</si>
  <si>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</si>
  <si>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</si>
  <si>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</si>
  <si>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</si>
  <si>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</si>
  <si>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</si>
  <si>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</si>
  <si>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</si>
  <si>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</si>
  <si>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</si>
  <si>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</si>
  <si>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</si>
  <si>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</si>
  <si>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</si>
  <si>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</si>
  <si>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</si>
  <si>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</si>
  <si>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</si>
  <si>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</si>
  <si>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</si>
  <si>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</si>
  <si>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</si>
  <si>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</si>
  <si>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</si>
  <si>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</si>
  <si>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</si>
  <si>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</si>
  <si>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</si>
  <si>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</si>
  <si>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</si>
  <si>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</si>
  <si>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</si>
  <si>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</si>
  <si>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</si>
  <si>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</si>
  <si>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</si>
  <si>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</si>
  <si>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</si>
  <si>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</si>
  <si>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</si>
  <si>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</si>
  <si>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</si>
  <si>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</si>
  <si>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</si>
  <si>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</si>
  <si>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</si>
  <si>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</si>
  <si>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</si>
  <si>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</si>
  <si>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</si>
  <si>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</si>
  <si>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</si>
  <si>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</si>
  <si>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</si>
  <si>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</si>
  <si>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</si>
  <si>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</si>
  <si>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</si>
  <si>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</si>
  <si>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</si>
  <si>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</si>
  <si>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</si>
  <si>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</si>
  <si>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</si>
  <si>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</si>
  <si>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</si>
  <si>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</si>
  <si>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</si>
  <si>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</si>
  <si>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</si>
  <si>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</si>
  <si>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</si>
  <si>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</si>
  <si>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</si>
  <si>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</si>
  <si>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</si>
  <si>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</si>
  <si>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</si>
  <si>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</si>
  <si>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</si>
  <si>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</si>
  <si>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</si>
  <si>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</si>
  <si>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</si>
  <si>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</si>
  <si>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</si>
  <si>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</si>
  <si>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</si>
  <si>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</si>
  <si>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</si>
  <si>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</si>
  <si>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</si>
  <si>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</si>
  <si>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</si>
  <si>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</si>
  <si>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</si>
  <si>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</si>
  <si>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</si>
  <si>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</si>
  <si>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</si>
  <si>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</si>
  <si>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</si>
  <si>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</si>
  <si>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</si>
  <si>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</si>
  <si>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</si>
  <si>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</si>
  <si>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</si>
  <si>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</si>
  <si>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</si>
  <si>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</si>
  <si>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</si>
  <si>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</si>
  <si>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</si>
  <si>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</si>
  <si>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</si>
  <si>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</si>
  <si>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</si>
  <si>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</si>
  <si>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</si>
  <si>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</si>
  <si>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</si>
  <si>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</si>
  <si>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</si>
  <si>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</si>
  <si>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</si>
  <si>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</si>
  <si>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</si>
  <si>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</si>
  <si>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</si>
  <si>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</si>
  <si>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</si>
  <si>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</si>
  <si>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</si>
  <si>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</si>
  <si>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</si>
  <si>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</si>
  <si>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</si>
  <si>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</si>
  <si>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</si>
  <si>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</si>
  <si>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</si>
  <si>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</si>
  <si>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</si>
  <si>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</si>
  <si>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</si>
  <si>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</si>
  <si>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</si>
  <si>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</si>
  <si>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</si>
  <si>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</si>
  <si>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</si>
  <si>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</si>
  <si>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</si>
  <si>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</si>
  <si>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</si>
  <si>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</si>
  <si>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</si>
  <si>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</si>
  <si>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</si>
  <si>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</si>
  <si>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</si>
  <si>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</si>
  <si>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</si>
  <si>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</si>
  <si>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</si>
  <si>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</si>
  <si>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</si>
  <si>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</si>
  <si>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</si>
  <si>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</si>
  <si>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</si>
  <si>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</si>
  <si>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</si>
  <si>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</si>
  <si>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</si>
  <si>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</si>
  <si>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</si>
  <si>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</si>
  <si>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</si>
  <si>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</si>
  <si>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</si>
  <si>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</si>
  <si>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</si>
  <si>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</si>
  <si>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</si>
  <si>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</si>
  <si>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</si>
  <si>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</si>
  <si>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</si>
  <si>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</si>
  <si>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</si>
  <si>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</si>
  <si>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</si>
  <si>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</si>
  <si>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</si>
  <si>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</si>
  <si>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</si>
  <si>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</si>
  <si>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</si>
  <si>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</si>
  <si>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</si>
  <si>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</si>
  <si>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</si>
  <si>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</si>
  <si>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</si>
  <si>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</si>
  <si>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</si>
  <si>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</si>
  <si>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</si>
  <si>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</si>
  <si>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</si>
  <si>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</si>
  <si>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</si>
  <si>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</si>
  <si>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</si>
  <si>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</si>
  <si>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</si>
  <si>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</si>
  <si>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</si>
  <si>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</si>
  <si>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</si>
  <si>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</si>
  <si>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</si>
  <si>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</si>
  <si>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</si>
  <si>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</si>
  <si>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</si>
  <si>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</si>
  <si>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</si>
  <si>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</si>
  <si>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</si>
  <si>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</si>
  <si>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</si>
  <si>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</si>
  <si>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</si>
  <si>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</si>
  <si>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</si>
  <si>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</si>
  <si>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</si>
  <si>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</si>
  <si>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</si>
  <si>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</si>
  <si>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</si>
  <si>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</si>
  <si>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</si>
  <si>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</si>
  <si>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</si>
  <si>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</si>
  <si>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</si>
  <si>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</si>
  <si>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</si>
  <si>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</si>
  <si>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</si>
  <si>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</si>
  <si>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</si>
  <si>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</si>
  <si>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</si>
  <si>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</si>
  <si>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</si>
  <si>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</si>
  <si>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</si>
  <si>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</si>
  <si>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</si>
  <si>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</si>
  <si>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</si>
  <si>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</si>
  <si>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</si>
  <si>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</si>
  <si>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</si>
  <si>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</si>
  <si>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</si>
  <si>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</si>
  <si>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</si>
  <si>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</si>
  <si>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</si>
  <si>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</si>
  <si>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</si>
  <si>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</si>
  <si>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</si>
  <si>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</si>
  <si>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</si>
  <si>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</si>
  <si>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</si>
  <si>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</si>
  <si>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</si>
  <si>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</si>
  <si>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</si>
  <si>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</si>
  <si>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</si>
  <si>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</si>
  <si>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</si>
  <si>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</si>
  <si>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</si>
  <si>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</si>
  <si>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</si>
  <si>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</si>
  <si>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</si>
  <si>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</si>
  <si>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</si>
  <si>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</si>
  <si>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</si>
  <si>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</si>
  <si>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</si>
  <si>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</si>
  <si>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</si>
  <si>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</si>
  <si>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</si>
  <si>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</si>
  <si>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</si>
  <si>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</si>
  <si>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</si>
  <si>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</si>
  <si>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</si>
  <si>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</si>
  <si>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</si>
  <si>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</si>
  <si>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</si>
  <si>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</si>
  <si>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</si>
  <si>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</si>
  <si>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</si>
  <si>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</si>
  <si>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</si>
  <si>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</si>
  <si>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</si>
  <si>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</si>
  <si>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</si>
  <si>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</si>
  <si>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</si>
  <si>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</si>
  <si>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</si>
  <si>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</si>
  <si>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</si>
  <si>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</si>
  <si>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</si>
  <si>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</si>
  <si>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</si>
  <si>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</si>
  <si>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</si>
  <si>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</si>
  <si>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</si>
  <si>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</si>
  <si>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</si>
  <si>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</si>
  <si>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</si>
  <si>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</si>
  <si>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</si>
  <si>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</si>
  <si>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</si>
  <si>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</si>
  <si>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</si>
  <si>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</si>
  <si>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</si>
  <si>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</si>
  <si>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</si>
  <si>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</si>
  <si>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</si>
  <si>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</si>
  <si>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</si>
  <si>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</si>
  <si>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</si>
  <si>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</si>
  <si>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</si>
  <si>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</si>
  <si>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</si>
  <si>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</si>
  <si>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</si>
  <si>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</si>
  <si>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</si>
  <si>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</si>
  <si>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</si>
  <si>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</si>
  <si>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</si>
  <si>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</si>
  <si>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</si>
  <si>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</si>
  <si>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</si>
  <si>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</si>
  <si>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</si>
  <si>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</si>
  <si>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</si>
  <si>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</si>
  <si>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</si>
  <si>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</si>
  <si>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</si>
  <si>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</si>
  <si>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</si>
  <si>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</si>
  <si>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</si>
  <si>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</si>
  <si>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</si>
  <si>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</si>
  <si>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</si>
  <si>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</si>
  <si>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</si>
  <si>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</si>
  <si>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</si>
  <si>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</si>
  <si>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</si>
  <si>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</si>
  <si>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</si>
  <si>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</si>
  <si>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</si>
  <si>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</si>
  <si>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</si>
  <si>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</si>
  <si>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</si>
  <si>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</si>
  <si>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</si>
  <si>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</si>
  <si>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</si>
  <si>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</si>
  <si>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</si>
  <si>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</si>
  <si>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</si>
  <si>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</si>
  <si>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</si>
  <si>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</si>
  <si>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</si>
  <si>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</si>
  <si>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</si>
  <si>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</si>
  <si>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</si>
  <si>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</si>
  <si>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</si>
  <si>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</si>
  <si>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</si>
  <si>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</si>
  <si>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</si>
  <si>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</si>
  <si>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</si>
  <si>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</si>
  <si>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</si>
  <si>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</si>
  <si>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</si>
  <si>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</si>
  <si>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</si>
  <si>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</si>
  <si>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</si>
  <si>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</si>
  <si>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</si>
  <si>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</si>
  <si>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</si>
  <si>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</si>
  <si>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</si>
  <si>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</si>
  <si>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</si>
  <si>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</si>
  <si>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</si>
  <si>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</si>
  <si>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</si>
  <si>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</si>
  <si>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</si>
  <si>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</si>
  <si>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</si>
  <si>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</si>
  <si>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</si>
  <si>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</si>
  <si>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</si>
  <si>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</si>
  <si>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</si>
  <si>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</si>
  <si>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</si>
  <si>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</si>
  <si>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</si>
  <si>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</si>
  <si>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</si>
  <si>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</si>
  <si>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</si>
  <si>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</si>
  <si>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</si>
  <si>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</si>
  <si>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</si>
  <si>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</si>
  <si>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</si>
  <si>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</si>
  <si>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</si>
  <si>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</si>
  <si>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</si>
  <si>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</si>
  <si>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</si>
  <si>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</si>
  <si>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</si>
  <si>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</si>
  <si>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</si>
  <si>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</si>
  <si>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</si>
  <si>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</si>
  <si>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</si>
  <si>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</si>
  <si>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</si>
  <si>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</si>
  <si>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</si>
  <si>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</si>
  <si>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</si>
  <si>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</si>
  <si>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</si>
  <si>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</si>
  <si>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</si>
  <si>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</si>
  <si>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</si>
  <si>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</si>
  <si>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</si>
  <si>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</si>
  <si>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</si>
  <si>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</si>
  <si>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</si>
  <si>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</si>
  <si>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</si>
  <si>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</si>
  <si>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</si>
  <si>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</si>
  <si>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</si>
  <si>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</si>
  <si>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</si>
  <si>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</si>
  <si>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</si>
  <si>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</si>
  <si>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</si>
  <si>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</si>
  <si>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</si>
  <si>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</si>
  <si>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</si>
  <si>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</si>
  <si>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</si>
  <si>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</si>
  <si>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</si>
  <si>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</si>
  <si>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</si>
  <si>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</si>
  <si>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</si>
  <si>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</si>
  <si>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</si>
  <si>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</si>
  <si>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</si>
  <si>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</si>
  <si>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</si>
  <si>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</si>
  <si>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</si>
  <si>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</si>
  <si>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</si>
  <si>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</si>
  <si>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</si>
  <si>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</si>
  <si>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</si>
  <si>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</si>
  <si>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</si>
  <si>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</si>
  <si>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</si>
  <si>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</si>
  <si>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</si>
  <si>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</si>
  <si>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</si>
  <si>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</si>
  <si>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</si>
  <si>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</si>
  <si>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</si>
  <si>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</si>
  <si>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</si>
  <si>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</si>
  <si>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</si>
  <si>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</si>
  <si>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</si>
  <si>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</si>
  <si>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</si>
  <si>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</si>
  <si>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</si>
  <si>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</si>
  <si>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</si>
  <si>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</si>
  <si>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</si>
  <si>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</si>
  <si>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</si>
  <si>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</si>
  <si>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</si>
  <si>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</si>
  <si>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</si>
  <si>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</si>
  <si>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</si>
  <si>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</si>
  <si>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</si>
  <si>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</si>
  <si>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</si>
  <si>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</si>
  <si>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</si>
  <si>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</si>
  <si>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</si>
  <si>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</si>
  <si>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</si>
  <si>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</si>
  <si>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</si>
  <si>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</si>
  <si>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</si>
  <si>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</si>
  <si>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</si>
  <si>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</si>
  <si>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</si>
  <si>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</si>
  <si>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</si>
  <si>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</si>
  <si>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</si>
  <si>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</si>
  <si>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</si>
  <si>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</si>
  <si>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</si>
  <si>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</si>
  <si>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</si>
  <si>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</si>
  <si>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</si>
  <si>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</si>
  <si>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</si>
  <si>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</si>
  <si>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</si>
  <si>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</si>
  <si>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</si>
  <si>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</si>
  <si>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</si>
  <si>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</si>
  <si>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</si>
  <si>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</si>
  <si>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</si>
  <si>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</si>
  <si>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</si>
  <si>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</si>
  <si>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</si>
  <si>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</si>
  <si>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</si>
  <si>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</si>
  <si>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</si>
  <si>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</si>
  <si>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</si>
  <si>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</si>
  <si>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</si>
  <si>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</si>
  <si>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</si>
  <si>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</si>
  <si>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</si>
  <si>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</si>
  <si>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</si>
  <si>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</si>
  <si>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</si>
  <si>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</si>
  <si>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</si>
  <si>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</si>
  <si>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</si>
  <si>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</si>
  <si>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</si>
  <si>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</si>
  <si>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</si>
  <si>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</si>
  <si>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</si>
  <si>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</si>
  <si>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</si>
  <si>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</si>
  <si>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</si>
  <si>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</si>
  <si>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</si>
  <si>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</si>
  <si>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</si>
  <si>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</si>
  <si>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</si>
  <si>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</si>
  <si>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</si>
  <si>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</si>
  <si>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</si>
  <si>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</si>
  <si>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</si>
  <si>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</si>
  <si>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</si>
  <si>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</si>
  <si>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</si>
  <si>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</si>
  <si>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</si>
  <si>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</si>
  <si>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</si>
  <si>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</si>
  <si>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</si>
  <si>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</si>
  <si>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</si>
  <si>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</si>
  <si>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</si>
  <si>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</si>
  <si>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</si>
  <si>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</si>
  <si>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</si>
  <si>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</si>
  <si>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</si>
  <si>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</si>
  <si>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</si>
  <si>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</si>
  <si>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</si>
  <si>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</si>
  <si>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</si>
  <si>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</si>
  <si>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</si>
  <si>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</si>
  <si>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</si>
  <si>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</si>
  <si>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</si>
  <si>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</si>
  <si>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</si>
  <si>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</si>
  <si>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</si>
  <si>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</si>
  <si>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</si>
  <si>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</si>
  <si>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</si>
  <si>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</si>
  <si>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</si>
  <si>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</si>
  <si>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</si>
  <si>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</si>
  <si>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</si>
  <si>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</si>
  <si>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</si>
  <si>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</si>
  <si>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</si>
  <si>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</si>
  <si>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</si>
  <si>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</si>
  <si>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</si>
  <si>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</si>
  <si>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</si>
  <si>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</si>
  <si>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</si>
  <si>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</si>
  <si>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</si>
  <si>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</si>
  <si>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</si>
  <si>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</si>
  <si>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</si>
  <si>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</si>
  <si>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</si>
  <si>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</si>
  <si>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</si>
  <si>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</si>
  <si>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</si>
  <si>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</si>
  <si>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</si>
  <si>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</si>
  <si>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</si>
  <si>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</si>
  <si>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</si>
  <si>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</si>
  <si>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</si>
  <si>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</si>
  <si>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</si>
  <si>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</si>
  <si>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</si>
  <si>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</si>
  <si>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</si>
  <si>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</si>
  <si>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</si>
  <si>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</si>
  <si>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</si>
  <si>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</si>
  <si>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</si>
  <si>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</si>
  <si>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</si>
  <si>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</si>
  <si>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</si>
  <si>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</si>
  <si>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</si>
  <si>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</si>
  <si>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</si>
  <si>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</si>
  <si>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</si>
  <si>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</si>
  <si>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</si>
  <si>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</si>
  <si>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</si>
  <si>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</si>
  <si>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</si>
  <si>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</si>
  <si>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</si>
  <si>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</si>
  <si>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</si>
  <si>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</si>
  <si>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</si>
  <si>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</si>
  <si>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</si>
  <si>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</si>
  <si>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</si>
  <si>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</si>
  <si>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</si>
  <si>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</si>
  <si>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</si>
  <si>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</si>
  <si>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</si>
  <si>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</si>
  <si>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</si>
  <si>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</si>
  <si>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</si>
  <si>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</si>
  <si>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</si>
  <si>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</si>
  <si>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</si>
  <si>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</si>
  <si>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</si>
  <si>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</si>
  <si>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</si>
  <si>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</si>
  <si>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</si>
  <si>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</si>
  <si>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</si>
  <si>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</si>
  <si>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</si>
  <si>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</si>
  <si>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</si>
  <si>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</si>
  <si>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</si>
  <si>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</si>
  <si>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</si>
  <si>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</si>
  <si>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</si>
  <si>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</si>
  <si>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</si>
  <si>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</si>
  <si>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</si>
  <si>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</si>
  <si>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</si>
  <si>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</si>
  <si>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</si>
  <si>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</si>
  <si>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</si>
  <si>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</si>
  <si>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</si>
  <si>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</si>
  <si>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</si>
  <si>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</si>
  <si>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</si>
  <si>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</si>
  <si>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</si>
  <si>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</si>
  <si>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</si>
  <si>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</si>
  <si>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</si>
  <si>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</si>
  <si>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</si>
  <si>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</si>
  <si>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</si>
  <si>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</si>
  <si>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</si>
  <si>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</si>
  <si>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</si>
  <si>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</si>
  <si>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</si>
  <si>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</si>
  <si>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</si>
  <si>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</si>
  <si>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</si>
  <si>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</si>
  <si>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</si>
  <si>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</si>
  <si>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</si>
  <si>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</si>
  <si>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</si>
  <si>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</si>
  <si>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</si>
  <si>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</si>
  <si>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</si>
  <si>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</si>
  <si>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</si>
  <si>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</si>
  <si>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</si>
  <si>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</si>
  <si>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</si>
  <si>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</si>
  <si>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</si>
  <si>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</si>
  <si>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</si>
  <si>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</si>
  <si>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</si>
  <si>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</si>
  <si>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</si>
  <si>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</si>
  <si>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</si>
  <si>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</si>
  <si>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</si>
  <si>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</si>
  <si>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</si>
  <si>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</si>
  <si>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</si>
  <si>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</si>
  <si>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</si>
  <si>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</si>
  <si>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</si>
  <si>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</si>
  <si>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</si>
  <si>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</si>
  <si>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</si>
  <si>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</si>
  <si>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</si>
  <si>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</si>
  <si>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</si>
  <si>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</si>
  <si>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</si>
  <si>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</si>
  <si>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</si>
  <si>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</si>
  <si>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</si>
  <si>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</si>
  <si>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</si>
  <si>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</si>
  <si>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</si>
  <si>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</si>
  <si>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</si>
  <si>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</si>
  <si>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</si>
  <si>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</si>
  <si>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</si>
  <si>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</si>
  <si>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</si>
  <si>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</si>
  <si>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</si>
  <si>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</si>
  <si>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</si>
  <si>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</si>
  <si>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</si>
  <si>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</si>
  <si>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</si>
  <si>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</si>
  <si>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</si>
  <si>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</si>
  <si>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</si>
  <si>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</si>
  <si>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</si>
  <si>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</si>
  <si>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</si>
  <si>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</si>
  <si>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</si>
  <si>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</si>
  <si>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</si>
  <si>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</si>
  <si>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</si>
  <si>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</si>
  <si>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</si>
  <si>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</si>
  <si>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</si>
  <si>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</si>
  <si>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</si>
  <si>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</si>
  <si>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</si>
  <si>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</si>
  <si>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</si>
  <si>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</si>
  <si>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</si>
  <si>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</si>
  <si>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</si>
  <si>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</si>
  <si>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</si>
  <si>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</si>
  <si>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</si>
  <si>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</si>
  <si>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</si>
  <si>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</si>
  <si>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</si>
  <si>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</si>
  <si>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</si>
  <si>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</si>
  <si>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</si>
  <si>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</si>
  <si>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</si>
  <si>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</si>
  <si>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</si>
  <si>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</si>
  <si>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</si>
  <si>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</si>
  <si>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</si>
  <si>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</si>
  <si>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</si>
  <si>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</si>
  <si>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</si>
  <si>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</si>
  <si>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</si>
  <si>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</si>
  <si>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</si>
  <si>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</si>
  <si>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</si>
  <si>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</si>
  <si>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</si>
  <si>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</si>
  <si>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</si>
  <si>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</si>
  <si>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</si>
  <si>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</si>
  <si>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</si>
  <si>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</si>
  <si>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</si>
  <si>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</si>
  <si>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</si>
  <si>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</si>
  <si>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</si>
  <si>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</si>
  <si>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</si>
  <si>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</si>
  <si>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</si>
  <si>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</si>
  <si>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</si>
  <si>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</si>
  <si>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</si>
  <si>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</si>
  <si>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</si>
  <si>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</si>
  <si>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</si>
  <si>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</si>
  <si>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</si>
  <si>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</si>
  <si>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</si>
  <si>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</si>
  <si>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</si>
  <si>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</si>
  <si>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</si>
  <si>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</si>
  <si>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</si>
  <si>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</si>
  <si>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</si>
  <si>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</si>
  <si>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</si>
  <si>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</si>
  <si>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</si>
  <si>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</si>
  <si>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</si>
  <si>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</si>
  <si>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</si>
  <si>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</si>
  <si>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</si>
  <si>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</si>
  <si>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</si>
  <si>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</si>
  <si>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</si>
  <si>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</si>
  <si>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</si>
  <si>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</si>
  <si>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</si>
  <si>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</si>
  <si>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</si>
  <si>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</si>
  <si>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</si>
  <si>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</si>
  <si>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Indiabulls Hsg Fin Ltd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</si>
  <si>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</si>
  <si>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</si>
  <si>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</si>
  <si>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</si>
  <si>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</si>
  <si>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</si>
  <si>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</si>
  <si>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</si>
  <si>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</si>
  <si>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</si>
  <si>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</si>
  <si>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</si>
  <si>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</si>
  <si>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</si>
  <si>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</si>
  <si>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</si>
  <si>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</si>
  <si>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</si>
  <si>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</si>
  <si>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</si>
  <si>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</si>
  <si>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</si>
  <si>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</si>
  <si>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</si>
  <si>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</si>
  <si>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</si>
  <si>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</si>
  <si>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</si>
  <si>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</si>
  <si>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</si>
  <si>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</si>
  <si>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</si>
  <si>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</si>
  <si>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</si>
  <si>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</si>
  <si>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</si>
  <si>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</si>
  <si>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</si>
  <si>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</si>
  <si>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</si>
  <si>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</si>
  <si>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</si>
  <si>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</si>
  <si>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</si>
  <si>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</si>
  <si>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</si>
  <si>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</si>
  <si>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</si>
  <si>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</si>
  <si>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</si>
  <si>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</si>
  <si>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</si>
  <si>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</si>
  <si>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</si>
  <si>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</si>
  <si>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</si>
  <si>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</si>
  <si>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</si>
  <si>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</si>
  <si>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</si>
  <si>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</si>
  <si>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</si>
  <si>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</si>
  <si>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</si>
  <si>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</si>
  <si>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</si>
  <si>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</si>
  <si>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</si>
  <si>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</si>
  <si>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</si>
  <si>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500-520</t>
  </si>
  <si>
    <t>Profit of Rs.3/-</t>
  </si>
  <si>
    <t>Profit of Rs.17.5/-</t>
  </si>
  <si>
    <t>544-550</t>
  </si>
  <si>
    <t>600-620</t>
  </si>
  <si>
    <t>1500-1530</t>
  </si>
  <si>
    <t>DLF 125 PE APR</t>
  </si>
  <si>
    <t>Profit of Rs.0.75/-</t>
  </si>
  <si>
    <t>7.0-8.0</t>
  </si>
  <si>
    <t>580-590</t>
  </si>
  <si>
    <t>189-191</t>
  </si>
  <si>
    <t>210-215</t>
  </si>
  <si>
    <t>525-530</t>
  </si>
  <si>
    <t>KOTAKBANK 1220 CE APR</t>
  </si>
  <si>
    <t>55-60</t>
  </si>
  <si>
    <t>Reliance Home Finance Ltd</t>
  </si>
  <si>
    <t>ALPHA LEON ENTERPRISES LLP</t>
  </si>
  <si>
    <t>350-355</t>
  </si>
  <si>
    <t>3500-3520</t>
  </si>
  <si>
    <t>3650-3680</t>
  </si>
  <si>
    <t>ZEEL 140 PE APR</t>
  </si>
  <si>
    <t>Profit of Rs.1.2/-</t>
  </si>
  <si>
    <t>Equitas Holdings Limited</t>
  </si>
  <si>
    <t>1300-1320</t>
  </si>
  <si>
    <t>Profit of Rs.37.5/-</t>
  </si>
  <si>
    <t>Loss of Rs.32.5/-</t>
  </si>
  <si>
    <t>420-430</t>
  </si>
  <si>
    <t>380-385</t>
  </si>
  <si>
    <t>1850-1880</t>
  </si>
  <si>
    <t>NIRMITEE</t>
  </si>
  <si>
    <t>Profit of Rs.22.5/-</t>
  </si>
  <si>
    <t>Profit of Rs.52.5/-</t>
  </si>
  <si>
    <t>Profit of Rs.72.5/-</t>
  </si>
  <si>
    <t xml:space="preserve">TCS 1800 CE APR </t>
  </si>
  <si>
    <t>60-70</t>
  </si>
  <si>
    <t>12.0-14.0</t>
  </si>
  <si>
    <t>BAJAJ-AUTO 2300 PE APR</t>
  </si>
  <si>
    <t>70-75</t>
  </si>
  <si>
    <t>NIFTY 8900 PE 23-APR</t>
  </si>
  <si>
    <t>Loss of Rs.12.5/-</t>
  </si>
  <si>
    <t>1665-1675</t>
  </si>
  <si>
    <t>1750-1800</t>
  </si>
  <si>
    <t>240-245</t>
  </si>
  <si>
    <t>ARYAMAN BROKING LIMITED</t>
  </si>
  <si>
    <t>BHAVESH KISHORCHANDRA JOBANPUTRA</t>
  </si>
  <si>
    <t>GROW WELL INVESTMENTS</t>
  </si>
  <si>
    <t>Vodafone Idea Limited</t>
  </si>
  <si>
    <t>SHARE INDIA SECURITIES LIMITED</t>
  </si>
  <si>
    <t>RBL Bank Limited</t>
  </si>
  <si>
    <t>Profit of Rs.14.5/-</t>
  </si>
  <si>
    <t>DABUR 490 PE APR</t>
  </si>
  <si>
    <t>15-17</t>
  </si>
  <si>
    <t>Loss of Rs.17.5/-</t>
  </si>
  <si>
    <t>140-142</t>
  </si>
  <si>
    <t>BAJAJFINSERV</t>
  </si>
  <si>
    <t>4750-4810</t>
  </si>
  <si>
    <t>5300-5400</t>
  </si>
  <si>
    <t xml:space="preserve">AXISBANK </t>
  </si>
  <si>
    <t xml:space="preserve">Buy </t>
  </si>
  <si>
    <t>430-433</t>
  </si>
  <si>
    <t>AARTECH</t>
  </si>
  <si>
    <t>NIKESH AGRO FARMS AND INFRASTRUCTURE PRIVATE LTD</t>
  </si>
  <si>
    <t>BARSHA TRADING PRIVATE LIMITED</t>
  </si>
  <si>
    <t>FORTUNE FUTURES PRIVATE LIMITED CO</t>
  </si>
  <si>
    <t>ACKNIT</t>
  </si>
  <si>
    <t>GOPI KRISHAN SARAF HUF</t>
  </si>
  <si>
    <t>GOPI KRISHAN SARAF</t>
  </si>
  <si>
    <t>ADROIT FINANCIAL SERVICES PRIVATE LIMITED</t>
  </si>
  <si>
    <t>ICLORGANIC</t>
  </si>
  <si>
    <t>OPTUME LEGAL PARTNERS LLP</t>
  </si>
  <si>
    <t>MEHUL DINESH VASA (HUF)</t>
  </si>
  <si>
    <t>PARESHKUMAR SHAH PRATIK</t>
  </si>
  <si>
    <t>OVERSKUD MULTI ASSET MANAGEMENT PRIVATE LIMITED</t>
  </si>
  <si>
    <t>PVVINFRA</t>
  </si>
  <si>
    <t>PURELLI SUJIT REDDY</t>
  </si>
  <si>
    <t>DIPAK KANAYALAL SHAH</t>
  </si>
  <si>
    <t>CTIL MEDIA PRIVATE LIMITED</t>
  </si>
  <si>
    <t>CTIL E HOUSING PRIVATE LIMITED</t>
  </si>
  <si>
    <t>N L RUNGTA HUF</t>
  </si>
  <si>
    <t>RIBATEX</t>
  </si>
  <si>
    <t>KABIR SHRAN DAGAR</t>
  </si>
  <si>
    <t>DEEPAK KUMAR</t>
  </si>
  <si>
    <t>GRAVITON RESEARCH CAPITAL LLP</t>
  </si>
  <si>
    <t>JULIUS BAER MULTISTOCK-EMERGING EQUITY FUND</t>
  </si>
  <si>
    <t>GRETEX</t>
  </si>
  <si>
    <t>Gretex Industries Ltd.</t>
  </si>
  <si>
    <t>NIKUNJ ANILKUMAR MITTAL</t>
  </si>
  <si>
    <t>Reliance Capital Limited</t>
  </si>
  <si>
    <t>PINNACLE VENTURES</t>
  </si>
  <si>
    <t>RMDRIP</t>
  </si>
  <si>
    <t>R M Drip &amp; Sprink Sys Ltd</t>
  </si>
  <si>
    <t>OMKAR RAJEEV GADRE</t>
  </si>
  <si>
    <t>Sasken Technologies Ltd</t>
  </si>
  <si>
    <t>VANDERBILT UNIVERSITY</t>
  </si>
  <si>
    <t>SALVATION DEVELOPERS LIMITED</t>
  </si>
  <si>
    <t>SWAPNIL MEHTA</t>
  </si>
  <si>
    <t>Reliance Naval &amp; Eng Ltd.</t>
  </si>
  <si>
    <t>YES BANK LTD</t>
  </si>
  <si>
    <t>ATYANT CAPITAL INDIA FUND 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</si>
</sst>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7" fontId="48" fillId="6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43945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43945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8" t="s">
        <v>16</v>
      </c>
      <c r="B9" s="500" t="s">
        <v>17</v>
      </c>
      <c r="C9" s="500" t="s">
        <v>18</v>
      </c>
      <c r="D9" s="275" t="s">
        <v>19</v>
      </c>
      <c r="E9" s="275" t="s">
        <v>20</v>
      </c>
      <c r="F9" s="495" t="s">
        <v>21</v>
      </c>
      <c r="G9" s="496"/>
      <c r="H9" s="497"/>
      <c r="I9" s="495" t="s">
        <v>22</v>
      </c>
      <c r="J9" s="496"/>
      <c r="K9" s="497"/>
      <c r="L9" s="275"/>
      <c r="M9" s="282"/>
      <c r="N9" s="282"/>
      <c r="O9" s="282"/>
    </row>
    <row r="10" spans="1:15" ht="59.25" customHeight="1">
      <c r="A10" s="499"/>
      <c r="B10" s="501" t="s">
        <v>17</v>
      </c>
      <c r="C10" s="50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20182.75</v>
      </c>
      <c r="E11" s="304">
        <v>20007.5</v>
      </c>
      <c r="F11" s="316">
        <v>19715.150000000001</v>
      </c>
      <c r="G11" s="316">
        <v>19247.550000000003</v>
      </c>
      <c r="H11" s="316">
        <v>18955.200000000004</v>
      </c>
      <c r="I11" s="316">
        <v>20475.099999999999</v>
      </c>
      <c r="J11" s="316">
        <v>20767.449999999997</v>
      </c>
      <c r="K11" s="316">
        <v>21235.049999999996</v>
      </c>
      <c r="L11" s="303">
        <v>20299.849999999999</v>
      </c>
      <c r="M11" s="303">
        <v>19539.900000000001</v>
      </c>
      <c r="N11" s="320">
        <v>1474820</v>
      </c>
      <c r="O11" s="321">
        <v>9.9708271129798805E-3</v>
      </c>
    </row>
    <row r="12" spans="1:15" ht="15">
      <c r="A12" s="278">
        <v>2</v>
      </c>
      <c r="B12" s="411" t="s">
        <v>34</v>
      </c>
      <c r="C12" s="278" t="s">
        <v>36</v>
      </c>
      <c r="D12" s="317">
        <v>9296.75</v>
      </c>
      <c r="E12" s="317">
        <v>9261</v>
      </c>
      <c r="F12" s="318">
        <v>9194.2000000000007</v>
      </c>
      <c r="G12" s="318">
        <v>9091.6500000000015</v>
      </c>
      <c r="H12" s="318">
        <v>9024.8500000000022</v>
      </c>
      <c r="I12" s="318">
        <v>9363.5499999999993</v>
      </c>
      <c r="J12" s="318">
        <v>9430.3499999999985</v>
      </c>
      <c r="K12" s="318">
        <v>9532.8999999999978</v>
      </c>
      <c r="L12" s="305">
        <v>9327.7999999999993</v>
      </c>
      <c r="M12" s="305">
        <v>9158.4500000000007</v>
      </c>
      <c r="N12" s="320">
        <v>11909700</v>
      </c>
      <c r="O12" s="321">
        <v>-9.0918734750675499E-3</v>
      </c>
    </row>
    <row r="13" spans="1:15" ht="15">
      <c r="A13" s="278">
        <v>3</v>
      </c>
      <c r="B13" s="411" t="s">
        <v>34</v>
      </c>
      <c r="C13" s="278" t="s">
        <v>37</v>
      </c>
      <c r="D13" s="317">
        <v>13049</v>
      </c>
      <c r="E13" s="317">
        <v>12900</v>
      </c>
      <c r="F13" s="318">
        <v>12720</v>
      </c>
      <c r="G13" s="318">
        <v>12391</v>
      </c>
      <c r="H13" s="318">
        <v>12211</v>
      </c>
      <c r="I13" s="318">
        <v>13229</v>
      </c>
      <c r="J13" s="318">
        <v>13409</v>
      </c>
      <c r="K13" s="318">
        <v>13738</v>
      </c>
      <c r="L13" s="305">
        <v>13080</v>
      </c>
      <c r="M13" s="305">
        <v>12571</v>
      </c>
      <c r="N13" s="320">
        <v>2700</v>
      </c>
      <c r="O13" s="321">
        <v>1.0769230769230769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1194.3499999999999</v>
      </c>
      <c r="E14" s="317">
        <v>1204.9166666666665</v>
      </c>
      <c r="F14" s="318">
        <v>1169.5333333333331</v>
      </c>
      <c r="G14" s="318">
        <v>1144.7166666666665</v>
      </c>
      <c r="H14" s="318">
        <v>1109.333333333333</v>
      </c>
      <c r="I14" s="318">
        <v>1229.7333333333331</v>
      </c>
      <c r="J14" s="318">
        <v>1265.1166666666663</v>
      </c>
      <c r="K14" s="318">
        <v>1289.9333333333332</v>
      </c>
      <c r="L14" s="305">
        <v>1240.3</v>
      </c>
      <c r="M14" s="305">
        <v>1180.0999999999999</v>
      </c>
      <c r="N14" s="320">
        <v>1524800</v>
      </c>
      <c r="O14" s="321">
        <v>-9.51815808212675E-2</v>
      </c>
    </row>
    <row r="15" spans="1:15" ht="15">
      <c r="A15" s="278">
        <v>5</v>
      </c>
      <c r="B15" s="411" t="s">
        <v>40</v>
      </c>
      <c r="C15" s="278" t="s">
        <v>41</v>
      </c>
      <c r="D15" s="317">
        <v>140.69999999999999</v>
      </c>
      <c r="E15" s="317">
        <v>140.01666666666665</v>
      </c>
      <c r="F15" s="318">
        <v>137.18333333333331</v>
      </c>
      <c r="G15" s="318">
        <v>133.66666666666666</v>
      </c>
      <c r="H15" s="318">
        <v>130.83333333333331</v>
      </c>
      <c r="I15" s="318">
        <v>143.5333333333333</v>
      </c>
      <c r="J15" s="318">
        <v>146.36666666666667</v>
      </c>
      <c r="K15" s="318">
        <v>149.8833333333333</v>
      </c>
      <c r="L15" s="305">
        <v>142.85</v>
      </c>
      <c r="M15" s="305">
        <v>136.5</v>
      </c>
      <c r="N15" s="320">
        <v>19028000</v>
      </c>
      <c r="O15" s="321">
        <v>5.196815568332596E-2</v>
      </c>
    </row>
    <row r="16" spans="1:15" ht="15">
      <c r="A16" s="278">
        <v>6</v>
      </c>
      <c r="B16" s="411" t="s">
        <v>40</v>
      </c>
      <c r="C16" s="278" t="s">
        <v>42</v>
      </c>
      <c r="D16" s="317">
        <v>277.75</v>
      </c>
      <c r="E16" s="317">
        <v>275.8</v>
      </c>
      <c r="F16" s="318">
        <v>271.65000000000003</v>
      </c>
      <c r="G16" s="318">
        <v>265.55</v>
      </c>
      <c r="H16" s="318">
        <v>261.40000000000003</v>
      </c>
      <c r="I16" s="318">
        <v>281.90000000000003</v>
      </c>
      <c r="J16" s="318">
        <v>286.05</v>
      </c>
      <c r="K16" s="318">
        <v>292.15000000000003</v>
      </c>
      <c r="L16" s="305">
        <v>279.95</v>
      </c>
      <c r="M16" s="305">
        <v>269.7</v>
      </c>
      <c r="N16" s="320">
        <v>34512500</v>
      </c>
      <c r="O16" s="321">
        <v>2.93788680933562E-2</v>
      </c>
    </row>
    <row r="17" spans="1:15" ht="15">
      <c r="A17" s="278">
        <v>7</v>
      </c>
      <c r="B17" s="411" t="s">
        <v>43</v>
      </c>
      <c r="C17" s="278" t="s">
        <v>44</v>
      </c>
      <c r="D17" s="317">
        <v>32.549999999999997</v>
      </c>
      <c r="E17" s="317">
        <v>32.833333333333336</v>
      </c>
      <c r="F17" s="318">
        <v>32.06666666666667</v>
      </c>
      <c r="G17" s="318">
        <v>31.583333333333336</v>
      </c>
      <c r="H17" s="318">
        <v>30.81666666666667</v>
      </c>
      <c r="I17" s="318">
        <v>33.31666666666667</v>
      </c>
      <c r="J17" s="318">
        <v>34.083333333333336</v>
      </c>
      <c r="K17" s="318">
        <v>34.56666666666667</v>
      </c>
      <c r="L17" s="305">
        <v>33.6</v>
      </c>
      <c r="M17" s="305">
        <v>32.35</v>
      </c>
      <c r="N17" s="320">
        <v>71050000</v>
      </c>
      <c r="O17" s="321">
        <v>8.5064141722663411E-2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558.6</v>
      </c>
      <c r="E18" s="317">
        <v>560.9666666666667</v>
      </c>
      <c r="F18" s="318">
        <v>549.98333333333335</v>
      </c>
      <c r="G18" s="318">
        <v>541.36666666666667</v>
      </c>
      <c r="H18" s="318">
        <v>530.38333333333333</v>
      </c>
      <c r="I18" s="318">
        <v>569.58333333333337</v>
      </c>
      <c r="J18" s="318">
        <v>580.56666666666672</v>
      </c>
      <c r="K18" s="318">
        <v>589.18333333333339</v>
      </c>
      <c r="L18" s="305">
        <v>571.95000000000005</v>
      </c>
      <c r="M18" s="305">
        <v>552.35</v>
      </c>
      <c r="N18" s="320">
        <v>1053600</v>
      </c>
      <c r="O18" s="321">
        <v>-3.3039647577092511E-2</v>
      </c>
    </row>
    <row r="19" spans="1:15" ht="15">
      <c r="A19" s="278">
        <v>9</v>
      </c>
      <c r="B19" s="411" t="s">
        <v>38</v>
      </c>
      <c r="C19" s="278" t="s">
        <v>47</v>
      </c>
      <c r="D19" s="317">
        <v>171.9</v>
      </c>
      <c r="E19" s="317">
        <v>173.9</v>
      </c>
      <c r="F19" s="318">
        <v>168.60000000000002</v>
      </c>
      <c r="G19" s="318">
        <v>165.3</v>
      </c>
      <c r="H19" s="318">
        <v>160.00000000000003</v>
      </c>
      <c r="I19" s="318">
        <v>177.20000000000002</v>
      </c>
      <c r="J19" s="318">
        <v>182.50000000000003</v>
      </c>
      <c r="K19" s="318">
        <v>185.8</v>
      </c>
      <c r="L19" s="305">
        <v>179.2</v>
      </c>
      <c r="M19" s="305">
        <v>170.6</v>
      </c>
      <c r="N19" s="320">
        <v>19652500</v>
      </c>
      <c r="O19" s="321">
        <v>-6.6969926712155672E-3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1383.75</v>
      </c>
      <c r="E20" s="317">
        <v>1388.4166666666667</v>
      </c>
      <c r="F20" s="318">
        <v>1358.6333333333334</v>
      </c>
      <c r="G20" s="318">
        <v>1333.5166666666667</v>
      </c>
      <c r="H20" s="318">
        <v>1303.7333333333333</v>
      </c>
      <c r="I20" s="318">
        <v>1413.5333333333335</v>
      </c>
      <c r="J20" s="318">
        <v>1443.3166666666668</v>
      </c>
      <c r="K20" s="318">
        <v>1468.4333333333336</v>
      </c>
      <c r="L20" s="305">
        <v>1418.2</v>
      </c>
      <c r="M20" s="305">
        <v>1363.3</v>
      </c>
      <c r="N20" s="320">
        <v>951500</v>
      </c>
      <c r="O20" s="321">
        <v>-2.2598870056497175E-2</v>
      </c>
    </row>
    <row r="21" spans="1:15" ht="15">
      <c r="A21" s="278">
        <v>11</v>
      </c>
      <c r="B21" s="411" t="s">
        <v>45</v>
      </c>
      <c r="C21" s="278" t="s">
        <v>49</v>
      </c>
      <c r="D21" s="317">
        <v>93.5</v>
      </c>
      <c r="E21" s="317">
        <v>94.3</v>
      </c>
      <c r="F21" s="318">
        <v>92.35</v>
      </c>
      <c r="G21" s="318">
        <v>91.2</v>
      </c>
      <c r="H21" s="318">
        <v>89.25</v>
      </c>
      <c r="I21" s="318">
        <v>95.449999999999989</v>
      </c>
      <c r="J21" s="318">
        <v>97.4</v>
      </c>
      <c r="K21" s="318">
        <v>98.549999999999983</v>
      </c>
      <c r="L21" s="305">
        <v>96.25</v>
      </c>
      <c r="M21" s="305">
        <v>93.15</v>
      </c>
      <c r="N21" s="320">
        <v>4908000</v>
      </c>
      <c r="O21" s="321">
        <v>4.1374920432845325E-2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46.75</v>
      </c>
      <c r="E22" s="317">
        <v>46.65</v>
      </c>
      <c r="F22" s="318">
        <v>45.949999999999996</v>
      </c>
      <c r="G22" s="318">
        <v>45.15</v>
      </c>
      <c r="H22" s="318">
        <v>44.449999999999996</v>
      </c>
      <c r="I22" s="318">
        <v>47.449999999999996</v>
      </c>
      <c r="J22" s="318">
        <v>48.15</v>
      </c>
      <c r="K22" s="318">
        <v>48.949999999999996</v>
      </c>
      <c r="L22" s="305">
        <v>47.35</v>
      </c>
      <c r="M22" s="305">
        <v>45.85</v>
      </c>
      <c r="N22" s="320">
        <v>34512000</v>
      </c>
      <c r="O22" s="321">
        <v>5.1258154706430572E-3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1816.5</v>
      </c>
      <c r="E23" s="317">
        <v>1820.6833333333334</v>
      </c>
      <c r="F23" s="318">
        <v>1799.8166666666668</v>
      </c>
      <c r="G23" s="318">
        <v>1783.1333333333334</v>
      </c>
      <c r="H23" s="318">
        <v>1762.2666666666669</v>
      </c>
      <c r="I23" s="318">
        <v>1837.3666666666668</v>
      </c>
      <c r="J23" s="318">
        <v>1858.2333333333336</v>
      </c>
      <c r="K23" s="318">
        <v>1874.9166666666667</v>
      </c>
      <c r="L23" s="305">
        <v>1841.55</v>
      </c>
      <c r="M23" s="305">
        <v>1804</v>
      </c>
      <c r="N23" s="320">
        <v>6171000</v>
      </c>
      <c r="O23" s="321">
        <v>6.6555740432612314E-3</v>
      </c>
    </row>
    <row r="24" spans="1:15" ht="15">
      <c r="A24" s="278">
        <v>14</v>
      </c>
      <c r="B24" s="411" t="s">
        <v>53</v>
      </c>
      <c r="C24" s="278" t="s">
        <v>54</v>
      </c>
      <c r="D24" s="317">
        <v>630.35</v>
      </c>
      <c r="E24" s="317">
        <v>640.01666666666677</v>
      </c>
      <c r="F24" s="318">
        <v>615.33333333333348</v>
      </c>
      <c r="G24" s="318">
        <v>600.31666666666672</v>
      </c>
      <c r="H24" s="318">
        <v>575.63333333333344</v>
      </c>
      <c r="I24" s="318">
        <v>655.03333333333353</v>
      </c>
      <c r="J24" s="318">
        <v>679.7166666666667</v>
      </c>
      <c r="K24" s="318">
        <v>694.73333333333358</v>
      </c>
      <c r="L24" s="305">
        <v>664.7</v>
      </c>
      <c r="M24" s="305">
        <v>625</v>
      </c>
      <c r="N24" s="320">
        <v>10558000</v>
      </c>
      <c r="O24" s="321">
        <v>3.9889687777011719E-2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428.6</v>
      </c>
      <c r="E25" s="317">
        <v>431.23333333333335</v>
      </c>
      <c r="F25" s="318">
        <v>421.9666666666667</v>
      </c>
      <c r="G25" s="318">
        <v>415.33333333333337</v>
      </c>
      <c r="H25" s="318">
        <v>406.06666666666672</v>
      </c>
      <c r="I25" s="318">
        <v>437.86666666666667</v>
      </c>
      <c r="J25" s="318">
        <v>447.13333333333333</v>
      </c>
      <c r="K25" s="318">
        <v>453.76666666666665</v>
      </c>
      <c r="L25" s="305">
        <v>440.5</v>
      </c>
      <c r="M25" s="305">
        <v>424.6</v>
      </c>
      <c r="N25" s="320">
        <v>50379600</v>
      </c>
      <c r="O25" s="321">
        <v>7.2213425459430932E-3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2425.6999999999998</v>
      </c>
      <c r="E26" s="317">
        <v>2411.3666666666668</v>
      </c>
      <c r="F26" s="318">
        <v>2383.4833333333336</v>
      </c>
      <c r="G26" s="318">
        <v>2341.2666666666669</v>
      </c>
      <c r="H26" s="318">
        <v>2313.3833333333337</v>
      </c>
      <c r="I26" s="318">
        <v>2453.5833333333335</v>
      </c>
      <c r="J26" s="318">
        <v>2481.4666666666667</v>
      </c>
      <c r="K26" s="318">
        <v>2523.6833333333334</v>
      </c>
      <c r="L26" s="305">
        <v>2439.25</v>
      </c>
      <c r="M26" s="305">
        <v>2369.15</v>
      </c>
      <c r="N26" s="320">
        <v>1443250</v>
      </c>
      <c r="O26" s="321">
        <v>-8.9270386266094414E-3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4721.2</v>
      </c>
      <c r="E27" s="317">
        <v>4760.7</v>
      </c>
      <c r="F27" s="318">
        <v>4652.45</v>
      </c>
      <c r="G27" s="318">
        <v>4583.7</v>
      </c>
      <c r="H27" s="318">
        <v>4475.45</v>
      </c>
      <c r="I27" s="318">
        <v>4829.45</v>
      </c>
      <c r="J27" s="318">
        <v>4937.7</v>
      </c>
      <c r="K27" s="318">
        <v>5006.45</v>
      </c>
      <c r="L27" s="305">
        <v>4868.95</v>
      </c>
      <c r="M27" s="305">
        <v>4691.95</v>
      </c>
      <c r="N27" s="320">
        <v>739250</v>
      </c>
      <c r="O27" s="321">
        <v>-1.5195002532500423E-3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2171.8000000000002</v>
      </c>
      <c r="E28" s="317">
        <v>2169.2333333333336</v>
      </c>
      <c r="F28" s="318">
        <v>2113.5666666666671</v>
      </c>
      <c r="G28" s="318">
        <v>2055.3333333333335</v>
      </c>
      <c r="H28" s="318">
        <v>1999.666666666667</v>
      </c>
      <c r="I28" s="318">
        <v>2227.4666666666672</v>
      </c>
      <c r="J28" s="318">
        <v>2283.1333333333332</v>
      </c>
      <c r="K28" s="318">
        <v>2341.3666666666672</v>
      </c>
      <c r="L28" s="305">
        <v>2224.9</v>
      </c>
      <c r="M28" s="305">
        <v>2111</v>
      </c>
      <c r="N28" s="320">
        <v>4929250</v>
      </c>
      <c r="O28" s="321">
        <v>5.9180654048262846E-3</v>
      </c>
    </row>
    <row r="29" spans="1:15" ht="15">
      <c r="A29" s="278">
        <v>19</v>
      </c>
      <c r="B29" s="411" t="s">
        <v>45</v>
      </c>
      <c r="C29" s="278" t="s">
        <v>61</v>
      </c>
      <c r="D29" s="317">
        <v>887.25</v>
      </c>
      <c r="E29" s="317">
        <v>898.61666666666667</v>
      </c>
      <c r="F29" s="318">
        <v>867.73333333333335</v>
      </c>
      <c r="G29" s="318">
        <v>848.2166666666667</v>
      </c>
      <c r="H29" s="318">
        <v>817.33333333333337</v>
      </c>
      <c r="I29" s="318">
        <v>918.13333333333333</v>
      </c>
      <c r="J29" s="318">
        <v>949.01666666666677</v>
      </c>
      <c r="K29" s="318">
        <v>968.5333333333333</v>
      </c>
      <c r="L29" s="305">
        <v>929.5</v>
      </c>
      <c r="M29" s="305">
        <v>879.1</v>
      </c>
      <c r="N29" s="320">
        <v>712800</v>
      </c>
      <c r="O29" s="321">
        <v>3.8461538461538464E-2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201.1</v>
      </c>
      <c r="E30" s="317">
        <v>202.78333333333333</v>
      </c>
      <c r="F30" s="318">
        <v>196.71666666666667</v>
      </c>
      <c r="G30" s="318">
        <v>192.33333333333334</v>
      </c>
      <c r="H30" s="318">
        <v>186.26666666666668</v>
      </c>
      <c r="I30" s="318">
        <v>207.16666666666666</v>
      </c>
      <c r="J30" s="318">
        <v>213.23333333333332</v>
      </c>
      <c r="K30" s="318">
        <v>217.61666666666665</v>
      </c>
      <c r="L30" s="305">
        <v>208.85</v>
      </c>
      <c r="M30" s="305">
        <v>198.4</v>
      </c>
      <c r="N30" s="320">
        <v>10942800</v>
      </c>
      <c r="O30" s="321">
        <v>3.3006931455605679E-3</v>
      </c>
    </row>
    <row r="31" spans="1:15" ht="15">
      <c r="A31" s="278">
        <v>21</v>
      </c>
      <c r="B31" s="411" t="s">
        <v>55</v>
      </c>
      <c r="C31" s="278" t="s">
        <v>62</v>
      </c>
      <c r="D31" s="317">
        <v>48.55</v>
      </c>
      <c r="E31" s="317">
        <v>48.616666666666667</v>
      </c>
      <c r="F31" s="318">
        <v>47.933333333333337</v>
      </c>
      <c r="G31" s="318">
        <v>47.31666666666667</v>
      </c>
      <c r="H31" s="318">
        <v>46.63333333333334</v>
      </c>
      <c r="I31" s="318">
        <v>49.233333333333334</v>
      </c>
      <c r="J31" s="318">
        <v>49.916666666666657</v>
      </c>
      <c r="K31" s="318">
        <v>50.533333333333331</v>
      </c>
      <c r="L31" s="305">
        <v>49.3</v>
      </c>
      <c r="M31" s="305">
        <v>48</v>
      </c>
      <c r="N31" s="320">
        <v>43383600</v>
      </c>
      <c r="O31" s="321">
        <v>3.7355248412401944E-4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1265.2</v>
      </c>
      <c r="E32" s="317">
        <v>1252.55</v>
      </c>
      <c r="F32" s="318">
        <v>1223.8499999999999</v>
      </c>
      <c r="G32" s="318">
        <v>1182.5</v>
      </c>
      <c r="H32" s="318">
        <v>1153.8</v>
      </c>
      <c r="I32" s="318">
        <v>1293.8999999999999</v>
      </c>
      <c r="J32" s="318">
        <v>1322.6000000000001</v>
      </c>
      <c r="K32" s="318">
        <v>1363.9499999999998</v>
      </c>
      <c r="L32" s="305">
        <v>1281.25</v>
      </c>
      <c r="M32" s="305">
        <v>1211.2</v>
      </c>
      <c r="N32" s="320">
        <v>1575750</v>
      </c>
      <c r="O32" s="321">
        <v>6.6760365425158116E-3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76.099999999999994</v>
      </c>
      <c r="E33" s="317">
        <v>77</v>
      </c>
      <c r="F33" s="318">
        <v>74.900000000000006</v>
      </c>
      <c r="G33" s="318">
        <v>73.7</v>
      </c>
      <c r="H33" s="318">
        <v>71.600000000000009</v>
      </c>
      <c r="I33" s="318">
        <v>78.2</v>
      </c>
      <c r="J33" s="318">
        <v>80.3</v>
      </c>
      <c r="K33" s="318">
        <v>81.5</v>
      </c>
      <c r="L33" s="305">
        <v>79.099999999999994</v>
      </c>
      <c r="M33" s="305">
        <v>75.8</v>
      </c>
      <c r="N33" s="320">
        <v>24408000</v>
      </c>
      <c r="O33" s="321">
        <v>-2.9411764705882353E-3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524.85</v>
      </c>
      <c r="E34" s="317">
        <v>530.33333333333337</v>
      </c>
      <c r="F34" s="318">
        <v>515.31666666666672</v>
      </c>
      <c r="G34" s="318">
        <v>505.7833333333333</v>
      </c>
      <c r="H34" s="318">
        <v>490.76666666666665</v>
      </c>
      <c r="I34" s="318">
        <v>539.86666666666679</v>
      </c>
      <c r="J34" s="318">
        <v>554.88333333333344</v>
      </c>
      <c r="K34" s="318">
        <v>564.41666666666686</v>
      </c>
      <c r="L34" s="305">
        <v>545.35</v>
      </c>
      <c r="M34" s="305">
        <v>520.79999999999995</v>
      </c>
      <c r="N34" s="320">
        <v>4745400</v>
      </c>
      <c r="O34" s="321">
        <v>1.2200844673862036E-2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257.3</v>
      </c>
      <c r="E35" s="317">
        <v>261.45</v>
      </c>
      <c r="F35" s="318">
        <v>251.2</v>
      </c>
      <c r="G35" s="318">
        <v>245.1</v>
      </c>
      <c r="H35" s="318">
        <v>234.85</v>
      </c>
      <c r="I35" s="318">
        <v>267.54999999999995</v>
      </c>
      <c r="J35" s="318">
        <v>277.79999999999995</v>
      </c>
      <c r="K35" s="318">
        <v>283.89999999999998</v>
      </c>
      <c r="L35" s="305">
        <v>271.7</v>
      </c>
      <c r="M35" s="305">
        <v>255.35</v>
      </c>
      <c r="N35" s="320">
        <v>7235800</v>
      </c>
      <c r="O35" s="321">
        <v>6.792018419033001E-2</v>
      </c>
    </row>
    <row r="36" spans="1:15" ht="15">
      <c r="A36" s="278">
        <v>26</v>
      </c>
      <c r="B36" s="411" t="s">
        <v>69</v>
      </c>
      <c r="C36" s="278" t="s">
        <v>70</v>
      </c>
      <c r="D36" s="317">
        <v>495.15</v>
      </c>
      <c r="E36" s="317">
        <v>498.10000000000008</v>
      </c>
      <c r="F36" s="318">
        <v>488.40000000000015</v>
      </c>
      <c r="G36" s="318">
        <v>481.65000000000009</v>
      </c>
      <c r="H36" s="318">
        <v>471.95000000000016</v>
      </c>
      <c r="I36" s="318">
        <v>504.85000000000014</v>
      </c>
      <c r="J36" s="318">
        <v>514.55000000000007</v>
      </c>
      <c r="K36" s="318">
        <v>521.30000000000018</v>
      </c>
      <c r="L36" s="305">
        <v>507.8</v>
      </c>
      <c r="M36" s="305">
        <v>491.35</v>
      </c>
      <c r="N36" s="320">
        <v>56485116</v>
      </c>
      <c r="O36" s="321">
        <v>-1.1915554979924881E-2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21.35</v>
      </c>
      <c r="E37" s="317">
        <v>21.466666666666669</v>
      </c>
      <c r="F37" s="318">
        <v>21.083333333333336</v>
      </c>
      <c r="G37" s="318">
        <v>20.816666666666666</v>
      </c>
      <c r="H37" s="318">
        <v>20.433333333333334</v>
      </c>
      <c r="I37" s="318">
        <v>21.733333333333338</v>
      </c>
      <c r="J37" s="318">
        <v>22.116666666666671</v>
      </c>
      <c r="K37" s="318">
        <v>22.38333333333334</v>
      </c>
      <c r="L37" s="305">
        <v>21.85</v>
      </c>
      <c r="M37" s="305">
        <v>21.2</v>
      </c>
      <c r="N37" s="320">
        <v>60091200</v>
      </c>
      <c r="O37" s="321">
        <v>-1.5505196796728574E-2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348.5</v>
      </c>
      <c r="E38" s="317">
        <v>353.33333333333331</v>
      </c>
      <c r="F38" s="318">
        <v>340.56666666666661</v>
      </c>
      <c r="G38" s="318">
        <v>332.63333333333327</v>
      </c>
      <c r="H38" s="318">
        <v>319.86666666666656</v>
      </c>
      <c r="I38" s="318">
        <v>361.26666666666665</v>
      </c>
      <c r="J38" s="318">
        <v>374.03333333333342</v>
      </c>
      <c r="K38" s="318">
        <v>381.9666666666667</v>
      </c>
      <c r="L38" s="305">
        <v>366.1</v>
      </c>
      <c r="M38" s="305">
        <v>345.4</v>
      </c>
      <c r="N38" s="320">
        <v>13236500</v>
      </c>
      <c r="O38" s="321">
        <v>4.7125181950509458E-2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10583.3</v>
      </c>
      <c r="E39" s="317">
        <v>10609.266666666666</v>
      </c>
      <c r="F39" s="318">
        <v>10375.283333333333</v>
      </c>
      <c r="G39" s="318">
        <v>10167.266666666666</v>
      </c>
      <c r="H39" s="318">
        <v>9933.2833333333328</v>
      </c>
      <c r="I39" s="318">
        <v>10817.283333333333</v>
      </c>
      <c r="J39" s="318">
        <v>11051.266666666666</v>
      </c>
      <c r="K39" s="318">
        <v>11259.283333333333</v>
      </c>
      <c r="L39" s="305">
        <v>10843.25</v>
      </c>
      <c r="M39" s="305">
        <v>10401.25</v>
      </c>
      <c r="N39" s="320">
        <v>129360</v>
      </c>
      <c r="O39" s="321">
        <v>5.9097978227060652E-3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355.75</v>
      </c>
      <c r="E40" s="317">
        <v>357.2166666666667</v>
      </c>
      <c r="F40" s="318">
        <v>351.58333333333337</v>
      </c>
      <c r="G40" s="318">
        <v>347.41666666666669</v>
      </c>
      <c r="H40" s="318">
        <v>341.78333333333336</v>
      </c>
      <c r="I40" s="318">
        <v>361.38333333333338</v>
      </c>
      <c r="J40" s="318">
        <v>367.01666666666671</v>
      </c>
      <c r="K40" s="318">
        <v>371.18333333333339</v>
      </c>
      <c r="L40" s="305">
        <v>362.85</v>
      </c>
      <c r="M40" s="305">
        <v>353.05</v>
      </c>
      <c r="N40" s="320">
        <v>15669000</v>
      </c>
      <c r="O40" s="321">
        <v>-2.3227109515260323E-2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2903.7</v>
      </c>
      <c r="E41" s="317">
        <v>2977.9</v>
      </c>
      <c r="F41" s="318">
        <v>2805.8</v>
      </c>
      <c r="G41" s="318">
        <v>2707.9</v>
      </c>
      <c r="H41" s="318">
        <v>2535.8000000000002</v>
      </c>
      <c r="I41" s="318">
        <v>3075.8</v>
      </c>
      <c r="J41" s="318">
        <v>3247.8999999999996</v>
      </c>
      <c r="K41" s="318">
        <v>3345.8</v>
      </c>
      <c r="L41" s="305">
        <v>3150</v>
      </c>
      <c r="M41" s="305">
        <v>2880</v>
      </c>
      <c r="N41" s="320">
        <v>1365000</v>
      </c>
      <c r="O41" s="321">
        <v>8.247422680412371E-2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332.5</v>
      </c>
      <c r="E42" s="317">
        <v>335.58333333333331</v>
      </c>
      <c r="F42" s="318">
        <v>327.81666666666661</v>
      </c>
      <c r="G42" s="318">
        <v>323.13333333333327</v>
      </c>
      <c r="H42" s="318">
        <v>315.36666666666656</v>
      </c>
      <c r="I42" s="318">
        <v>340.26666666666665</v>
      </c>
      <c r="J42" s="318">
        <v>348.03333333333342</v>
      </c>
      <c r="K42" s="318">
        <v>352.7166666666667</v>
      </c>
      <c r="L42" s="305">
        <v>343.35</v>
      </c>
      <c r="M42" s="305">
        <v>330.9</v>
      </c>
      <c r="N42" s="320">
        <v>7653800</v>
      </c>
      <c r="O42" s="321">
        <v>1.1337209302325582E-2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83.8</v>
      </c>
      <c r="E43" s="317">
        <v>84.183333333333337</v>
      </c>
      <c r="F43" s="318">
        <v>82.416666666666671</v>
      </c>
      <c r="G43" s="318">
        <v>81.033333333333331</v>
      </c>
      <c r="H43" s="318">
        <v>79.266666666666666</v>
      </c>
      <c r="I43" s="318">
        <v>85.566666666666677</v>
      </c>
      <c r="J43" s="318">
        <v>87.333333333333329</v>
      </c>
      <c r="K43" s="318">
        <v>88.716666666666683</v>
      </c>
      <c r="L43" s="305">
        <v>85.95</v>
      </c>
      <c r="M43" s="305">
        <v>82.8</v>
      </c>
      <c r="N43" s="320">
        <v>7930000</v>
      </c>
      <c r="O43" s="321">
        <v>-7.7992744860943167E-2</v>
      </c>
    </row>
    <row r="44" spans="1:15" ht="15">
      <c r="A44" s="278">
        <v>34</v>
      </c>
      <c r="B44" s="411" t="s">
        <v>80</v>
      </c>
      <c r="C44" s="278" t="s">
        <v>81</v>
      </c>
      <c r="D44" s="317">
        <v>296.5</v>
      </c>
      <c r="E44" s="317">
        <v>295.93333333333334</v>
      </c>
      <c r="F44" s="318">
        <v>287.26666666666665</v>
      </c>
      <c r="G44" s="318">
        <v>278.0333333333333</v>
      </c>
      <c r="H44" s="318">
        <v>269.36666666666662</v>
      </c>
      <c r="I44" s="318">
        <v>305.16666666666669</v>
      </c>
      <c r="J44" s="318">
        <v>313.83333333333331</v>
      </c>
      <c r="K44" s="318">
        <v>323.06666666666672</v>
      </c>
      <c r="L44" s="305">
        <v>304.60000000000002</v>
      </c>
      <c r="M44" s="305">
        <v>286.7</v>
      </c>
      <c r="N44" s="320">
        <v>2368200</v>
      </c>
      <c r="O44" s="321">
        <v>6.7333693888588425E-2</v>
      </c>
    </row>
    <row r="45" spans="1:15" ht="15">
      <c r="A45" s="278">
        <v>35</v>
      </c>
      <c r="B45" s="411" t="s">
        <v>43</v>
      </c>
      <c r="C45" s="278" t="s">
        <v>82</v>
      </c>
      <c r="D45" s="317">
        <v>613.5</v>
      </c>
      <c r="E45" s="317">
        <v>608.70000000000005</v>
      </c>
      <c r="F45" s="318">
        <v>598.75000000000011</v>
      </c>
      <c r="G45" s="318">
        <v>584.00000000000011</v>
      </c>
      <c r="H45" s="318">
        <v>574.05000000000018</v>
      </c>
      <c r="I45" s="318">
        <v>623.45000000000005</v>
      </c>
      <c r="J45" s="318">
        <v>633.39999999999986</v>
      </c>
      <c r="K45" s="318">
        <v>648.15</v>
      </c>
      <c r="L45" s="305">
        <v>618.65</v>
      </c>
      <c r="M45" s="305">
        <v>593.95000000000005</v>
      </c>
      <c r="N45" s="320">
        <v>1580800</v>
      </c>
      <c r="O45" s="321">
        <v>2.4896265560165973E-2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152.19999999999999</v>
      </c>
      <c r="E46" s="317">
        <v>153.45000000000002</v>
      </c>
      <c r="F46" s="318">
        <v>147.10000000000002</v>
      </c>
      <c r="G46" s="318">
        <v>142</v>
      </c>
      <c r="H46" s="318">
        <v>135.65</v>
      </c>
      <c r="I46" s="318">
        <v>158.55000000000004</v>
      </c>
      <c r="J46" s="318">
        <v>164.9</v>
      </c>
      <c r="K46" s="318">
        <v>170.00000000000006</v>
      </c>
      <c r="L46" s="305">
        <v>159.80000000000001</v>
      </c>
      <c r="M46" s="305">
        <v>148.35</v>
      </c>
      <c r="N46" s="320">
        <v>5432500</v>
      </c>
      <c r="O46" s="321">
        <v>8.7043521760880441E-2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587.54999999999995</v>
      </c>
      <c r="E47" s="317">
        <v>590.36666666666667</v>
      </c>
      <c r="F47" s="318">
        <v>575.98333333333335</v>
      </c>
      <c r="G47" s="318">
        <v>564.41666666666663</v>
      </c>
      <c r="H47" s="318">
        <v>550.0333333333333</v>
      </c>
      <c r="I47" s="318">
        <v>601.93333333333339</v>
      </c>
      <c r="J47" s="318">
        <v>616.31666666666683</v>
      </c>
      <c r="K47" s="318">
        <v>627.88333333333344</v>
      </c>
      <c r="L47" s="305">
        <v>604.75</v>
      </c>
      <c r="M47" s="305">
        <v>578.79999999999995</v>
      </c>
      <c r="N47" s="320">
        <v>13100800</v>
      </c>
      <c r="O47" s="321">
        <v>-1.9368167340965827E-2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140.94999999999999</v>
      </c>
      <c r="E48" s="317">
        <v>141.98333333333335</v>
      </c>
      <c r="F48" s="318">
        <v>139.31666666666669</v>
      </c>
      <c r="G48" s="318">
        <v>137.68333333333334</v>
      </c>
      <c r="H48" s="318">
        <v>135.01666666666668</v>
      </c>
      <c r="I48" s="318">
        <v>143.6166666666667</v>
      </c>
      <c r="J48" s="318">
        <v>146.28333333333333</v>
      </c>
      <c r="K48" s="318">
        <v>147.91666666666671</v>
      </c>
      <c r="L48" s="305">
        <v>144.65</v>
      </c>
      <c r="M48" s="305">
        <v>140.35</v>
      </c>
      <c r="N48" s="320">
        <v>25893000</v>
      </c>
      <c r="O48" s="321">
        <v>1.6711928138709003E-3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1483.1</v>
      </c>
      <c r="E49" s="317">
        <v>1501.3833333333332</v>
      </c>
      <c r="F49" s="318">
        <v>1458.7666666666664</v>
      </c>
      <c r="G49" s="318">
        <v>1434.4333333333332</v>
      </c>
      <c r="H49" s="318">
        <v>1391.8166666666664</v>
      </c>
      <c r="I49" s="318">
        <v>1525.7166666666665</v>
      </c>
      <c r="J49" s="318">
        <v>1568.3333333333333</v>
      </c>
      <c r="K49" s="318">
        <v>1592.6666666666665</v>
      </c>
      <c r="L49" s="305">
        <v>1544</v>
      </c>
      <c r="M49" s="305">
        <v>1477.05</v>
      </c>
      <c r="N49" s="320">
        <v>2143400</v>
      </c>
      <c r="O49" s="321">
        <v>-1.2894906511927788E-2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367.95</v>
      </c>
      <c r="E50" s="317">
        <v>368.38333333333338</v>
      </c>
      <c r="F50" s="318">
        <v>362.41666666666674</v>
      </c>
      <c r="G50" s="318">
        <v>356.88333333333338</v>
      </c>
      <c r="H50" s="318">
        <v>350.91666666666674</v>
      </c>
      <c r="I50" s="318">
        <v>373.91666666666674</v>
      </c>
      <c r="J50" s="318">
        <v>379.88333333333333</v>
      </c>
      <c r="K50" s="318">
        <v>385.41666666666674</v>
      </c>
      <c r="L50" s="305">
        <v>374.35</v>
      </c>
      <c r="M50" s="305">
        <v>362.85</v>
      </c>
      <c r="N50" s="320">
        <v>3759015</v>
      </c>
      <c r="O50" s="321">
        <v>4.5948203842940682E-3</v>
      </c>
    </row>
    <row r="51" spans="1:15" ht="15">
      <c r="A51" s="278">
        <v>41</v>
      </c>
      <c r="B51" s="411" t="s">
        <v>65</v>
      </c>
      <c r="C51" s="278" t="s">
        <v>88</v>
      </c>
      <c r="D51" s="317">
        <v>417.85</v>
      </c>
      <c r="E51" s="317">
        <v>415.58333333333331</v>
      </c>
      <c r="F51" s="318">
        <v>408.76666666666665</v>
      </c>
      <c r="G51" s="318">
        <v>399.68333333333334</v>
      </c>
      <c r="H51" s="318">
        <v>392.86666666666667</v>
      </c>
      <c r="I51" s="318">
        <v>424.66666666666663</v>
      </c>
      <c r="J51" s="318">
        <v>431.48333333333335</v>
      </c>
      <c r="K51" s="318">
        <v>440.56666666666661</v>
      </c>
      <c r="L51" s="305">
        <v>422.4</v>
      </c>
      <c r="M51" s="305">
        <v>406.5</v>
      </c>
      <c r="N51" s="320">
        <v>1166400</v>
      </c>
      <c r="O51" s="321">
        <v>-2.1886792452830189E-2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498.2</v>
      </c>
      <c r="E52" s="317">
        <v>503.95</v>
      </c>
      <c r="F52" s="318">
        <v>491.1</v>
      </c>
      <c r="G52" s="318">
        <v>484.00000000000006</v>
      </c>
      <c r="H52" s="318">
        <v>471.15000000000009</v>
      </c>
      <c r="I52" s="318">
        <v>511.04999999999995</v>
      </c>
      <c r="J52" s="318">
        <v>523.9</v>
      </c>
      <c r="K52" s="318">
        <v>530.99999999999989</v>
      </c>
      <c r="L52" s="305">
        <v>516.79999999999995</v>
      </c>
      <c r="M52" s="305">
        <v>496.85</v>
      </c>
      <c r="N52" s="320">
        <v>11693750</v>
      </c>
      <c r="O52" s="321">
        <v>1.7132455294999465E-3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2413.9</v>
      </c>
      <c r="E53" s="317">
        <v>2417.6000000000004</v>
      </c>
      <c r="F53" s="318">
        <v>2381.4000000000005</v>
      </c>
      <c r="G53" s="318">
        <v>2348.9</v>
      </c>
      <c r="H53" s="318">
        <v>2312.7000000000003</v>
      </c>
      <c r="I53" s="318">
        <v>2450.1000000000008</v>
      </c>
      <c r="J53" s="318">
        <v>2486.3000000000006</v>
      </c>
      <c r="K53" s="318">
        <v>2518.8000000000011</v>
      </c>
      <c r="L53" s="305">
        <v>2453.8000000000002</v>
      </c>
      <c r="M53" s="305">
        <v>2385.1</v>
      </c>
      <c r="N53" s="320">
        <v>2277200</v>
      </c>
      <c r="O53" s="321">
        <v>-8.8788300835654591E-3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136.9</v>
      </c>
      <c r="E54" s="317">
        <v>136.31666666666669</v>
      </c>
      <c r="F54" s="318">
        <v>133.83333333333337</v>
      </c>
      <c r="G54" s="318">
        <v>130.76666666666668</v>
      </c>
      <c r="H54" s="318">
        <v>128.28333333333336</v>
      </c>
      <c r="I54" s="318">
        <v>139.38333333333338</v>
      </c>
      <c r="J54" s="318">
        <v>141.86666666666667</v>
      </c>
      <c r="K54" s="318">
        <v>144.93333333333339</v>
      </c>
      <c r="L54" s="305">
        <v>138.80000000000001</v>
      </c>
      <c r="M54" s="305">
        <v>133.25</v>
      </c>
      <c r="N54" s="320">
        <v>28122600</v>
      </c>
      <c r="O54" s="321">
        <v>4.8345429942182314E-2</v>
      </c>
    </row>
    <row r="55" spans="1:15" ht="15">
      <c r="A55" s="278">
        <v>45</v>
      </c>
      <c r="B55" s="411" t="s">
        <v>53</v>
      </c>
      <c r="C55" s="278" t="s">
        <v>95</v>
      </c>
      <c r="D55" s="317">
        <v>4026.45</v>
      </c>
      <c r="E55" s="317">
        <v>4040.7166666666667</v>
      </c>
      <c r="F55" s="318">
        <v>3999.4833333333336</v>
      </c>
      <c r="G55" s="318">
        <v>3972.5166666666669</v>
      </c>
      <c r="H55" s="318">
        <v>3931.2833333333338</v>
      </c>
      <c r="I55" s="318">
        <v>4067.6833333333334</v>
      </c>
      <c r="J55" s="318">
        <v>4108.9166666666661</v>
      </c>
      <c r="K55" s="318">
        <v>4135.8833333333332</v>
      </c>
      <c r="L55" s="305">
        <v>4081.95</v>
      </c>
      <c r="M55" s="305">
        <v>4013.75</v>
      </c>
      <c r="N55" s="320">
        <v>2520000</v>
      </c>
      <c r="O55" s="321">
        <v>-1.1958439521662419E-2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14090.8</v>
      </c>
      <c r="E56" s="317">
        <v>14027.566666666666</v>
      </c>
      <c r="F56" s="318">
        <v>13781.483333333332</v>
      </c>
      <c r="G56" s="318">
        <v>13472.166666666666</v>
      </c>
      <c r="H56" s="318">
        <v>13226.083333333332</v>
      </c>
      <c r="I56" s="318">
        <v>14336.883333333331</v>
      </c>
      <c r="J56" s="318">
        <v>14582.966666666667</v>
      </c>
      <c r="K56" s="318">
        <v>14892.283333333331</v>
      </c>
      <c r="L56" s="305">
        <v>14273.65</v>
      </c>
      <c r="M56" s="305">
        <v>13718.25</v>
      </c>
      <c r="N56" s="320">
        <v>271290</v>
      </c>
      <c r="O56" s="321">
        <v>-1.1153635866593768E-2</v>
      </c>
    </row>
    <row r="57" spans="1:15" ht="15">
      <c r="A57" s="278">
        <v>47</v>
      </c>
      <c r="B57" s="411" t="s">
        <v>58</v>
      </c>
      <c r="C57" s="278" t="s">
        <v>97</v>
      </c>
      <c r="D57" s="317">
        <v>55.85</v>
      </c>
      <c r="E57" s="317">
        <v>53.583333333333336</v>
      </c>
      <c r="F57" s="318">
        <v>50.06666666666667</v>
      </c>
      <c r="G57" s="318">
        <v>44.283333333333331</v>
      </c>
      <c r="H57" s="318">
        <v>40.766666666666666</v>
      </c>
      <c r="I57" s="318">
        <v>59.366666666666674</v>
      </c>
      <c r="J57" s="318">
        <v>62.88333333333334</v>
      </c>
      <c r="K57" s="318">
        <v>68.666666666666686</v>
      </c>
      <c r="L57" s="305">
        <v>57.1</v>
      </c>
      <c r="M57" s="305">
        <v>47.8</v>
      </c>
      <c r="N57" s="320">
        <v>9192400</v>
      </c>
      <c r="O57" s="321">
        <v>0.14181375532562385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754.8</v>
      </c>
      <c r="E58" s="317">
        <v>760.86666666666667</v>
      </c>
      <c r="F58" s="318">
        <v>742.08333333333337</v>
      </c>
      <c r="G58" s="318">
        <v>729.36666666666667</v>
      </c>
      <c r="H58" s="318">
        <v>710.58333333333337</v>
      </c>
      <c r="I58" s="318">
        <v>773.58333333333337</v>
      </c>
      <c r="J58" s="318">
        <v>792.36666666666667</v>
      </c>
      <c r="K58" s="318">
        <v>805.08333333333337</v>
      </c>
      <c r="L58" s="305">
        <v>779.65</v>
      </c>
      <c r="M58" s="305">
        <v>748.15</v>
      </c>
      <c r="N58" s="320">
        <v>1868900</v>
      </c>
      <c r="O58" s="321">
        <v>1.6756433273488927E-2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149.19999999999999</v>
      </c>
      <c r="E59" s="317">
        <v>148.73333333333332</v>
      </c>
      <c r="F59" s="318">
        <v>146.46666666666664</v>
      </c>
      <c r="G59" s="318">
        <v>143.73333333333332</v>
      </c>
      <c r="H59" s="318">
        <v>141.46666666666664</v>
      </c>
      <c r="I59" s="318">
        <v>151.46666666666664</v>
      </c>
      <c r="J59" s="318">
        <v>153.73333333333335</v>
      </c>
      <c r="K59" s="318">
        <v>156.46666666666664</v>
      </c>
      <c r="L59" s="305">
        <v>151</v>
      </c>
      <c r="M59" s="305">
        <v>146</v>
      </c>
      <c r="N59" s="320">
        <v>4416700</v>
      </c>
      <c r="O59" s="321">
        <v>7.2751322751322747E-3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45.05</v>
      </c>
      <c r="E60" s="317">
        <v>45.066666666666663</v>
      </c>
      <c r="F60" s="318">
        <v>43.983333333333327</v>
      </c>
      <c r="G60" s="318">
        <v>42.916666666666664</v>
      </c>
      <c r="H60" s="318">
        <v>41.833333333333329</v>
      </c>
      <c r="I60" s="318">
        <v>46.133333333333326</v>
      </c>
      <c r="J60" s="318">
        <v>47.216666666666669</v>
      </c>
      <c r="K60" s="318">
        <v>48.283333333333324</v>
      </c>
      <c r="L60" s="305">
        <v>46.15</v>
      </c>
      <c r="M60" s="305">
        <v>44</v>
      </c>
      <c r="N60" s="320">
        <v>46361000</v>
      </c>
      <c r="O60" s="321">
        <v>1.7514211092333691E-2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83.45</v>
      </c>
      <c r="E61" s="317">
        <v>84.966666666666683</v>
      </c>
      <c r="F61" s="318">
        <v>81.28333333333336</v>
      </c>
      <c r="G61" s="318">
        <v>79.116666666666674</v>
      </c>
      <c r="H61" s="318">
        <v>75.433333333333351</v>
      </c>
      <c r="I61" s="318">
        <v>87.133333333333368</v>
      </c>
      <c r="J61" s="318">
        <v>90.816666666666677</v>
      </c>
      <c r="K61" s="318">
        <v>92.983333333333377</v>
      </c>
      <c r="L61" s="305">
        <v>88.65</v>
      </c>
      <c r="M61" s="305">
        <v>82.8</v>
      </c>
      <c r="N61" s="320">
        <v>28707588</v>
      </c>
      <c r="O61" s="321">
        <v>1.5855039637599093E-2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341.2</v>
      </c>
      <c r="E62" s="317">
        <v>338.5</v>
      </c>
      <c r="F62" s="318">
        <v>326.2</v>
      </c>
      <c r="G62" s="318">
        <v>311.2</v>
      </c>
      <c r="H62" s="318">
        <v>298.89999999999998</v>
      </c>
      <c r="I62" s="318">
        <v>353.5</v>
      </c>
      <c r="J62" s="318">
        <v>365.79999999999995</v>
      </c>
      <c r="K62" s="318">
        <v>380.8</v>
      </c>
      <c r="L62" s="305">
        <v>350.8</v>
      </c>
      <c r="M62" s="305">
        <v>323.5</v>
      </c>
      <c r="N62" s="320">
        <v>4443600</v>
      </c>
      <c r="O62" s="321">
        <v>0.20455407969639469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17.399999999999999</v>
      </c>
      <c r="E63" s="317">
        <v>17.383333333333333</v>
      </c>
      <c r="F63" s="318">
        <v>17.266666666666666</v>
      </c>
      <c r="G63" s="318">
        <v>17.133333333333333</v>
      </c>
      <c r="H63" s="318">
        <v>17.016666666666666</v>
      </c>
      <c r="I63" s="318">
        <v>17.516666666666666</v>
      </c>
      <c r="J63" s="318">
        <v>17.633333333333333</v>
      </c>
      <c r="K63" s="318">
        <v>17.766666666666666</v>
      </c>
      <c r="L63" s="305">
        <v>17.5</v>
      </c>
      <c r="M63" s="305">
        <v>17.25</v>
      </c>
      <c r="N63" s="320">
        <v>63360000</v>
      </c>
      <c r="O63" s="321">
        <v>8.2244427363566491E-2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538.9</v>
      </c>
      <c r="E64" s="317">
        <v>542.09999999999991</v>
      </c>
      <c r="F64" s="318">
        <v>531.89999999999986</v>
      </c>
      <c r="G64" s="318">
        <v>524.9</v>
      </c>
      <c r="H64" s="318">
        <v>514.69999999999993</v>
      </c>
      <c r="I64" s="318">
        <v>549.0999999999998</v>
      </c>
      <c r="J64" s="318">
        <v>559.29999999999984</v>
      </c>
      <c r="K64" s="318">
        <v>566.29999999999973</v>
      </c>
      <c r="L64" s="305">
        <v>552.29999999999995</v>
      </c>
      <c r="M64" s="305">
        <v>535.1</v>
      </c>
      <c r="N64" s="320">
        <v>6800000</v>
      </c>
      <c r="O64" s="321">
        <v>-1.6886421466574139E-2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500.9</v>
      </c>
      <c r="E65" s="317">
        <v>505.2166666666667</v>
      </c>
      <c r="F65" s="318">
        <v>494.08333333333337</v>
      </c>
      <c r="G65" s="318">
        <v>487.26666666666665</v>
      </c>
      <c r="H65" s="318">
        <v>476.13333333333333</v>
      </c>
      <c r="I65" s="318">
        <v>512.03333333333342</v>
      </c>
      <c r="J65" s="318">
        <v>523.16666666666674</v>
      </c>
      <c r="K65" s="318">
        <v>529.98333333333346</v>
      </c>
      <c r="L65" s="305">
        <v>516.35</v>
      </c>
      <c r="M65" s="305">
        <v>498.4</v>
      </c>
      <c r="N65" s="320">
        <v>17613000</v>
      </c>
      <c r="O65" s="321">
        <v>1.6843472613119723E-2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531.45000000000005</v>
      </c>
      <c r="E66" s="317">
        <v>528.1</v>
      </c>
      <c r="F66" s="318">
        <v>520.25</v>
      </c>
      <c r="G66" s="318">
        <v>509.04999999999995</v>
      </c>
      <c r="H66" s="318">
        <v>501.19999999999993</v>
      </c>
      <c r="I66" s="318">
        <v>539.30000000000007</v>
      </c>
      <c r="J66" s="318">
        <v>547.1500000000002</v>
      </c>
      <c r="K66" s="318">
        <v>558.35000000000014</v>
      </c>
      <c r="L66" s="305">
        <v>535.95000000000005</v>
      </c>
      <c r="M66" s="305">
        <v>516.9</v>
      </c>
      <c r="N66" s="320">
        <v>5250000</v>
      </c>
      <c r="O66" s="321">
        <v>-2.9395452024403773E-2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477.2</v>
      </c>
      <c r="E67" s="317">
        <v>473.23333333333335</v>
      </c>
      <c r="F67" s="318">
        <v>467.01666666666671</v>
      </c>
      <c r="G67" s="318">
        <v>456.83333333333337</v>
      </c>
      <c r="H67" s="318">
        <v>450.61666666666673</v>
      </c>
      <c r="I67" s="318">
        <v>483.41666666666669</v>
      </c>
      <c r="J67" s="318">
        <v>489.63333333333338</v>
      </c>
      <c r="K67" s="318">
        <v>499.81666666666666</v>
      </c>
      <c r="L67" s="305">
        <v>479.45</v>
      </c>
      <c r="M67" s="305">
        <v>463.05</v>
      </c>
      <c r="N67" s="320">
        <v>20470800</v>
      </c>
      <c r="O67" s="321">
        <v>4.1203131437989289E-3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1660.2</v>
      </c>
      <c r="E68" s="317">
        <v>1665.7166666666665</v>
      </c>
      <c r="F68" s="318">
        <v>1643.4833333333329</v>
      </c>
      <c r="G68" s="318">
        <v>1626.7666666666664</v>
      </c>
      <c r="H68" s="318">
        <v>1604.5333333333328</v>
      </c>
      <c r="I68" s="318">
        <v>1682.4333333333329</v>
      </c>
      <c r="J68" s="318">
        <v>1704.6666666666665</v>
      </c>
      <c r="K68" s="318">
        <v>1721.383333333333</v>
      </c>
      <c r="L68" s="305">
        <v>1687.95</v>
      </c>
      <c r="M68" s="305">
        <v>1649</v>
      </c>
      <c r="N68" s="320">
        <v>29083750</v>
      </c>
      <c r="O68" s="321">
        <v>5.1842571391541017E-3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951.2</v>
      </c>
      <c r="E69" s="317">
        <v>939.15</v>
      </c>
      <c r="F69" s="318">
        <v>923.05</v>
      </c>
      <c r="G69" s="318">
        <v>894.9</v>
      </c>
      <c r="H69" s="318">
        <v>878.8</v>
      </c>
      <c r="I69" s="318">
        <v>967.3</v>
      </c>
      <c r="J69" s="318">
        <v>983.40000000000009</v>
      </c>
      <c r="K69" s="318">
        <v>1011.55</v>
      </c>
      <c r="L69" s="305">
        <v>955.25</v>
      </c>
      <c r="M69" s="305">
        <v>911</v>
      </c>
      <c r="N69" s="320">
        <v>31916000</v>
      </c>
      <c r="O69" s="321">
        <v>6.5198164372131828E-2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489.05</v>
      </c>
      <c r="E70" s="317">
        <v>496.01666666666665</v>
      </c>
      <c r="F70" s="318">
        <v>480.0333333333333</v>
      </c>
      <c r="G70" s="318">
        <v>471.01666666666665</v>
      </c>
      <c r="H70" s="318">
        <v>455.0333333333333</v>
      </c>
      <c r="I70" s="318">
        <v>505.0333333333333</v>
      </c>
      <c r="J70" s="318">
        <v>521.01666666666665</v>
      </c>
      <c r="K70" s="318">
        <v>530.0333333333333</v>
      </c>
      <c r="L70" s="305">
        <v>512</v>
      </c>
      <c r="M70" s="305">
        <v>487</v>
      </c>
      <c r="N70" s="320">
        <v>10915200</v>
      </c>
      <c r="O70" s="321">
        <v>2.1133282815525806E-2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1867.7</v>
      </c>
      <c r="E71" s="317">
        <v>1883.25</v>
      </c>
      <c r="F71" s="318">
        <v>1843</v>
      </c>
      <c r="G71" s="318">
        <v>1818.3</v>
      </c>
      <c r="H71" s="318">
        <v>1778.05</v>
      </c>
      <c r="I71" s="318">
        <v>1907.95</v>
      </c>
      <c r="J71" s="318">
        <v>1948.2</v>
      </c>
      <c r="K71" s="318">
        <v>1972.9</v>
      </c>
      <c r="L71" s="305">
        <v>1923.5</v>
      </c>
      <c r="M71" s="305">
        <v>1858.55</v>
      </c>
      <c r="N71" s="320">
        <v>2593800</v>
      </c>
      <c r="O71" s="321">
        <v>-2.824816424396823E-2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111.3</v>
      </c>
      <c r="E72" s="317">
        <v>111.03333333333335</v>
      </c>
      <c r="F72" s="318">
        <v>108.66666666666669</v>
      </c>
      <c r="G72" s="318">
        <v>106.03333333333335</v>
      </c>
      <c r="H72" s="318">
        <v>103.66666666666669</v>
      </c>
      <c r="I72" s="318">
        <v>113.66666666666669</v>
      </c>
      <c r="J72" s="318">
        <v>116.03333333333333</v>
      </c>
      <c r="K72" s="318">
        <v>118.66666666666669</v>
      </c>
      <c r="L72" s="305">
        <v>113.4</v>
      </c>
      <c r="M72" s="305">
        <v>108.4</v>
      </c>
      <c r="N72" s="320">
        <v>29820000</v>
      </c>
      <c r="O72" s="321">
        <v>5.4283691291007793E-3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210</v>
      </c>
      <c r="E73" s="317">
        <v>212.33333333333334</v>
      </c>
      <c r="F73" s="318">
        <v>205.91666666666669</v>
      </c>
      <c r="G73" s="318">
        <v>201.83333333333334</v>
      </c>
      <c r="H73" s="318">
        <v>195.41666666666669</v>
      </c>
      <c r="I73" s="318">
        <v>216.41666666666669</v>
      </c>
      <c r="J73" s="318">
        <v>222.83333333333337</v>
      </c>
      <c r="K73" s="318">
        <v>226.91666666666669</v>
      </c>
      <c r="L73" s="305">
        <v>218.75</v>
      </c>
      <c r="M73" s="305">
        <v>208.25</v>
      </c>
      <c r="N73" s="320">
        <v>14311500</v>
      </c>
      <c r="O73" s="321">
        <v>5.9052059052059055E-2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2314.5</v>
      </c>
      <c r="E74" s="317">
        <v>2342.3333333333335</v>
      </c>
      <c r="F74" s="318">
        <v>2274.666666666667</v>
      </c>
      <c r="G74" s="318">
        <v>2234.8333333333335</v>
      </c>
      <c r="H74" s="318">
        <v>2167.166666666667</v>
      </c>
      <c r="I74" s="318">
        <v>2382.166666666667</v>
      </c>
      <c r="J74" s="318">
        <v>2449.8333333333339</v>
      </c>
      <c r="K74" s="318">
        <v>2489.666666666667</v>
      </c>
      <c r="L74" s="305">
        <v>2410</v>
      </c>
      <c r="M74" s="305">
        <v>2302.5</v>
      </c>
      <c r="N74" s="320">
        <v>12648300</v>
      </c>
      <c r="O74" s="321">
        <v>-3.6629170999149256E-3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117.8</v>
      </c>
      <c r="E75" s="317">
        <v>116.75</v>
      </c>
      <c r="F75" s="318">
        <v>114.15</v>
      </c>
      <c r="G75" s="318">
        <v>110.5</v>
      </c>
      <c r="H75" s="318">
        <v>107.9</v>
      </c>
      <c r="I75" s="318">
        <v>120.4</v>
      </c>
      <c r="J75" s="318">
        <v>123</v>
      </c>
      <c r="K75" s="318">
        <v>126.65</v>
      </c>
      <c r="L75" s="305">
        <v>119.35</v>
      </c>
      <c r="M75" s="305">
        <v>113.1</v>
      </c>
      <c r="N75" s="320">
        <v>10507200</v>
      </c>
      <c r="O75" s="321">
        <v>0.11102651947722371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352.65</v>
      </c>
      <c r="E76" s="317">
        <v>348.56666666666661</v>
      </c>
      <c r="F76" s="318">
        <v>342.48333333333323</v>
      </c>
      <c r="G76" s="318">
        <v>332.31666666666661</v>
      </c>
      <c r="H76" s="318">
        <v>326.23333333333323</v>
      </c>
      <c r="I76" s="318">
        <v>358.73333333333323</v>
      </c>
      <c r="J76" s="318">
        <v>364.81666666666661</v>
      </c>
      <c r="K76" s="318">
        <v>374.98333333333323</v>
      </c>
      <c r="L76" s="305">
        <v>354.65</v>
      </c>
      <c r="M76" s="305">
        <v>338.4</v>
      </c>
      <c r="N76" s="320">
        <v>81738250</v>
      </c>
      <c r="O76" s="321">
        <v>2.6142247558651396E-3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361.5</v>
      </c>
      <c r="E77" s="317">
        <v>369.73333333333335</v>
      </c>
      <c r="F77" s="318">
        <v>351.76666666666671</v>
      </c>
      <c r="G77" s="318">
        <v>342.03333333333336</v>
      </c>
      <c r="H77" s="318">
        <v>324.06666666666672</v>
      </c>
      <c r="I77" s="318">
        <v>379.4666666666667</v>
      </c>
      <c r="J77" s="318">
        <v>397.43333333333339</v>
      </c>
      <c r="K77" s="318">
        <v>407.16666666666669</v>
      </c>
      <c r="L77" s="305">
        <v>387.7</v>
      </c>
      <c r="M77" s="305">
        <v>360</v>
      </c>
      <c r="N77" s="320">
        <v>8403000</v>
      </c>
      <c r="O77" s="321">
        <v>5.8578987150415721E-2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4.3499999999999996</v>
      </c>
      <c r="E78" s="317">
        <v>4.3833333333333329</v>
      </c>
      <c r="F78" s="318">
        <v>4.1666666666666661</v>
      </c>
      <c r="G78" s="318">
        <v>3.9833333333333334</v>
      </c>
      <c r="H78" s="318">
        <v>3.7666666666666666</v>
      </c>
      <c r="I78" s="318">
        <v>4.5666666666666655</v>
      </c>
      <c r="J78" s="318">
        <v>4.7833333333333323</v>
      </c>
      <c r="K78" s="318">
        <v>4.966666666666665</v>
      </c>
      <c r="L78" s="305">
        <v>4.5999999999999996</v>
      </c>
      <c r="M78" s="305">
        <v>4.2</v>
      </c>
      <c r="N78" s="320">
        <v>447076000</v>
      </c>
      <c r="O78" s="321">
        <v>0.28434684684684686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23.75</v>
      </c>
      <c r="E79" s="317">
        <v>24.033333333333331</v>
      </c>
      <c r="F79" s="318">
        <v>23.316666666666663</v>
      </c>
      <c r="G79" s="318">
        <v>22.883333333333333</v>
      </c>
      <c r="H79" s="318">
        <v>22.166666666666664</v>
      </c>
      <c r="I79" s="318">
        <v>24.466666666666661</v>
      </c>
      <c r="J79" s="318">
        <v>25.18333333333333</v>
      </c>
      <c r="K79" s="318">
        <v>25.61666666666666</v>
      </c>
      <c r="L79" s="305">
        <v>24.75</v>
      </c>
      <c r="M79" s="305">
        <v>23.6</v>
      </c>
      <c r="N79" s="320">
        <v>144756000</v>
      </c>
      <c r="O79" s="321">
        <v>1.6088274932614555E-2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451.65</v>
      </c>
      <c r="E80" s="317">
        <v>453.48333333333335</v>
      </c>
      <c r="F80" s="318">
        <v>446.16666666666669</v>
      </c>
      <c r="G80" s="318">
        <v>440.68333333333334</v>
      </c>
      <c r="H80" s="318">
        <v>433.36666666666667</v>
      </c>
      <c r="I80" s="318">
        <v>458.9666666666667</v>
      </c>
      <c r="J80" s="318">
        <v>466.2833333333333</v>
      </c>
      <c r="K80" s="318">
        <v>471.76666666666671</v>
      </c>
      <c r="L80" s="305">
        <v>460.8</v>
      </c>
      <c r="M80" s="305">
        <v>448</v>
      </c>
      <c r="N80" s="320">
        <v>5425750</v>
      </c>
      <c r="O80" s="321">
        <v>1.5440041173443129E-2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935.25</v>
      </c>
      <c r="E81" s="317">
        <v>944.16666666666663</v>
      </c>
      <c r="F81" s="318">
        <v>919.08333333333326</v>
      </c>
      <c r="G81" s="318">
        <v>902.91666666666663</v>
      </c>
      <c r="H81" s="318">
        <v>877.83333333333326</v>
      </c>
      <c r="I81" s="318">
        <v>960.33333333333326</v>
      </c>
      <c r="J81" s="318">
        <v>985.41666666666652</v>
      </c>
      <c r="K81" s="318">
        <v>1001.5833333333333</v>
      </c>
      <c r="L81" s="305">
        <v>969.25</v>
      </c>
      <c r="M81" s="305">
        <v>928</v>
      </c>
      <c r="N81" s="320">
        <v>3868200</v>
      </c>
      <c r="O81" s="321">
        <v>4.1098102543399274E-2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409.8</v>
      </c>
      <c r="E82" s="317">
        <v>414.93333333333339</v>
      </c>
      <c r="F82" s="318">
        <v>401.71666666666681</v>
      </c>
      <c r="G82" s="318">
        <v>393.63333333333344</v>
      </c>
      <c r="H82" s="318">
        <v>380.41666666666686</v>
      </c>
      <c r="I82" s="318">
        <v>423.01666666666677</v>
      </c>
      <c r="J82" s="318">
        <v>436.23333333333335</v>
      </c>
      <c r="K82" s="318">
        <v>444.31666666666672</v>
      </c>
      <c r="L82" s="305">
        <v>428.15</v>
      </c>
      <c r="M82" s="305">
        <v>406.85</v>
      </c>
      <c r="N82" s="320">
        <v>17942800</v>
      </c>
      <c r="O82" s="321">
        <v>2.5537265660722452E-2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166.25</v>
      </c>
      <c r="E83" s="317">
        <v>168.98333333333332</v>
      </c>
      <c r="F83" s="318">
        <v>163.06666666666663</v>
      </c>
      <c r="G83" s="318">
        <v>159.88333333333333</v>
      </c>
      <c r="H83" s="318">
        <v>153.96666666666664</v>
      </c>
      <c r="I83" s="318">
        <v>172.16666666666663</v>
      </c>
      <c r="J83" s="318">
        <v>178.08333333333331</v>
      </c>
      <c r="K83" s="318">
        <v>181.26666666666662</v>
      </c>
      <c r="L83" s="305">
        <v>174.9</v>
      </c>
      <c r="M83" s="305">
        <v>165.8</v>
      </c>
      <c r="N83" s="320">
        <v>8800000</v>
      </c>
      <c r="O83" s="321">
        <v>2.1830004644681839E-2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678.25</v>
      </c>
      <c r="E84" s="317">
        <v>666.38333333333333</v>
      </c>
      <c r="F84" s="318">
        <v>650.26666666666665</v>
      </c>
      <c r="G84" s="318">
        <v>622.2833333333333</v>
      </c>
      <c r="H84" s="318">
        <v>606.16666666666663</v>
      </c>
      <c r="I84" s="318">
        <v>694.36666666666667</v>
      </c>
      <c r="J84" s="318">
        <v>710.48333333333323</v>
      </c>
      <c r="K84" s="318">
        <v>738.4666666666667</v>
      </c>
      <c r="L84" s="305">
        <v>682.5</v>
      </c>
      <c r="M84" s="305">
        <v>638.4</v>
      </c>
      <c r="N84" s="320">
        <v>45782400</v>
      </c>
      <c r="O84" s="321">
        <v>2.7497239503379924E-2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83.3</v>
      </c>
      <c r="E85" s="317">
        <v>83.85</v>
      </c>
      <c r="F85" s="318">
        <v>82.549999999999983</v>
      </c>
      <c r="G85" s="318">
        <v>81.799999999999983</v>
      </c>
      <c r="H85" s="318">
        <v>80.499999999999972</v>
      </c>
      <c r="I85" s="318">
        <v>84.6</v>
      </c>
      <c r="J85" s="318">
        <v>85.9</v>
      </c>
      <c r="K85" s="318">
        <v>86.65</v>
      </c>
      <c r="L85" s="305">
        <v>85.15</v>
      </c>
      <c r="M85" s="305">
        <v>83.1</v>
      </c>
      <c r="N85" s="320">
        <v>58724000</v>
      </c>
      <c r="O85" s="321">
        <v>1.5007845009891534E-3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180.55</v>
      </c>
      <c r="E86" s="317">
        <v>181.48333333333335</v>
      </c>
      <c r="F86" s="318">
        <v>178.91666666666669</v>
      </c>
      <c r="G86" s="318">
        <v>177.28333333333333</v>
      </c>
      <c r="H86" s="318">
        <v>174.71666666666667</v>
      </c>
      <c r="I86" s="318">
        <v>183.1166666666667</v>
      </c>
      <c r="J86" s="318">
        <v>185.68333333333337</v>
      </c>
      <c r="K86" s="318">
        <v>187.31666666666672</v>
      </c>
      <c r="L86" s="305">
        <v>184.05</v>
      </c>
      <c r="M86" s="305">
        <v>179.85</v>
      </c>
      <c r="N86" s="320">
        <v>66712800</v>
      </c>
      <c r="O86" s="321">
        <v>-4.6549933755863498E-3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86.6</v>
      </c>
      <c r="E87" s="317">
        <v>87.399999999999991</v>
      </c>
      <c r="F87" s="318">
        <v>84.199999999999989</v>
      </c>
      <c r="G87" s="318">
        <v>81.8</v>
      </c>
      <c r="H87" s="318">
        <v>78.599999999999994</v>
      </c>
      <c r="I87" s="318">
        <v>89.799999999999983</v>
      </c>
      <c r="J87" s="318">
        <v>93</v>
      </c>
      <c r="K87" s="318">
        <v>95.399999999999977</v>
      </c>
      <c r="L87" s="305">
        <v>90.6</v>
      </c>
      <c r="M87" s="305">
        <v>85</v>
      </c>
      <c r="N87" s="320">
        <v>12285000</v>
      </c>
      <c r="O87" s="321">
        <v>8.1466395112016296E-4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159.80000000000001</v>
      </c>
      <c r="E88" s="317">
        <v>161.70000000000002</v>
      </c>
      <c r="F88" s="318">
        <v>157.20000000000005</v>
      </c>
      <c r="G88" s="318">
        <v>154.60000000000002</v>
      </c>
      <c r="H88" s="318">
        <v>150.10000000000005</v>
      </c>
      <c r="I88" s="318">
        <v>164.30000000000004</v>
      </c>
      <c r="J88" s="318">
        <v>168.79999999999998</v>
      </c>
      <c r="K88" s="318">
        <v>171.40000000000003</v>
      </c>
      <c r="L88" s="305">
        <v>166.2</v>
      </c>
      <c r="M88" s="305">
        <v>159.1</v>
      </c>
      <c r="N88" s="320">
        <v>26252200</v>
      </c>
      <c r="O88" s="321">
        <v>-6.3550100113171411E-3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1495.8</v>
      </c>
      <c r="E89" s="317">
        <v>1524.8833333333332</v>
      </c>
      <c r="F89" s="318">
        <v>1457.2166666666665</v>
      </c>
      <c r="G89" s="318">
        <v>1418.6333333333332</v>
      </c>
      <c r="H89" s="318">
        <v>1350.9666666666665</v>
      </c>
      <c r="I89" s="318">
        <v>1563.4666666666665</v>
      </c>
      <c r="J89" s="318">
        <v>1631.1333333333334</v>
      </c>
      <c r="K89" s="318">
        <v>1669.7166666666665</v>
      </c>
      <c r="L89" s="305">
        <v>1592.55</v>
      </c>
      <c r="M89" s="305">
        <v>1486.3</v>
      </c>
      <c r="N89" s="320">
        <v>2182500</v>
      </c>
      <c r="O89" s="321">
        <v>1.3764624913971094E-3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349.85</v>
      </c>
      <c r="E90" s="317">
        <v>351.86666666666662</v>
      </c>
      <c r="F90" s="318">
        <v>344.33333333333326</v>
      </c>
      <c r="G90" s="318">
        <v>338.81666666666666</v>
      </c>
      <c r="H90" s="318">
        <v>331.2833333333333</v>
      </c>
      <c r="I90" s="318">
        <v>357.38333333333321</v>
      </c>
      <c r="J90" s="318">
        <v>364.91666666666663</v>
      </c>
      <c r="K90" s="318">
        <v>370.43333333333317</v>
      </c>
      <c r="L90" s="305">
        <v>359.4</v>
      </c>
      <c r="M90" s="305">
        <v>346.35</v>
      </c>
      <c r="N90" s="320">
        <v>1561000</v>
      </c>
      <c r="O90" s="321">
        <v>3.62453531598513E-2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1246.25</v>
      </c>
      <c r="E91" s="317">
        <v>1218.0166666666667</v>
      </c>
      <c r="F91" s="318">
        <v>1185.9833333333333</v>
      </c>
      <c r="G91" s="318">
        <v>1125.7166666666667</v>
      </c>
      <c r="H91" s="318">
        <v>1093.6833333333334</v>
      </c>
      <c r="I91" s="318">
        <v>1278.2833333333333</v>
      </c>
      <c r="J91" s="318">
        <v>1310.3166666666666</v>
      </c>
      <c r="K91" s="318">
        <v>1370.5833333333333</v>
      </c>
      <c r="L91" s="305">
        <v>1250.05</v>
      </c>
      <c r="M91" s="305">
        <v>1157.75</v>
      </c>
      <c r="N91" s="320">
        <v>10213600</v>
      </c>
      <c r="O91" s="321">
        <v>-2.0108987642950341E-2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61.4</v>
      </c>
      <c r="E92" s="317">
        <v>60.9</v>
      </c>
      <c r="F92" s="318">
        <v>59.05</v>
      </c>
      <c r="G92" s="318">
        <v>56.699999999999996</v>
      </c>
      <c r="H92" s="318">
        <v>54.849999999999994</v>
      </c>
      <c r="I92" s="318">
        <v>63.25</v>
      </c>
      <c r="J92" s="318">
        <v>65.100000000000009</v>
      </c>
      <c r="K92" s="318">
        <v>67.45</v>
      </c>
      <c r="L92" s="305">
        <v>62.75</v>
      </c>
      <c r="M92" s="305">
        <v>58.55</v>
      </c>
      <c r="N92" s="320">
        <v>31970400</v>
      </c>
      <c r="O92" s="321">
        <v>3.9322774440196613E-2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285.89999999999998</v>
      </c>
      <c r="E93" s="317">
        <v>278.71666666666664</v>
      </c>
      <c r="F93" s="318">
        <v>268.7833333333333</v>
      </c>
      <c r="G93" s="318">
        <v>251.66666666666669</v>
      </c>
      <c r="H93" s="318">
        <v>241.73333333333335</v>
      </c>
      <c r="I93" s="318">
        <v>295.83333333333326</v>
      </c>
      <c r="J93" s="318">
        <v>305.76666666666654</v>
      </c>
      <c r="K93" s="318">
        <v>322.88333333333321</v>
      </c>
      <c r="L93" s="305">
        <v>288.64999999999998</v>
      </c>
      <c r="M93" s="305">
        <v>261.60000000000002</v>
      </c>
      <c r="N93" s="320">
        <v>8505900</v>
      </c>
      <c r="O93" s="321">
        <v>-4.5641259698767688E-3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841</v>
      </c>
      <c r="E94" s="317">
        <v>848.25</v>
      </c>
      <c r="F94" s="318">
        <v>827.25</v>
      </c>
      <c r="G94" s="318">
        <v>813.5</v>
      </c>
      <c r="H94" s="318">
        <v>792.5</v>
      </c>
      <c r="I94" s="318">
        <v>862</v>
      </c>
      <c r="J94" s="318">
        <v>883</v>
      </c>
      <c r="K94" s="318">
        <v>896.75</v>
      </c>
      <c r="L94" s="305">
        <v>869.25</v>
      </c>
      <c r="M94" s="305">
        <v>834.5</v>
      </c>
      <c r="N94" s="320">
        <v>12117750</v>
      </c>
      <c r="O94" s="321">
        <v>1.5780208726266818E-2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822.5</v>
      </c>
      <c r="E95" s="317">
        <v>825.73333333333323</v>
      </c>
      <c r="F95" s="318">
        <v>811.76666666666642</v>
      </c>
      <c r="G95" s="318">
        <v>801.03333333333319</v>
      </c>
      <c r="H95" s="318">
        <v>787.06666666666638</v>
      </c>
      <c r="I95" s="318">
        <v>836.46666666666647</v>
      </c>
      <c r="J95" s="318">
        <v>850.43333333333339</v>
      </c>
      <c r="K95" s="318">
        <v>861.16666666666652</v>
      </c>
      <c r="L95" s="305">
        <v>839.7</v>
      </c>
      <c r="M95" s="305">
        <v>815</v>
      </c>
      <c r="N95" s="320">
        <v>10961300</v>
      </c>
      <c r="O95" s="321">
        <v>1.919508605796916E-3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346.45</v>
      </c>
      <c r="E96" s="317">
        <v>341.93333333333339</v>
      </c>
      <c r="F96" s="318">
        <v>335.61666666666679</v>
      </c>
      <c r="G96" s="318">
        <v>324.78333333333342</v>
      </c>
      <c r="H96" s="318">
        <v>318.46666666666681</v>
      </c>
      <c r="I96" s="318">
        <v>352.76666666666677</v>
      </c>
      <c r="J96" s="318">
        <v>359.08333333333337</v>
      </c>
      <c r="K96" s="318">
        <v>369.91666666666674</v>
      </c>
      <c r="L96" s="305">
        <v>348.25</v>
      </c>
      <c r="M96" s="305">
        <v>331.1</v>
      </c>
      <c r="N96" s="320">
        <v>15420000</v>
      </c>
      <c r="O96" s="321">
        <v>2.180107348750911E-2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155.65</v>
      </c>
      <c r="E97" s="317">
        <v>154.30000000000001</v>
      </c>
      <c r="F97" s="318">
        <v>150.40000000000003</v>
      </c>
      <c r="G97" s="318">
        <v>145.15000000000003</v>
      </c>
      <c r="H97" s="318">
        <v>141.25000000000006</v>
      </c>
      <c r="I97" s="318">
        <v>159.55000000000001</v>
      </c>
      <c r="J97" s="318">
        <v>163.44999999999999</v>
      </c>
      <c r="K97" s="318">
        <v>168.7</v>
      </c>
      <c r="L97" s="305">
        <v>158.19999999999999</v>
      </c>
      <c r="M97" s="305">
        <v>149.05000000000001</v>
      </c>
      <c r="N97" s="320">
        <v>12230400</v>
      </c>
      <c r="O97" s="321">
        <v>1.8656716417910446E-2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110.9</v>
      </c>
      <c r="E98" s="317">
        <v>109.11666666666667</v>
      </c>
      <c r="F98" s="318">
        <v>105.28333333333335</v>
      </c>
      <c r="G98" s="318">
        <v>99.666666666666671</v>
      </c>
      <c r="H98" s="318">
        <v>95.833333333333343</v>
      </c>
      <c r="I98" s="318">
        <v>114.73333333333335</v>
      </c>
      <c r="J98" s="318">
        <v>118.56666666666666</v>
      </c>
      <c r="K98" s="318">
        <v>124.18333333333335</v>
      </c>
      <c r="L98" s="305">
        <v>112.95</v>
      </c>
      <c r="M98" s="305">
        <v>103.5</v>
      </c>
      <c r="N98" s="320">
        <v>15486000</v>
      </c>
      <c r="O98" s="321">
        <v>8.5822465292385366E-2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301.55</v>
      </c>
      <c r="E99" s="317">
        <v>305.90000000000003</v>
      </c>
      <c r="F99" s="318">
        <v>295.90000000000009</v>
      </c>
      <c r="G99" s="318">
        <v>290.25000000000006</v>
      </c>
      <c r="H99" s="318">
        <v>280.25000000000011</v>
      </c>
      <c r="I99" s="318">
        <v>311.55000000000007</v>
      </c>
      <c r="J99" s="318">
        <v>321.54999999999995</v>
      </c>
      <c r="K99" s="318">
        <v>327.20000000000005</v>
      </c>
      <c r="L99" s="305">
        <v>315.89999999999998</v>
      </c>
      <c r="M99" s="305">
        <v>300.25</v>
      </c>
      <c r="N99" s="320">
        <v>10744500</v>
      </c>
      <c r="O99" s="321">
        <v>-1.2780697563306258E-2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5138.75</v>
      </c>
      <c r="E100" s="317">
        <v>5099.4833333333336</v>
      </c>
      <c r="F100" s="318">
        <v>4964.2666666666673</v>
      </c>
      <c r="G100" s="318">
        <v>4789.7833333333338</v>
      </c>
      <c r="H100" s="318">
        <v>4654.5666666666675</v>
      </c>
      <c r="I100" s="318">
        <v>5273.9666666666672</v>
      </c>
      <c r="J100" s="318">
        <v>5409.1833333333343</v>
      </c>
      <c r="K100" s="318">
        <v>5583.666666666667</v>
      </c>
      <c r="L100" s="305">
        <v>5234.7</v>
      </c>
      <c r="M100" s="305">
        <v>4925</v>
      </c>
      <c r="N100" s="320">
        <v>2319700</v>
      </c>
      <c r="O100" s="321">
        <v>-4.035893692842729E-3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529.35</v>
      </c>
      <c r="E101" s="317">
        <v>534.9666666666667</v>
      </c>
      <c r="F101" s="318">
        <v>520.58333333333337</v>
      </c>
      <c r="G101" s="318">
        <v>511.81666666666672</v>
      </c>
      <c r="H101" s="318">
        <v>497.43333333333339</v>
      </c>
      <c r="I101" s="318">
        <v>543.73333333333335</v>
      </c>
      <c r="J101" s="318">
        <v>558.11666666666656</v>
      </c>
      <c r="K101" s="318">
        <v>566.88333333333333</v>
      </c>
      <c r="L101" s="305">
        <v>549.35</v>
      </c>
      <c r="M101" s="305">
        <v>526.20000000000005</v>
      </c>
      <c r="N101" s="320">
        <v>11375000</v>
      </c>
      <c r="O101" s="321">
        <v>1.2102541533722082E-3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423.6</v>
      </c>
      <c r="E102" s="317">
        <v>430.91666666666669</v>
      </c>
      <c r="F102" s="318">
        <v>413.53333333333336</v>
      </c>
      <c r="G102" s="318">
        <v>403.4666666666667</v>
      </c>
      <c r="H102" s="318">
        <v>386.08333333333337</v>
      </c>
      <c r="I102" s="318">
        <v>440.98333333333335</v>
      </c>
      <c r="J102" s="318">
        <v>458.36666666666667</v>
      </c>
      <c r="K102" s="318">
        <v>468.43333333333334</v>
      </c>
      <c r="L102" s="305">
        <v>448.3</v>
      </c>
      <c r="M102" s="305">
        <v>420.85</v>
      </c>
      <c r="N102" s="320">
        <v>868400</v>
      </c>
      <c r="O102" s="321">
        <v>-4.843304843304843E-2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914.25</v>
      </c>
      <c r="E103" s="317">
        <v>925.2833333333333</v>
      </c>
      <c r="F103" s="318">
        <v>897.61666666666656</v>
      </c>
      <c r="G103" s="318">
        <v>880.98333333333323</v>
      </c>
      <c r="H103" s="318">
        <v>853.31666666666649</v>
      </c>
      <c r="I103" s="318">
        <v>941.91666666666663</v>
      </c>
      <c r="J103" s="318">
        <v>969.58333333333337</v>
      </c>
      <c r="K103" s="318">
        <v>986.2166666666667</v>
      </c>
      <c r="L103" s="305">
        <v>952.95</v>
      </c>
      <c r="M103" s="305">
        <v>908.65</v>
      </c>
      <c r="N103" s="320">
        <v>1397400</v>
      </c>
      <c r="O103" s="321">
        <v>-7.6693651469961653E-3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763.5</v>
      </c>
      <c r="E104" s="317">
        <v>756.05000000000007</v>
      </c>
      <c r="F104" s="318">
        <v>736.10000000000014</v>
      </c>
      <c r="G104" s="318">
        <v>708.7</v>
      </c>
      <c r="H104" s="318">
        <v>688.75000000000011</v>
      </c>
      <c r="I104" s="318">
        <v>783.45000000000016</v>
      </c>
      <c r="J104" s="318">
        <v>803.4000000000002</v>
      </c>
      <c r="K104" s="318">
        <v>830.80000000000018</v>
      </c>
      <c r="L104" s="305">
        <v>776</v>
      </c>
      <c r="M104" s="305">
        <v>728.65</v>
      </c>
      <c r="N104" s="320">
        <v>1171200</v>
      </c>
      <c r="O104" s="321">
        <v>-9.4722598105548041E-3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73.7</v>
      </c>
      <c r="E105" s="317">
        <v>74.5</v>
      </c>
      <c r="F105" s="318">
        <v>72.45</v>
      </c>
      <c r="G105" s="318">
        <v>71.2</v>
      </c>
      <c r="H105" s="318">
        <v>69.150000000000006</v>
      </c>
      <c r="I105" s="318">
        <v>75.75</v>
      </c>
      <c r="J105" s="318">
        <v>77.800000000000011</v>
      </c>
      <c r="K105" s="318">
        <v>79.05</v>
      </c>
      <c r="L105" s="305">
        <v>76.55</v>
      </c>
      <c r="M105" s="305">
        <v>73.25</v>
      </c>
      <c r="N105" s="320">
        <v>24075000</v>
      </c>
      <c r="O105" s="321">
        <v>-8.034610630407911E-3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58751.05</v>
      </c>
      <c r="E106" s="317">
        <v>58887.183333333327</v>
      </c>
      <c r="F106" s="318">
        <v>58298.566666666651</v>
      </c>
      <c r="G106" s="318">
        <v>57846.083333333321</v>
      </c>
      <c r="H106" s="318">
        <v>57257.466666666645</v>
      </c>
      <c r="I106" s="318">
        <v>59339.666666666657</v>
      </c>
      <c r="J106" s="318">
        <v>59928.28333333334</v>
      </c>
      <c r="K106" s="318">
        <v>60380.766666666663</v>
      </c>
      <c r="L106" s="305">
        <v>59475.8</v>
      </c>
      <c r="M106" s="305">
        <v>58434.7</v>
      </c>
      <c r="N106" s="320">
        <v>18370</v>
      </c>
      <c r="O106" s="321">
        <v>-9.1693635382955763E-3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819.4</v>
      </c>
      <c r="E107" s="317">
        <v>807.69999999999993</v>
      </c>
      <c r="F107" s="318">
        <v>772.19999999999982</v>
      </c>
      <c r="G107" s="318">
        <v>724.99999999999989</v>
      </c>
      <c r="H107" s="318">
        <v>689.49999999999977</v>
      </c>
      <c r="I107" s="318">
        <v>854.89999999999986</v>
      </c>
      <c r="J107" s="318">
        <v>890.40000000000009</v>
      </c>
      <c r="K107" s="318">
        <v>937.59999999999991</v>
      </c>
      <c r="L107" s="305">
        <v>843.2</v>
      </c>
      <c r="M107" s="305">
        <v>760.5</v>
      </c>
      <c r="N107" s="320">
        <v>2242500</v>
      </c>
      <c r="O107" s="321">
        <v>0.13000755857898716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33.5</v>
      </c>
      <c r="E108" s="317">
        <v>33.93333333333333</v>
      </c>
      <c r="F108" s="318">
        <v>32.86666666666666</v>
      </c>
      <c r="G108" s="318">
        <v>32.233333333333327</v>
      </c>
      <c r="H108" s="318">
        <v>31.166666666666657</v>
      </c>
      <c r="I108" s="318">
        <v>34.566666666666663</v>
      </c>
      <c r="J108" s="318">
        <v>35.63333333333334</v>
      </c>
      <c r="K108" s="318">
        <v>36.266666666666666</v>
      </c>
      <c r="L108" s="305">
        <v>35</v>
      </c>
      <c r="M108" s="305">
        <v>33.299999999999997</v>
      </c>
      <c r="N108" s="320">
        <v>25775100</v>
      </c>
      <c r="O108" s="321">
        <v>5.0047664442326022E-2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2466.9499999999998</v>
      </c>
      <c r="E109" s="317">
        <v>2483</v>
      </c>
      <c r="F109" s="318">
        <v>2408.6</v>
      </c>
      <c r="G109" s="318">
        <v>2350.25</v>
      </c>
      <c r="H109" s="318">
        <v>2275.85</v>
      </c>
      <c r="I109" s="318">
        <v>2541.35</v>
      </c>
      <c r="J109" s="318">
        <v>2615.7499999999995</v>
      </c>
      <c r="K109" s="318">
        <v>2674.1</v>
      </c>
      <c r="L109" s="305">
        <v>2557.4</v>
      </c>
      <c r="M109" s="305">
        <v>2424.65</v>
      </c>
      <c r="N109" s="320">
        <v>705200</v>
      </c>
      <c r="O109" s="321">
        <v>1.0025780578630765E-2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26.05</v>
      </c>
      <c r="E110" s="317">
        <v>26.5</v>
      </c>
      <c r="F110" s="318">
        <v>25.35</v>
      </c>
      <c r="G110" s="318">
        <v>24.650000000000002</v>
      </c>
      <c r="H110" s="318">
        <v>23.500000000000004</v>
      </c>
      <c r="I110" s="318">
        <v>27.2</v>
      </c>
      <c r="J110" s="318">
        <v>28.349999999999998</v>
      </c>
      <c r="K110" s="318">
        <v>29.049999999999997</v>
      </c>
      <c r="L110" s="305">
        <v>27.65</v>
      </c>
      <c r="M110" s="305">
        <v>25.8</v>
      </c>
      <c r="N110" s="320">
        <v>18666000</v>
      </c>
      <c r="O110" s="321">
        <v>0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17374.45</v>
      </c>
      <c r="E111" s="317">
        <v>17497.95</v>
      </c>
      <c r="F111" s="318">
        <v>17176.5</v>
      </c>
      <c r="G111" s="318">
        <v>16978.55</v>
      </c>
      <c r="H111" s="318">
        <v>16657.099999999999</v>
      </c>
      <c r="I111" s="318">
        <v>17695.900000000001</v>
      </c>
      <c r="J111" s="318">
        <v>18017.350000000006</v>
      </c>
      <c r="K111" s="318">
        <v>18215.300000000003</v>
      </c>
      <c r="L111" s="305">
        <v>17819.400000000001</v>
      </c>
      <c r="M111" s="305">
        <v>17300</v>
      </c>
      <c r="N111" s="320">
        <v>331150</v>
      </c>
      <c r="O111" s="321">
        <v>-2.7602407869622668E-2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1172.8499999999999</v>
      </c>
      <c r="E112" s="317">
        <v>1159.1000000000001</v>
      </c>
      <c r="F112" s="318">
        <v>1105.5500000000002</v>
      </c>
      <c r="G112" s="318">
        <v>1038.25</v>
      </c>
      <c r="H112" s="318">
        <v>984.7</v>
      </c>
      <c r="I112" s="318">
        <v>1226.4000000000003</v>
      </c>
      <c r="J112" s="318">
        <v>1279.95</v>
      </c>
      <c r="K112" s="318">
        <v>1347.2500000000005</v>
      </c>
      <c r="L112" s="305">
        <v>1212.6500000000001</v>
      </c>
      <c r="M112" s="305">
        <v>1091.8</v>
      </c>
      <c r="N112" s="320">
        <v>402000</v>
      </c>
      <c r="O112" s="321">
        <v>8.6119554204660581E-2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77.099999999999994</v>
      </c>
      <c r="E113" s="317">
        <v>76.7</v>
      </c>
      <c r="F113" s="318">
        <v>74.650000000000006</v>
      </c>
      <c r="G113" s="318">
        <v>72.2</v>
      </c>
      <c r="H113" s="318">
        <v>70.150000000000006</v>
      </c>
      <c r="I113" s="318">
        <v>79.150000000000006</v>
      </c>
      <c r="J113" s="318">
        <v>81.199999999999989</v>
      </c>
      <c r="K113" s="318">
        <v>83.65</v>
      </c>
      <c r="L113" s="305">
        <v>78.75</v>
      </c>
      <c r="M113" s="305">
        <v>74.25</v>
      </c>
      <c r="N113" s="320">
        <v>24948000</v>
      </c>
      <c r="O113" s="321">
        <v>-9.7642295784710637E-3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95.4</v>
      </c>
      <c r="E114" s="317">
        <v>95.983333333333334</v>
      </c>
      <c r="F114" s="318">
        <v>94.166666666666671</v>
      </c>
      <c r="G114" s="318">
        <v>92.933333333333337</v>
      </c>
      <c r="H114" s="318">
        <v>91.116666666666674</v>
      </c>
      <c r="I114" s="318">
        <v>97.216666666666669</v>
      </c>
      <c r="J114" s="318">
        <v>99.033333333333331</v>
      </c>
      <c r="K114" s="318">
        <v>100.26666666666667</v>
      </c>
      <c r="L114" s="305">
        <v>97.8</v>
      </c>
      <c r="M114" s="305">
        <v>94.75</v>
      </c>
      <c r="N114" s="320">
        <v>41620800</v>
      </c>
      <c r="O114" s="321">
        <v>7.6699593259732714E-3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85.85</v>
      </c>
      <c r="E115" s="317">
        <v>87.95</v>
      </c>
      <c r="F115" s="318">
        <v>83.4</v>
      </c>
      <c r="G115" s="318">
        <v>80.95</v>
      </c>
      <c r="H115" s="318">
        <v>76.400000000000006</v>
      </c>
      <c r="I115" s="318">
        <v>90.4</v>
      </c>
      <c r="J115" s="318">
        <v>94.949999999999989</v>
      </c>
      <c r="K115" s="318">
        <v>97.4</v>
      </c>
      <c r="L115" s="305">
        <v>92.5</v>
      </c>
      <c r="M115" s="305">
        <v>85.5</v>
      </c>
      <c r="N115" s="320">
        <v>4119588</v>
      </c>
      <c r="O115" s="321">
        <v>-0.23725613593455003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67.3</v>
      </c>
      <c r="E116" s="317">
        <v>67.716666666666669</v>
      </c>
      <c r="F116" s="318">
        <v>66.233333333333334</v>
      </c>
      <c r="G116" s="318">
        <v>65.166666666666671</v>
      </c>
      <c r="H116" s="318">
        <v>63.683333333333337</v>
      </c>
      <c r="I116" s="318">
        <v>68.783333333333331</v>
      </c>
      <c r="J116" s="318">
        <v>70.26666666666668</v>
      </c>
      <c r="K116" s="318">
        <v>71.333333333333329</v>
      </c>
      <c r="L116" s="305">
        <v>69.2</v>
      </c>
      <c r="M116" s="305">
        <v>66.650000000000006</v>
      </c>
      <c r="N116" s="320">
        <v>56621000</v>
      </c>
      <c r="O116" s="321">
        <v>6.6331365259858594E-3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17731.599999999999</v>
      </c>
      <c r="E117" s="317">
        <v>17948.866666666665</v>
      </c>
      <c r="F117" s="318">
        <v>17437.73333333333</v>
      </c>
      <c r="G117" s="318">
        <v>17143.866666666665</v>
      </c>
      <c r="H117" s="318">
        <v>16632.73333333333</v>
      </c>
      <c r="I117" s="318">
        <v>18242.73333333333</v>
      </c>
      <c r="J117" s="318">
        <v>18753.866666666669</v>
      </c>
      <c r="K117" s="318">
        <v>19047.73333333333</v>
      </c>
      <c r="L117" s="305">
        <v>18460</v>
      </c>
      <c r="M117" s="305">
        <v>17655</v>
      </c>
      <c r="N117" s="320">
        <v>126500</v>
      </c>
      <c r="O117" s="321">
        <v>1.7903842285254476E-2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853.95</v>
      </c>
      <c r="E118" s="317">
        <v>863.16666666666663</v>
      </c>
      <c r="F118" s="318">
        <v>837.33333333333326</v>
      </c>
      <c r="G118" s="318">
        <v>820.71666666666658</v>
      </c>
      <c r="H118" s="318">
        <v>794.88333333333321</v>
      </c>
      <c r="I118" s="318">
        <v>879.7833333333333</v>
      </c>
      <c r="J118" s="318">
        <v>905.61666666666656</v>
      </c>
      <c r="K118" s="318">
        <v>922.23333333333335</v>
      </c>
      <c r="L118" s="305">
        <v>889</v>
      </c>
      <c r="M118" s="305">
        <v>846.55</v>
      </c>
      <c r="N118" s="320">
        <v>3212364</v>
      </c>
      <c r="O118" s="321">
        <v>1.0694147384794867E-2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223.2</v>
      </c>
      <c r="E119" s="317">
        <v>223.13333333333333</v>
      </c>
      <c r="F119" s="318">
        <v>219.66666666666666</v>
      </c>
      <c r="G119" s="318">
        <v>216.13333333333333</v>
      </c>
      <c r="H119" s="318">
        <v>212.66666666666666</v>
      </c>
      <c r="I119" s="318">
        <v>226.66666666666666</v>
      </c>
      <c r="J119" s="318">
        <v>230.13333333333335</v>
      </c>
      <c r="K119" s="318">
        <v>233.66666666666666</v>
      </c>
      <c r="L119" s="305">
        <v>226.6</v>
      </c>
      <c r="M119" s="305">
        <v>219.6</v>
      </c>
      <c r="N119" s="320">
        <v>11583000</v>
      </c>
      <c r="O119" s="321">
        <v>4.6838407494145199E-3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91.7</v>
      </c>
      <c r="E120" s="317">
        <v>90.816666666666663</v>
      </c>
      <c r="F120" s="318">
        <v>88.933333333333323</v>
      </c>
      <c r="G120" s="318">
        <v>86.166666666666657</v>
      </c>
      <c r="H120" s="318">
        <v>84.283333333333317</v>
      </c>
      <c r="I120" s="318">
        <v>93.583333333333329</v>
      </c>
      <c r="J120" s="318">
        <v>95.466666666666654</v>
      </c>
      <c r="K120" s="318">
        <v>98.233333333333334</v>
      </c>
      <c r="L120" s="305">
        <v>92.7</v>
      </c>
      <c r="M120" s="305">
        <v>88.05</v>
      </c>
      <c r="N120" s="320">
        <v>39965200</v>
      </c>
      <c r="O120" s="321">
        <v>6.5584009993753904E-3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1536.6</v>
      </c>
      <c r="E121" s="317">
        <v>1549.9333333333334</v>
      </c>
      <c r="F121" s="318">
        <v>1516.8666666666668</v>
      </c>
      <c r="G121" s="318">
        <v>1497.1333333333334</v>
      </c>
      <c r="H121" s="318">
        <v>1464.0666666666668</v>
      </c>
      <c r="I121" s="318">
        <v>1569.6666666666667</v>
      </c>
      <c r="J121" s="318">
        <v>1602.7333333333333</v>
      </c>
      <c r="K121" s="318">
        <v>1622.4666666666667</v>
      </c>
      <c r="L121" s="305">
        <v>1583</v>
      </c>
      <c r="M121" s="305">
        <v>1530.2</v>
      </c>
      <c r="N121" s="320">
        <v>2428500</v>
      </c>
      <c r="O121" s="321">
        <v>1.0305028854080791E-3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31.2</v>
      </c>
      <c r="E122" s="317">
        <v>31.316666666666663</v>
      </c>
      <c r="F122" s="318">
        <v>30.783333333333324</v>
      </c>
      <c r="G122" s="318">
        <v>30.36666666666666</v>
      </c>
      <c r="H122" s="318">
        <v>29.833333333333321</v>
      </c>
      <c r="I122" s="318">
        <v>31.733333333333327</v>
      </c>
      <c r="J122" s="318">
        <v>32.266666666666666</v>
      </c>
      <c r="K122" s="318">
        <v>32.68333333333333</v>
      </c>
      <c r="L122" s="305">
        <v>31.85</v>
      </c>
      <c r="M122" s="305">
        <v>30.9</v>
      </c>
      <c r="N122" s="320">
        <v>50837500</v>
      </c>
      <c r="O122" s="321">
        <v>3.4453639587907446E-2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158.5</v>
      </c>
      <c r="E123" s="317">
        <v>159.66666666666666</v>
      </c>
      <c r="F123" s="318">
        <v>156.93333333333331</v>
      </c>
      <c r="G123" s="318">
        <v>155.36666666666665</v>
      </c>
      <c r="H123" s="318">
        <v>152.6333333333333</v>
      </c>
      <c r="I123" s="318">
        <v>161.23333333333332</v>
      </c>
      <c r="J123" s="318">
        <v>163.96666666666667</v>
      </c>
      <c r="K123" s="318">
        <v>165.53333333333333</v>
      </c>
      <c r="L123" s="305">
        <v>162.4</v>
      </c>
      <c r="M123" s="305">
        <v>158.1</v>
      </c>
      <c r="N123" s="320">
        <v>40852000</v>
      </c>
      <c r="O123" s="321">
        <v>2.9951593384429206E-2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973.35</v>
      </c>
      <c r="E124" s="317">
        <v>981.2166666666667</v>
      </c>
      <c r="F124" s="318">
        <v>951.23333333333335</v>
      </c>
      <c r="G124" s="318">
        <v>929.11666666666667</v>
      </c>
      <c r="H124" s="318">
        <v>899.13333333333333</v>
      </c>
      <c r="I124" s="318">
        <v>1003.3333333333334</v>
      </c>
      <c r="J124" s="318">
        <v>1033.3166666666666</v>
      </c>
      <c r="K124" s="318">
        <v>1055.4333333333334</v>
      </c>
      <c r="L124" s="305">
        <v>1011.2</v>
      </c>
      <c r="M124" s="305">
        <v>959.1</v>
      </c>
      <c r="N124" s="320">
        <v>1588800</v>
      </c>
      <c r="O124" s="321">
        <v>8.7027914614121515E-2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566.1</v>
      </c>
      <c r="E125" s="317">
        <v>563.2166666666667</v>
      </c>
      <c r="F125" s="318">
        <v>549.28333333333342</v>
      </c>
      <c r="G125" s="318">
        <v>532.4666666666667</v>
      </c>
      <c r="H125" s="318">
        <v>518.53333333333342</v>
      </c>
      <c r="I125" s="318">
        <v>580.03333333333342</v>
      </c>
      <c r="J125" s="318">
        <v>593.96666666666681</v>
      </c>
      <c r="K125" s="318">
        <v>610.78333333333342</v>
      </c>
      <c r="L125" s="305">
        <v>577.15</v>
      </c>
      <c r="M125" s="305">
        <v>546.4</v>
      </c>
      <c r="N125" s="320">
        <v>728000</v>
      </c>
      <c r="O125" s="321">
        <v>4.9596309111880045E-2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106.95</v>
      </c>
      <c r="E126" s="317">
        <v>109.43333333333334</v>
      </c>
      <c r="F126" s="318">
        <v>102.66666666666667</v>
      </c>
      <c r="G126" s="318">
        <v>98.38333333333334</v>
      </c>
      <c r="H126" s="318">
        <v>91.616666666666674</v>
      </c>
      <c r="I126" s="318">
        <v>113.71666666666667</v>
      </c>
      <c r="J126" s="318">
        <v>120.48333333333332</v>
      </c>
      <c r="K126" s="318">
        <v>124.76666666666667</v>
      </c>
      <c r="L126" s="305">
        <v>116.2</v>
      </c>
      <c r="M126" s="305">
        <v>105.15</v>
      </c>
      <c r="N126" s="320">
        <v>28146000</v>
      </c>
      <c r="O126" s="321">
        <v>0.19721814585593059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91.9</v>
      </c>
      <c r="E127" s="317">
        <v>92.033333333333346</v>
      </c>
      <c r="F127" s="318">
        <v>90.166666666666686</v>
      </c>
      <c r="G127" s="318">
        <v>88.433333333333337</v>
      </c>
      <c r="H127" s="318">
        <v>86.566666666666677</v>
      </c>
      <c r="I127" s="318">
        <v>93.766666666666694</v>
      </c>
      <c r="J127" s="318">
        <v>95.63333333333334</v>
      </c>
      <c r="K127" s="318">
        <v>97.366666666666703</v>
      </c>
      <c r="L127" s="305">
        <v>93.9</v>
      </c>
      <c r="M127" s="305">
        <v>90.3</v>
      </c>
      <c r="N127" s="320">
        <v>25356000</v>
      </c>
      <c r="O127" s="321">
        <v>4.1399704287826515E-2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1367.1</v>
      </c>
      <c r="E128" s="317">
        <v>1366.9000000000003</v>
      </c>
      <c r="F128" s="318">
        <v>1351.3500000000006</v>
      </c>
      <c r="G128" s="318">
        <v>1335.6000000000004</v>
      </c>
      <c r="H128" s="318">
        <v>1320.0500000000006</v>
      </c>
      <c r="I128" s="318">
        <v>1382.6500000000005</v>
      </c>
      <c r="J128" s="318">
        <v>1398.2000000000003</v>
      </c>
      <c r="K128" s="318">
        <v>1413.9500000000005</v>
      </c>
      <c r="L128" s="305">
        <v>1382.45</v>
      </c>
      <c r="M128" s="305">
        <v>1351.15</v>
      </c>
      <c r="N128" s="320">
        <v>43793500</v>
      </c>
      <c r="O128" s="321">
        <v>-2.7955962976938274E-2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26.15</v>
      </c>
      <c r="E129" s="317">
        <v>26.433333333333334</v>
      </c>
      <c r="F129" s="318">
        <v>25.666666666666668</v>
      </c>
      <c r="G129" s="318">
        <v>25.183333333333334</v>
      </c>
      <c r="H129" s="318">
        <v>24.416666666666668</v>
      </c>
      <c r="I129" s="318">
        <v>26.916666666666668</v>
      </c>
      <c r="J129" s="318">
        <v>27.683333333333334</v>
      </c>
      <c r="K129" s="318">
        <v>28.166666666666668</v>
      </c>
      <c r="L129" s="305">
        <v>27.2</v>
      </c>
      <c r="M129" s="305">
        <v>25.95</v>
      </c>
      <c r="N129" s="320">
        <v>50334200</v>
      </c>
      <c r="O129" s="321">
        <v>1.8100984439504603E-2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186.7</v>
      </c>
      <c r="E130" s="317">
        <v>187.18333333333331</v>
      </c>
      <c r="F130" s="318">
        <v>184.11666666666662</v>
      </c>
      <c r="G130" s="318">
        <v>181.5333333333333</v>
      </c>
      <c r="H130" s="318">
        <v>178.46666666666661</v>
      </c>
      <c r="I130" s="318">
        <v>189.76666666666662</v>
      </c>
      <c r="J130" s="318">
        <v>192.83333333333329</v>
      </c>
      <c r="K130" s="318">
        <v>195.41666666666663</v>
      </c>
      <c r="L130" s="305">
        <v>190.25</v>
      </c>
      <c r="M130" s="305">
        <v>184.6</v>
      </c>
      <c r="N130" s="320">
        <v>89208000</v>
      </c>
      <c r="O130" s="321">
        <v>1.7450215561486349E-2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18749.8</v>
      </c>
      <c r="E131" s="317">
        <v>18836.600000000002</v>
      </c>
      <c r="F131" s="318">
        <v>18573.200000000004</v>
      </c>
      <c r="G131" s="318">
        <v>18396.600000000002</v>
      </c>
      <c r="H131" s="318">
        <v>18133.200000000004</v>
      </c>
      <c r="I131" s="318">
        <v>19013.200000000004</v>
      </c>
      <c r="J131" s="318">
        <v>19276.600000000006</v>
      </c>
      <c r="K131" s="318">
        <v>19453.200000000004</v>
      </c>
      <c r="L131" s="305">
        <v>19100</v>
      </c>
      <c r="M131" s="305">
        <v>18660</v>
      </c>
      <c r="N131" s="320">
        <v>144850</v>
      </c>
      <c r="O131" s="321">
        <v>-2.4907438572871088E-2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1169.75</v>
      </c>
      <c r="E132" s="317">
        <v>1171.0666666666666</v>
      </c>
      <c r="F132" s="318">
        <v>1138.6833333333332</v>
      </c>
      <c r="G132" s="318">
        <v>1107.6166666666666</v>
      </c>
      <c r="H132" s="318">
        <v>1075.2333333333331</v>
      </c>
      <c r="I132" s="318">
        <v>1202.1333333333332</v>
      </c>
      <c r="J132" s="318">
        <v>1234.5166666666664</v>
      </c>
      <c r="K132" s="318">
        <v>1265.5833333333333</v>
      </c>
      <c r="L132" s="305">
        <v>1203.45</v>
      </c>
      <c r="M132" s="305">
        <v>1140</v>
      </c>
      <c r="N132" s="320">
        <v>1413500</v>
      </c>
      <c r="O132" s="321">
        <v>2.1056813667063964E-2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3648.5</v>
      </c>
      <c r="E133" s="317">
        <v>3607.7333333333336</v>
      </c>
      <c r="F133" s="318">
        <v>3520.7666666666673</v>
      </c>
      <c r="G133" s="318">
        <v>3393.0333333333338</v>
      </c>
      <c r="H133" s="318">
        <v>3306.0666666666675</v>
      </c>
      <c r="I133" s="318">
        <v>3735.4666666666672</v>
      </c>
      <c r="J133" s="318">
        <v>3822.4333333333334</v>
      </c>
      <c r="K133" s="318">
        <v>3950.166666666667</v>
      </c>
      <c r="L133" s="305">
        <v>3694.7</v>
      </c>
      <c r="M133" s="305">
        <v>3480</v>
      </c>
      <c r="N133" s="320">
        <v>538500</v>
      </c>
      <c r="O133" s="321">
        <v>3.0129124820659971E-2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641.65</v>
      </c>
      <c r="E134" s="317">
        <v>637.43333333333339</v>
      </c>
      <c r="F134" s="318">
        <v>615.86666666666679</v>
      </c>
      <c r="G134" s="318">
        <v>590.08333333333337</v>
      </c>
      <c r="H134" s="318">
        <v>568.51666666666677</v>
      </c>
      <c r="I134" s="318">
        <v>663.21666666666681</v>
      </c>
      <c r="J134" s="318">
        <v>684.78333333333342</v>
      </c>
      <c r="K134" s="318">
        <v>710.56666666666683</v>
      </c>
      <c r="L134" s="305">
        <v>659</v>
      </c>
      <c r="M134" s="305">
        <v>611.65</v>
      </c>
      <c r="N134" s="320">
        <v>2406000</v>
      </c>
      <c r="O134" s="321">
        <v>-7.5397740373530087E-2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476.1</v>
      </c>
      <c r="E135" s="317">
        <v>479.05</v>
      </c>
      <c r="F135" s="318">
        <v>470.55</v>
      </c>
      <c r="G135" s="318">
        <v>465</v>
      </c>
      <c r="H135" s="318">
        <v>456.5</v>
      </c>
      <c r="I135" s="318">
        <v>484.6</v>
      </c>
      <c r="J135" s="318">
        <v>493.1</v>
      </c>
      <c r="K135" s="318">
        <v>498.65000000000003</v>
      </c>
      <c r="L135" s="305">
        <v>487.55</v>
      </c>
      <c r="M135" s="305">
        <v>473.5</v>
      </c>
      <c r="N135" s="320">
        <v>45145000</v>
      </c>
      <c r="O135" s="321">
        <v>-2.89831693283863E-2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374</v>
      </c>
      <c r="E136" s="317">
        <v>376.91666666666669</v>
      </c>
      <c r="F136" s="318">
        <v>365.88333333333338</v>
      </c>
      <c r="G136" s="318">
        <v>357.76666666666671</v>
      </c>
      <c r="H136" s="318">
        <v>346.73333333333341</v>
      </c>
      <c r="I136" s="318">
        <v>385.03333333333336</v>
      </c>
      <c r="J136" s="318">
        <v>396.06666666666666</v>
      </c>
      <c r="K136" s="318">
        <v>404.18333333333334</v>
      </c>
      <c r="L136" s="305">
        <v>387.95</v>
      </c>
      <c r="M136" s="305">
        <v>368.8</v>
      </c>
      <c r="N136" s="320">
        <v>3814800</v>
      </c>
      <c r="O136" s="321">
        <v>-1.5703517587939699E-3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261.60000000000002</v>
      </c>
      <c r="E137" s="317">
        <v>259.46666666666664</v>
      </c>
      <c r="F137" s="318">
        <v>255.73333333333329</v>
      </c>
      <c r="G137" s="318">
        <v>249.86666666666665</v>
      </c>
      <c r="H137" s="318">
        <v>246.1333333333333</v>
      </c>
      <c r="I137" s="318">
        <v>265.33333333333326</v>
      </c>
      <c r="J137" s="318">
        <v>269.06666666666661</v>
      </c>
      <c r="K137" s="318">
        <v>274.93333333333328</v>
      </c>
      <c r="L137" s="305">
        <v>263.2</v>
      </c>
      <c r="M137" s="305">
        <v>253.6</v>
      </c>
      <c r="N137" s="320">
        <v>1163700</v>
      </c>
      <c r="O137" s="321">
        <v>-6.4399421128798845E-2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330.3</v>
      </c>
      <c r="E138" s="317">
        <v>332.05</v>
      </c>
      <c r="F138" s="318">
        <v>324.25</v>
      </c>
      <c r="G138" s="318">
        <v>318.2</v>
      </c>
      <c r="H138" s="318">
        <v>310.39999999999998</v>
      </c>
      <c r="I138" s="318">
        <v>338.1</v>
      </c>
      <c r="J138" s="318">
        <v>345.90000000000009</v>
      </c>
      <c r="K138" s="318">
        <v>351.95000000000005</v>
      </c>
      <c r="L138" s="305">
        <v>339.85</v>
      </c>
      <c r="M138" s="305">
        <v>326</v>
      </c>
      <c r="N138" s="320">
        <v>8262000</v>
      </c>
      <c r="O138" s="321">
        <v>2.2727272727272728E-2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75.75</v>
      </c>
      <c r="E139" s="317">
        <v>76.649999999999991</v>
      </c>
      <c r="F139" s="318">
        <v>74.449999999999989</v>
      </c>
      <c r="G139" s="318">
        <v>73.149999999999991</v>
      </c>
      <c r="H139" s="318">
        <v>70.949999999999989</v>
      </c>
      <c r="I139" s="318">
        <v>77.949999999999989</v>
      </c>
      <c r="J139" s="318">
        <v>80.150000000000006</v>
      </c>
      <c r="K139" s="318">
        <v>81.449999999999989</v>
      </c>
      <c r="L139" s="305">
        <v>78.849999999999994</v>
      </c>
      <c r="M139" s="305">
        <v>75.349999999999994</v>
      </c>
      <c r="N139" s="320">
        <v>60896600</v>
      </c>
      <c r="O139" s="321">
        <v>1.6435799899519127E-2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32.65</v>
      </c>
      <c r="E140" s="317">
        <v>32.81666666666667</v>
      </c>
      <c r="F140" s="318">
        <v>32.13333333333334</v>
      </c>
      <c r="G140" s="318">
        <v>31.616666666666667</v>
      </c>
      <c r="H140" s="318">
        <v>30.933333333333337</v>
      </c>
      <c r="I140" s="318">
        <v>33.333333333333343</v>
      </c>
      <c r="J140" s="318">
        <v>34.016666666666666</v>
      </c>
      <c r="K140" s="318">
        <v>34.533333333333346</v>
      </c>
      <c r="L140" s="305">
        <v>33.5</v>
      </c>
      <c r="M140" s="305">
        <v>32.299999999999997</v>
      </c>
      <c r="N140" s="320">
        <v>50760000</v>
      </c>
      <c r="O140" s="321">
        <v>1.5484335613971912E-2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268.7</v>
      </c>
      <c r="E141" s="317">
        <v>271.78333333333336</v>
      </c>
      <c r="F141" s="318">
        <v>264.31666666666672</v>
      </c>
      <c r="G141" s="318">
        <v>259.93333333333334</v>
      </c>
      <c r="H141" s="318">
        <v>252.4666666666667</v>
      </c>
      <c r="I141" s="318">
        <v>276.16666666666674</v>
      </c>
      <c r="J141" s="318">
        <v>283.63333333333333</v>
      </c>
      <c r="K141" s="318">
        <v>288.01666666666677</v>
      </c>
      <c r="L141" s="305">
        <v>279.25</v>
      </c>
      <c r="M141" s="305">
        <v>267.39999999999998</v>
      </c>
      <c r="N141" s="320">
        <v>19773000</v>
      </c>
      <c r="O141" s="321">
        <v>8.6727122835943943E-2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1873.1</v>
      </c>
      <c r="E142" s="317">
        <v>1838.9166666666667</v>
      </c>
      <c r="F142" s="318">
        <v>1793.1833333333334</v>
      </c>
      <c r="G142" s="318">
        <v>1713.2666666666667</v>
      </c>
      <c r="H142" s="318">
        <v>1667.5333333333333</v>
      </c>
      <c r="I142" s="318">
        <v>1918.8333333333335</v>
      </c>
      <c r="J142" s="318">
        <v>1964.5666666666666</v>
      </c>
      <c r="K142" s="318">
        <v>2044.4833333333336</v>
      </c>
      <c r="L142" s="305">
        <v>1884.65</v>
      </c>
      <c r="M142" s="305">
        <v>1759</v>
      </c>
      <c r="N142" s="320">
        <v>15776500</v>
      </c>
      <c r="O142" s="321">
        <v>-4.3702570089771704E-3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522.75</v>
      </c>
      <c r="E143" s="317">
        <v>519.73333333333335</v>
      </c>
      <c r="F143" s="318">
        <v>512.01666666666665</v>
      </c>
      <c r="G143" s="318">
        <v>501.2833333333333</v>
      </c>
      <c r="H143" s="318">
        <v>493.56666666666661</v>
      </c>
      <c r="I143" s="318">
        <v>530.4666666666667</v>
      </c>
      <c r="J143" s="318">
        <v>538.18333333333339</v>
      </c>
      <c r="K143" s="318">
        <v>548.91666666666674</v>
      </c>
      <c r="L143" s="305">
        <v>527.45000000000005</v>
      </c>
      <c r="M143" s="305">
        <v>509</v>
      </c>
      <c r="N143" s="320">
        <v>14299200</v>
      </c>
      <c r="O143" s="321">
        <v>4.7192196150804111E-2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913.65</v>
      </c>
      <c r="E144" s="317">
        <v>916.93333333333339</v>
      </c>
      <c r="F144" s="318">
        <v>899.96666666666681</v>
      </c>
      <c r="G144" s="318">
        <v>886.28333333333342</v>
      </c>
      <c r="H144" s="318">
        <v>869.31666666666683</v>
      </c>
      <c r="I144" s="318">
        <v>930.61666666666679</v>
      </c>
      <c r="J144" s="318">
        <v>947.58333333333348</v>
      </c>
      <c r="K144" s="318">
        <v>961.26666666666677</v>
      </c>
      <c r="L144" s="305">
        <v>933.9</v>
      </c>
      <c r="M144" s="305">
        <v>903.25</v>
      </c>
      <c r="N144" s="320">
        <v>7376250</v>
      </c>
      <c r="O144" s="321">
        <v>3.0382399161864852E-2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2434.1</v>
      </c>
      <c r="E145" s="317">
        <v>2466.1666666666665</v>
      </c>
      <c r="F145" s="318">
        <v>2383.583333333333</v>
      </c>
      <c r="G145" s="318">
        <v>2333.0666666666666</v>
      </c>
      <c r="H145" s="318">
        <v>2250.4833333333331</v>
      </c>
      <c r="I145" s="318">
        <v>2516.6833333333329</v>
      </c>
      <c r="J145" s="318">
        <v>2599.266666666666</v>
      </c>
      <c r="K145" s="318">
        <v>2649.7833333333328</v>
      </c>
      <c r="L145" s="305">
        <v>2548.75</v>
      </c>
      <c r="M145" s="305">
        <v>2415.65</v>
      </c>
      <c r="N145" s="320">
        <v>837500</v>
      </c>
      <c r="O145" s="321">
        <v>6.5521628498727738E-2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303.75</v>
      </c>
      <c r="E146" s="317">
        <v>301.84999999999997</v>
      </c>
      <c r="F146" s="318">
        <v>297.69999999999993</v>
      </c>
      <c r="G146" s="318">
        <v>291.64999999999998</v>
      </c>
      <c r="H146" s="318">
        <v>287.49999999999994</v>
      </c>
      <c r="I146" s="318">
        <v>307.89999999999992</v>
      </c>
      <c r="J146" s="318">
        <v>312.0499999999999</v>
      </c>
      <c r="K146" s="318">
        <v>318.09999999999991</v>
      </c>
      <c r="L146" s="305">
        <v>306</v>
      </c>
      <c r="M146" s="305">
        <v>295.8</v>
      </c>
      <c r="N146" s="320">
        <v>1566000</v>
      </c>
      <c r="O146" s="321">
        <v>8.2987551867219914E-2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299.89999999999998</v>
      </c>
      <c r="E147" s="317">
        <v>302</v>
      </c>
      <c r="F147" s="318">
        <v>296.7</v>
      </c>
      <c r="G147" s="318">
        <v>293.5</v>
      </c>
      <c r="H147" s="318">
        <v>288.2</v>
      </c>
      <c r="I147" s="318">
        <v>305.2</v>
      </c>
      <c r="J147" s="318">
        <v>310.49999999999994</v>
      </c>
      <c r="K147" s="318">
        <v>313.7</v>
      </c>
      <c r="L147" s="305">
        <v>307.3</v>
      </c>
      <c r="M147" s="305">
        <v>298.8</v>
      </c>
      <c r="N147" s="320">
        <v>4477950</v>
      </c>
      <c r="O147" s="321">
        <v>5.4354736172917993E-2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922.45</v>
      </c>
      <c r="E148" s="317">
        <v>930.16666666666663</v>
      </c>
      <c r="F148" s="318">
        <v>908.2833333333333</v>
      </c>
      <c r="G148" s="318">
        <v>894.11666666666667</v>
      </c>
      <c r="H148" s="318">
        <v>872.23333333333335</v>
      </c>
      <c r="I148" s="318">
        <v>944.33333333333326</v>
      </c>
      <c r="J148" s="318">
        <v>966.2166666666667</v>
      </c>
      <c r="K148" s="318">
        <v>980.38333333333321</v>
      </c>
      <c r="L148" s="305">
        <v>952.05</v>
      </c>
      <c r="M148" s="305">
        <v>916</v>
      </c>
      <c r="N148" s="320">
        <v>594300</v>
      </c>
      <c r="O148" s="321">
        <v>3.7897310513447434E-2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179.25</v>
      </c>
      <c r="E149" s="317">
        <v>173.96666666666667</v>
      </c>
      <c r="F149" s="318">
        <v>165.38333333333333</v>
      </c>
      <c r="G149" s="318">
        <v>151.51666666666665</v>
      </c>
      <c r="H149" s="318">
        <v>142.93333333333331</v>
      </c>
      <c r="I149" s="318">
        <v>187.83333333333334</v>
      </c>
      <c r="J149" s="318">
        <v>196.41666666666666</v>
      </c>
      <c r="K149" s="318">
        <v>210.28333333333336</v>
      </c>
      <c r="L149" s="305">
        <v>182.55</v>
      </c>
      <c r="M149" s="305">
        <v>160.1</v>
      </c>
      <c r="N149" s="320">
        <v>3796100</v>
      </c>
      <c r="O149" s="321">
        <v>3.6675951717734447E-2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3435.85</v>
      </c>
      <c r="E150" s="317">
        <v>3437.4</v>
      </c>
      <c r="F150" s="318">
        <v>3400.5</v>
      </c>
      <c r="G150" s="318">
        <v>3365.15</v>
      </c>
      <c r="H150" s="318">
        <v>3328.25</v>
      </c>
      <c r="I150" s="318">
        <v>3472.75</v>
      </c>
      <c r="J150" s="318">
        <v>3509.6500000000005</v>
      </c>
      <c r="K150" s="318">
        <v>3545</v>
      </c>
      <c r="L150" s="305">
        <v>3474.3</v>
      </c>
      <c r="M150" s="305">
        <v>3402.05</v>
      </c>
      <c r="N150" s="320">
        <v>2002200</v>
      </c>
      <c r="O150" s="321">
        <v>-5.6989449886963077E-2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349.5</v>
      </c>
      <c r="E151" s="317">
        <v>354.41666666666669</v>
      </c>
      <c r="F151" s="318">
        <v>341.83333333333337</v>
      </c>
      <c r="G151" s="318">
        <v>334.16666666666669</v>
      </c>
      <c r="H151" s="318">
        <v>321.58333333333337</v>
      </c>
      <c r="I151" s="318">
        <v>362.08333333333337</v>
      </c>
      <c r="J151" s="318">
        <v>374.66666666666674</v>
      </c>
      <c r="K151" s="318">
        <v>382.33333333333337</v>
      </c>
      <c r="L151" s="305">
        <v>367</v>
      </c>
      <c r="M151" s="305">
        <v>346.75</v>
      </c>
      <c r="N151" s="320">
        <v>14834700</v>
      </c>
      <c r="O151" s="321">
        <v>1.3776985054431392E-2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77.55</v>
      </c>
      <c r="E152" s="317">
        <v>77.600000000000009</v>
      </c>
      <c r="F152" s="318">
        <v>76.65000000000002</v>
      </c>
      <c r="G152" s="318">
        <v>75.750000000000014</v>
      </c>
      <c r="H152" s="318">
        <v>74.800000000000026</v>
      </c>
      <c r="I152" s="318">
        <v>78.500000000000014</v>
      </c>
      <c r="J152" s="318">
        <v>79.45</v>
      </c>
      <c r="K152" s="318">
        <v>80.350000000000009</v>
      </c>
      <c r="L152" s="305">
        <v>78.55</v>
      </c>
      <c r="M152" s="305">
        <v>76.7</v>
      </c>
      <c r="N152" s="320">
        <v>95686500</v>
      </c>
      <c r="O152" s="321">
        <v>9.6015362457993279E-3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509.35</v>
      </c>
      <c r="E153" s="317">
        <v>507.5333333333333</v>
      </c>
      <c r="F153" s="318">
        <v>501.06666666666661</v>
      </c>
      <c r="G153" s="318">
        <v>492.7833333333333</v>
      </c>
      <c r="H153" s="318">
        <v>486.31666666666661</v>
      </c>
      <c r="I153" s="318">
        <v>515.81666666666661</v>
      </c>
      <c r="J153" s="318">
        <v>522.2833333333333</v>
      </c>
      <c r="K153" s="318">
        <v>530.56666666666661</v>
      </c>
      <c r="L153" s="305">
        <v>514</v>
      </c>
      <c r="M153" s="305">
        <v>499.25</v>
      </c>
      <c r="N153" s="320">
        <v>2120000</v>
      </c>
      <c r="O153" s="321">
        <v>8.9974293059125965E-2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181.75</v>
      </c>
      <c r="E154" s="317">
        <v>180.83333333333334</v>
      </c>
      <c r="F154" s="318">
        <v>178.51666666666668</v>
      </c>
      <c r="G154" s="318">
        <v>175.28333333333333</v>
      </c>
      <c r="H154" s="318">
        <v>172.96666666666667</v>
      </c>
      <c r="I154" s="318">
        <v>184.06666666666669</v>
      </c>
      <c r="J154" s="318">
        <v>186.38333333333335</v>
      </c>
      <c r="K154" s="318">
        <v>189.6166666666667</v>
      </c>
      <c r="L154" s="305">
        <v>183.15</v>
      </c>
      <c r="M154" s="305">
        <v>177.6</v>
      </c>
      <c r="N154" s="320">
        <v>21552000</v>
      </c>
      <c r="O154" s="321">
        <v>2.9816513761467892E-2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28.3</v>
      </c>
      <c r="E155" s="317">
        <v>28.7</v>
      </c>
      <c r="F155" s="318">
        <v>27.5</v>
      </c>
      <c r="G155" s="318">
        <v>26.7</v>
      </c>
      <c r="H155" s="318">
        <v>25.5</v>
      </c>
      <c r="I155" s="318">
        <v>29.5</v>
      </c>
      <c r="J155" s="318">
        <v>30.699999999999996</v>
      </c>
      <c r="K155" s="318">
        <v>31.5</v>
      </c>
      <c r="L155" s="305">
        <v>29.9</v>
      </c>
      <c r="M155" s="305">
        <v>27.9</v>
      </c>
      <c r="N155" s="320">
        <v>49051200</v>
      </c>
      <c r="O155" s="321">
        <v>3.2222222222222222E-2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157.80000000000001</v>
      </c>
      <c r="E156" s="317">
        <v>162.19999999999999</v>
      </c>
      <c r="F156" s="318">
        <v>151.54999999999998</v>
      </c>
      <c r="G156" s="318">
        <v>145.29999999999998</v>
      </c>
      <c r="H156" s="318">
        <v>134.64999999999998</v>
      </c>
      <c r="I156" s="318">
        <v>168.45</v>
      </c>
      <c r="J156" s="318">
        <v>179.09999999999997</v>
      </c>
      <c r="K156" s="318">
        <v>185.35</v>
      </c>
      <c r="L156" s="305">
        <v>172.85</v>
      </c>
      <c r="M156" s="305">
        <v>155.94999999999999</v>
      </c>
      <c r="N156" s="320">
        <v>19947800</v>
      </c>
      <c r="O156" s="321">
        <v>-5.5233494363929145E-2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43945</v>
      </c>
    </row>
    <row r="7" spans="1:15">
      <c r="A7"/>
    </row>
    <row r="8" spans="1:15" ht="28.5" customHeight="1">
      <c r="A8" s="503" t="s">
        <v>16</v>
      </c>
      <c r="B8" s="504" t="s">
        <v>18</v>
      </c>
      <c r="C8" s="502" t="s">
        <v>19</v>
      </c>
      <c r="D8" s="502" t="s">
        <v>20</v>
      </c>
      <c r="E8" s="502" t="s">
        <v>21</v>
      </c>
      <c r="F8" s="502"/>
      <c r="G8" s="502"/>
      <c r="H8" s="502" t="s">
        <v>22</v>
      </c>
      <c r="I8" s="502"/>
      <c r="J8" s="502"/>
      <c r="K8" s="275"/>
      <c r="L8" s="283"/>
      <c r="M8" s="283"/>
    </row>
    <row r="9" spans="1:15" ht="36" customHeight="1">
      <c r="A9" s="498"/>
      <c r="B9" s="500"/>
      <c r="C9" s="505" t="s">
        <v>23</v>
      </c>
      <c r="D9" s="50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9313.9</v>
      </c>
      <c r="D10" s="304">
        <v>9275.8833333333332</v>
      </c>
      <c r="E10" s="304">
        <v>9208.1666666666661</v>
      </c>
      <c r="F10" s="304">
        <v>9102.4333333333325</v>
      </c>
      <c r="G10" s="304">
        <v>9034.7166666666653</v>
      </c>
      <c r="H10" s="304">
        <v>9381.6166666666668</v>
      </c>
      <c r="I10" s="304">
        <v>9449.3333333333339</v>
      </c>
      <c r="J10" s="304">
        <v>9555.0666666666675</v>
      </c>
      <c r="K10" s="303">
        <v>9343.6</v>
      </c>
      <c r="L10" s="303">
        <v>9170.15</v>
      </c>
      <c r="M10" s="308"/>
    </row>
    <row r="11" spans="1:15">
      <c r="A11" s="302">
        <v>2</v>
      </c>
      <c r="B11" s="278" t="s">
        <v>221</v>
      </c>
      <c r="C11" s="305">
        <v>20267.95</v>
      </c>
      <c r="D11" s="280">
        <v>20069.616666666665</v>
      </c>
      <c r="E11" s="280">
        <v>19782.73333333333</v>
      </c>
      <c r="F11" s="280">
        <v>19297.516666666666</v>
      </c>
      <c r="G11" s="280">
        <v>19010.633333333331</v>
      </c>
      <c r="H11" s="280">
        <v>20554.833333333328</v>
      </c>
      <c r="I11" s="280">
        <v>20841.716666666667</v>
      </c>
      <c r="J11" s="280">
        <v>21326.933333333327</v>
      </c>
      <c r="K11" s="305">
        <v>20356.5</v>
      </c>
      <c r="L11" s="305">
        <v>19584.400000000001</v>
      </c>
      <c r="M11" s="308"/>
    </row>
    <row r="12" spans="1:15">
      <c r="A12" s="302">
        <v>3</v>
      </c>
      <c r="B12" s="286" t="s">
        <v>222</v>
      </c>
      <c r="C12" s="305">
        <v>1347.6</v>
      </c>
      <c r="D12" s="280">
        <v>1355.8166666666666</v>
      </c>
      <c r="E12" s="280">
        <v>1336.0833333333333</v>
      </c>
      <c r="F12" s="280">
        <v>1324.5666666666666</v>
      </c>
      <c r="G12" s="280">
        <v>1304.8333333333333</v>
      </c>
      <c r="H12" s="280">
        <v>1367.3333333333333</v>
      </c>
      <c r="I12" s="280">
        <v>1387.0666666666668</v>
      </c>
      <c r="J12" s="280">
        <v>1398.5833333333333</v>
      </c>
      <c r="K12" s="305">
        <v>1375.55</v>
      </c>
      <c r="L12" s="305">
        <v>1344.3</v>
      </c>
      <c r="M12" s="308"/>
    </row>
    <row r="13" spans="1:15">
      <c r="A13" s="302">
        <v>4</v>
      </c>
      <c r="B13" s="278" t="s">
        <v>223</v>
      </c>
      <c r="C13" s="305">
        <v>2619.1</v>
      </c>
      <c r="D13" s="280">
        <v>2628.9166666666665</v>
      </c>
      <c r="E13" s="280">
        <v>2604.3833333333332</v>
      </c>
      <c r="F13" s="280">
        <v>2589.6666666666665</v>
      </c>
      <c r="G13" s="280">
        <v>2565.1333333333332</v>
      </c>
      <c r="H13" s="280">
        <v>2643.6333333333332</v>
      </c>
      <c r="I13" s="280">
        <v>2668.166666666667</v>
      </c>
      <c r="J13" s="280">
        <v>2682.8833333333332</v>
      </c>
      <c r="K13" s="305">
        <v>2653.45</v>
      </c>
      <c r="L13" s="305">
        <v>2614.1999999999998</v>
      </c>
      <c r="M13" s="308"/>
    </row>
    <row r="14" spans="1:15">
      <c r="A14" s="302">
        <v>5</v>
      </c>
      <c r="B14" s="278" t="s">
        <v>224</v>
      </c>
      <c r="C14" s="305">
        <v>13128.2</v>
      </c>
      <c r="D14" s="280">
        <v>12974.85</v>
      </c>
      <c r="E14" s="280">
        <v>12749.95</v>
      </c>
      <c r="F14" s="280">
        <v>12371.7</v>
      </c>
      <c r="G14" s="280">
        <v>12146.800000000001</v>
      </c>
      <c r="H14" s="280">
        <v>13353.1</v>
      </c>
      <c r="I14" s="280">
        <v>13577.999999999998</v>
      </c>
      <c r="J14" s="280">
        <v>13956.25</v>
      </c>
      <c r="K14" s="305">
        <v>13199.75</v>
      </c>
      <c r="L14" s="305">
        <v>12596.6</v>
      </c>
      <c r="M14" s="308"/>
    </row>
    <row r="15" spans="1:15">
      <c r="A15" s="302">
        <v>6</v>
      </c>
      <c r="B15" s="278" t="s">
        <v>225</v>
      </c>
      <c r="C15" s="305">
        <v>2330.5500000000002</v>
      </c>
      <c r="D15" s="280">
        <v>2345.7166666666667</v>
      </c>
      <c r="E15" s="280">
        <v>2311.2333333333336</v>
      </c>
      <c r="F15" s="280">
        <v>2291.916666666667</v>
      </c>
      <c r="G15" s="280">
        <v>2257.4333333333338</v>
      </c>
      <c r="H15" s="280">
        <v>2365.0333333333333</v>
      </c>
      <c r="I15" s="280">
        <v>2399.516666666666</v>
      </c>
      <c r="J15" s="280">
        <v>2418.833333333333</v>
      </c>
      <c r="K15" s="305">
        <v>2380.1999999999998</v>
      </c>
      <c r="L15" s="305">
        <v>2326.4</v>
      </c>
      <c r="M15" s="308"/>
    </row>
    <row r="16" spans="1:15">
      <c r="A16" s="302">
        <v>7</v>
      </c>
      <c r="B16" s="278" t="s">
        <v>226</v>
      </c>
      <c r="C16" s="305">
        <v>3571.15</v>
      </c>
      <c r="D16" s="280">
        <v>3582.0666666666671</v>
      </c>
      <c r="E16" s="280">
        <v>3532.733333333334</v>
      </c>
      <c r="F16" s="280">
        <v>3494.3166666666671</v>
      </c>
      <c r="G16" s="280">
        <v>3444.983333333334</v>
      </c>
      <c r="H16" s="280">
        <v>3620.483333333334</v>
      </c>
      <c r="I16" s="280">
        <v>3669.8166666666671</v>
      </c>
      <c r="J16" s="280">
        <v>3708.233333333334</v>
      </c>
      <c r="K16" s="305">
        <v>3631.4</v>
      </c>
      <c r="L16" s="305">
        <v>3543.65</v>
      </c>
      <c r="M16" s="308"/>
    </row>
    <row r="17" spans="1:13">
      <c r="A17" s="302">
        <v>8</v>
      </c>
      <c r="B17" s="278" t="s">
        <v>39</v>
      </c>
      <c r="C17" s="278">
        <v>1190.45</v>
      </c>
      <c r="D17" s="280">
        <v>1201.9833333333333</v>
      </c>
      <c r="E17" s="280">
        <v>1166.0166666666667</v>
      </c>
      <c r="F17" s="280">
        <v>1141.5833333333333</v>
      </c>
      <c r="G17" s="280">
        <v>1105.6166666666666</v>
      </c>
      <c r="H17" s="280">
        <v>1226.4166666666667</v>
      </c>
      <c r="I17" s="280">
        <v>1262.3833333333334</v>
      </c>
      <c r="J17" s="280">
        <v>1286.8166666666668</v>
      </c>
      <c r="K17" s="278">
        <v>1237.95</v>
      </c>
      <c r="L17" s="278">
        <v>1177.55</v>
      </c>
      <c r="M17" s="278">
        <v>20.722390000000001</v>
      </c>
    </row>
    <row r="18" spans="1:13">
      <c r="A18" s="302">
        <v>9</v>
      </c>
      <c r="B18" s="278" t="s">
        <v>227</v>
      </c>
      <c r="C18" s="278">
        <v>506.25</v>
      </c>
      <c r="D18" s="280">
        <v>514.88333333333333</v>
      </c>
      <c r="E18" s="280">
        <v>496.76666666666665</v>
      </c>
      <c r="F18" s="280">
        <v>487.2833333333333</v>
      </c>
      <c r="G18" s="280">
        <v>469.16666666666663</v>
      </c>
      <c r="H18" s="280">
        <v>524.36666666666667</v>
      </c>
      <c r="I18" s="280">
        <v>542.48333333333323</v>
      </c>
      <c r="J18" s="280">
        <v>551.9666666666667</v>
      </c>
      <c r="K18" s="278">
        <v>533</v>
      </c>
      <c r="L18" s="278">
        <v>505.4</v>
      </c>
      <c r="M18" s="278">
        <v>4.3764700000000003</v>
      </c>
    </row>
    <row r="19" spans="1:13">
      <c r="A19" s="302">
        <v>10</v>
      </c>
      <c r="B19" s="278" t="s">
        <v>42</v>
      </c>
      <c r="C19" s="278">
        <v>277.60000000000002</v>
      </c>
      <c r="D19" s="280">
        <v>275.26666666666665</v>
      </c>
      <c r="E19" s="280">
        <v>270.83333333333331</v>
      </c>
      <c r="F19" s="280">
        <v>264.06666666666666</v>
      </c>
      <c r="G19" s="280">
        <v>259.63333333333333</v>
      </c>
      <c r="H19" s="280">
        <v>282.0333333333333</v>
      </c>
      <c r="I19" s="280">
        <v>286.4666666666667</v>
      </c>
      <c r="J19" s="280">
        <v>293.23333333333329</v>
      </c>
      <c r="K19" s="278">
        <v>279.7</v>
      </c>
      <c r="L19" s="278">
        <v>268.5</v>
      </c>
      <c r="M19" s="278">
        <v>35.941180000000003</v>
      </c>
    </row>
    <row r="20" spans="1:13">
      <c r="A20" s="302">
        <v>11</v>
      </c>
      <c r="B20" s="278" t="s">
        <v>44</v>
      </c>
      <c r="C20" s="278">
        <v>32.450000000000003</v>
      </c>
      <c r="D20" s="280">
        <v>32.733333333333341</v>
      </c>
      <c r="E20" s="280">
        <v>31.866666666666681</v>
      </c>
      <c r="F20" s="280">
        <v>31.283333333333339</v>
      </c>
      <c r="G20" s="280">
        <v>30.416666666666679</v>
      </c>
      <c r="H20" s="280">
        <v>33.316666666666684</v>
      </c>
      <c r="I20" s="280">
        <v>34.183333333333344</v>
      </c>
      <c r="J20" s="280">
        <v>34.766666666666687</v>
      </c>
      <c r="K20" s="278">
        <v>33.6</v>
      </c>
      <c r="L20" s="278">
        <v>32.15</v>
      </c>
      <c r="M20" s="278">
        <v>81.750380000000007</v>
      </c>
    </row>
    <row r="21" spans="1:13">
      <c r="A21" s="302">
        <v>12</v>
      </c>
      <c r="B21" s="278" t="s">
        <v>228</v>
      </c>
      <c r="C21" s="278">
        <v>49.95</v>
      </c>
      <c r="D21" s="280">
        <v>50.366666666666667</v>
      </c>
      <c r="E21" s="280">
        <v>48.983333333333334</v>
      </c>
      <c r="F21" s="280">
        <v>48.016666666666666</v>
      </c>
      <c r="G21" s="280">
        <v>46.633333333333333</v>
      </c>
      <c r="H21" s="280">
        <v>51.333333333333336</v>
      </c>
      <c r="I21" s="280">
        <v>52.716666666666676</v>
      </c>
      <c r="J21" s="280">
        <v>53.683333333333337</v>
      </c>
      <c r="K21" s="278">
        <v>51.75</v>
      </c>
      <c r="L21" s="278">
        <v>49.4</v>
      </c>
      <c r="M21" s="278">
        <v>13.476570000000001</v>
      </c>
    </row>
    <row r="22" spans="1:13">
      <c r="A22" s="302">
        <v>13</v>
      </c>
      <c r="B22" s="278" t="s">
        <v>229</v>
      </c>
      <c r="C22" s="278">
        <v>123.95</v>
      </c>
      <c r="D22" s="280">
        <v>124.85000000000001</v>
      </c>
      <c r="E22" s="280">
        <v>121.75000000000001</v>
      </c>
      <c r="F22" s="280">
        <v>119.55000000000001</v>
      </c>
      <c r="G22" s="280">
        <v>116.45000000000002</v>
      </c>
      <c r="H22" s="280">
        <v>127.05000000000001</v>
      </c>
      <c r="I22" s="280">
        <v>130.15</v>
      </c>
      <c r="J22" s="280">
        <v>132.35000000000002</v>
      </c>
      <c r="K22" s="278">
        <v>127.95</v>
      </c>
      <c r="L22" s="278">
        <v>122.65</v>
      </c>
      <c r="M22" s="278">
        <v>28.653420000000001</v>
      </c>
    </row>
    <row r="23" spans="1:13">
      <c r="A23" s="302">
        <v>14</v>
      </c>
      <c r="B23" s="278" t="s">
        <v>230</v>
      </c>
      <c r="C23" s="278">
        <v>1327.95</v>
      </c>
      <c r="D23" s="280">
        <v>1321.3166666666666</v>
      </c>
      <c r="E23" s="280">
        <v>1308.6333333333332</v>
      </c>
      <c r="F23" s="280">
        <v>1289.3166666666666</v>
      </c>
      <c r="G23" s="280">
        <v>1276.6333333333332</v>
      </c>
      <c r="H23" s="280">
        <v>1340.6333333333332</v>
      </c>
      <c r="I23" s="280">
        <v>1353.3166666666666</v>
      </c>
      <c r="J23" s="280">
        <v>1372.6333333333332</v>
      </c>
      <c r="K23" s="278">
        <v>1334</v>
      </c>
      <c r="L23" s="278">
        <v>1302</v>
      </c>
      <c r="M23" s="278">
        <v>0.98834</v>
      </c>
    </row>
    <row r="24" spans="1:13">
      <c r="A24" s="302">
        <v>15</v>
      </c>
      <c r="B24" s="278" t="s">
        <v>231</v>
      </c>
      <c r="C24" s="278">
        <v>2517.9499999999998</v>
      </c>
      <c r="D24" s="280">
        <v>2538.3166666666666</v>
      </c>
      <c r="E24" s="280">
        <v>2481.6333333333332</v>
      </c>
      <c r="F24" s="280">
        <v>2445.3166666666666</v>
      </c>
      <c r="G24" s="280">
        <v>2388.6333333333332</v>
      </c>
      <c r="H24" s="280">
        <v>2574.6333333333332</v>
      </c>
      <c r="I24" s="280">
        <v>2631.3166666666666</v>
      </c>
      <c r="J24" s="280">
        <v>2667.6333333333332</v>
      </c>
      <c r="K24" s="278">
        <v>2595</v>
      </c>
      <c r="L24" s="278">
        <v>2502</v>
      </c>
      <c r="M24" s="278">
        <v>0.58942000000000005</v>
      </c>
    </row>
    <row r="25" spans="1:13">
      <c r="A25" s="302">
        <v>16</v>
      </c>
      <c r="B25" s="278" t="s">
        <v>46</v>
      </c>
      <c r="C25" s="278">
        <v>557.85</v>
      </c>
      <c r="D25" s="280">
        <v>561.35</v>
      </c>
      <c r="E25" s="280">
        <v>549.45000000000005</v>
      </c>
      <c r="F25" s="280">
        <v>541.05000000000007</v>
      </c>
      <c r="G25" s="280">
        <v>529.15000000000009</v>
      </c>
      <c r="H25" s="280">
        <v>569.75</v>
      </c>
      <c r="I25" s="280">
        <v>581.64999999999986</v>
      </c>
      <c r="J25" s="280">
        <v>590.04999999999995</v>
      </c>
      <c r="K25" s="278">
        <v>573.25</v>
      </c>
      <c r="L25" s="278">
        <v>552.95000000000005</v>
      </c>
      <c r="M25" s="278">
        <v>12.653</v>
      </c>
    </row>
    <row r="26" spans="1:13">
      <c r="A26" s="302">
        <v>17</v>
      </c>
      <c r="B26" s="278" t="s">
        <v>47</v>
      </c>
      <c r="C26" s="278">
        <v>171.45</v>
      </c>
      <c r="D26" s="280">
        <v>173.78333333333333</v>
      </c>
      <c r="E26" s="280">
        <v>168.06666666666666</v>
      </c>
      <c r="F26" s="280">
        <v>164.68333333333334</v>
      </c>
      <c r="G26" s="280">
        <v>158.96666666666667</v>
      </c>
      <c r="H26" s="280">
        <v>177.16666666666666</v>
      </c>
      <c r="I26" s="280">
        <v>182.8833333333333</v>
      </c>
      <c r="J26" s="280">
        <v>186.26666666666665</v>
      </c>
      <c r="K26" s="278">
        <v>179.5</v>
      </c>
      <c r="L26" s="278">
        <v>170.4</v>
      </c>
      <c r="M26" s="278">
        <v>46.296300000000002</v>
      </c>
    </row>
    <row r="27" spans="1:13">
      <c r="A27" s="302">
        <v>18</v>
      </c>
      <c r="B27" s="278" t="s">
        <v>48</v>
      </c>
      <c r="C27" s="278">
        <v>1384.05</v>
      </c>
      <c r="D27" s="280">
        <v>1387.5833333333333</v>
      </c>
      <c r="E27" s="280">
        <v>1358.2666666666664</v>
      </c>
      <c r="F27" s="280">
        <v>1332.4833333333331</v>
      </c>
      <c r="G27" s="280">
        <v>1303.1666666666663</v>
      </c>
      <c r="H27" s="280">
        <v>1413.3666666666666</v>
      </c>
      <c r="I27" s="280">
        <v>1442.6833333333336</v>
      </c>
      <c r="J27" s="280">
        <v>1468.4666666666667</v>
      </c>
      <c r="K27" s="278">
        <v>1416.9</v>
      </c>
      <c r="L27" s="278">
        <v>1361.8</v>
      </c>
      <c r="M27" s="278">
        <v>13.01177</v>
      </c>
    </row>
    <row r="28" spans="1:13">
      <c r="A28" s="302">
        <v>19</v>
      </c>
      <c r="B28" s="278" t="s">
        <v>49</v>
      </c>
      <c r="C28" s="278">
        <v>93.25</v>
      </c>
      <c r="D28" s="280">
        <v>94.116666666666674</v>
      </c>
      <c r="E28" s="280">
        <v>91.983333333333348</v>
      </c>
      <c r="F28" s="280">
        <v>90.716666666666669</v>
      </c>
      <c r="G28" s="280">
        <v>88.583333333333343</v>
      </c>
      <c r="H28" s="280">
        <v>95.383333333333354</v>
      </c>
      <c r="I28" s="280">
        <v>97.51666666666668</v>
      </c>
      <c r="J28" s="280">
        <v>98.78333333333336</v>
      </c>
      <c r="K28" s="278">
        <v>96.25</v>
      </c>
      <c r="L28" s="278">
        <v>92.85</v>
      </c>
      <c r="M28" s="278">
        <v>39.739780000000003</v>
      </c>
    </row>
    <row r="29" spans="1:13">
      <c r="A29" s="302">
        <v>20</v>
      </c>
      <c r="B29" s="278" t="s">
        <v>50</v>
      </c>
      <c r="C29" s="278">
        <v>46.7</v>
      </c>
      <c r="D29" s="280">
        <v>46.516666666666673</v>
      </c>
      <c r="E29" s="280">
        <v>45.833333333333343</v>
      </c>
      <c r="F29" s="280">
        <v>44.966666666666669</v>
      </c>
      <c r="G29" s="280">
        <v>44.283333333333339</v>
      </c>
      <c r="H29" s="280">
        <v>47.383333333333347</v>
      </c>
      <c r="I29" s="280">
        <v>48.06666666666667</v>
      </c>
      <c r="J29" s="280">
        <v>48.933333333333351</v>
      </c>
      <c r="K29" s="278">
        <v>47.2</v>
      </c>
      <c r="L29" s="278">
        <v>45.65</v>
      </c>
      <c r="M29" s="278">
        <v>187.61524</v>
      </c>
    </row>
    <row r="30" spans="1:13">
      <c r="A30" s="302">
        <v>21</v>
      </c>
      <c r="B30" s="278" t="s">
        <v>52</v>
      </c>
      <c r="C30" s="278">
        <v>1821.65</v>
      </c>
      <c r="D30" s="280">
        <v>1822.7</v>
      </c>
      <c r="E30" s="280">
        <v>1800</v>
      </c>
      <c r="F30" s="280">
        <v>1778.35</v>
      </c>
      <c r="G30" s="280">
        <v>1755.6499999999999</v>
      </c>
      <c r="H30" s="280">
        <v>1844.3500000000001</v>
      </c>
      <c r="I30" s="280">
        <v>1867.0500000000004</v>
      </c>
      <c r="J30" s="280">
        <v>1888.7000000000003</v>
      </c>
      <c r="K30" s="278">
        <v>1845.4</v>
      </c>
      <c r="L30" s="278">
        <v>1801.05</v>
      </c>
      <c r="M30" s="278">
        <v>25.735659999999999</v>
      </c>
    </row>
    <row r="31" spans="1:13">
      <c r="A31" s="302">
        <v>22</v>
      </c>
      <c r="B31" s="278" t="s">
        <v>54</v>
      </c>
      <c r="C31" s="278">
        <v>629.04999999999995</v>
      </c>
      <c r="D31" s="280">
        <v>639.06666666666672</v>
      </c>
      <c r="E31" s="280">
        <v>613.68333333333339</v>
      </c>
      <c r="F31" s="280">
        <v>598.31666666666672</v>
      </c>
      <c r="G31" s="280">
        <v>572.93333333333339</v>
      </c>
      <c r="H31" s="280">
        <v>654.43333333333339</v>
      </c>
      <c r="I31" s="280">
        <v>679.81666666666683</v>
      </c>
      <c r="J31" s="280">
        <v>695.18333333333339</v>
      </c>
      <c r="K31" s="278">
        <v>664.45</v>
      </c>
      <c r="L31" s="278">
        <v>623.70000000000005</v>
      </c>
      <c r="M31" s="278">
        <v>144.03671</v>
      </c>
    </row>
    <row r="32" spans="1:13">
      <c r="A32" s="302">
        <v>23</v>
      </c>
      <c r="B32" s="278" t="s">
        <v>232</v>
      </c>
      <c r="C32" s="278">
        <v>2303.5</v>
      </c>
      <c r="D32" s="280">
        <v>2314.5166666666669</v>
      </c>
      <c r="E32" s="280">
        <v>2279.0333333333338</v>
      </c>
      <c r="F32" s="280">
        <v>2254.5666666666671</v>
      </c>
      <c r="G32" s="280">
        <v>2219.0833333333339</v>
      </c>
      <c r="H32" s="280">
        <v>2338.9833333333336</v>
      </c>
      <c r="I32" s="280">
        <v>2374.4666666666662</v>
      </c>
      <c r="J32" s="280">
        <v>2398.9333333333334</v>
      </c>
      <c r="K32" s="278">
        <v>2350</v>
      </c>
      <c r="L32" s="278">
        <v>2290.0500000000002</v>
      </c>
      <c r="M32" s="278">
        <v>1.82395</v>
      </c>
    </row>
    <row r="33" spans="1:13">
      <c r="A33" s="302">
        <v>24</v>
      </c>
      <c r="B33" s="278" t="s">
        <v>56</v>
      </c>
      <c r="C33" s="278">
        <v>430.05</v>
      </c>
      <c r="D33" s="280">
        <v>431.98333333333335</v>
      </c>
      <c r="E33" s="280">
        <v>424.11666666666667</v>
      </c>
      <c r="F33" s="280">
        <v>418.18333333333334</v>
      </c>
      <c r="G33" s="280">
        <v>410.31666666666666</v>
      </c>
      <c r="H33" s="280">
        <v>437.91666666666669</v>
      </c>
      <c r="I33" s="280">
        <v>445.78333333333336</v>
      </c>
      <c r="J33" s="280">
        <v>451.7166666666667</v>
      </c>
      <c r="K33" s="278">
        <v>439.85</v>
      </c>
      <c r="L33" s="278">
        <v>426.05</v>
      </c>
      <c r="M33" s="278">
        <v>294.18033000000003</v>
      </c>
    </row>
    <row r="34" spans="1:13">
      <c r="A34" s="302">
        <v>25</v>
      </c>
      <c r="B34" s="278" t="s">
        <v>57</v>
      </c>
      <c r="C34" s="278">
        <v>2430.65</v>
      </c>
      <c r="D34" s="280">
        <v>2415.2000000000003</v>
      </c>
      <c r="E34" s="280">
        <v>2383.4500000000007</v>
      </c>
      <c r="F34" s="280">
        <v>2336.2500000000005</v>
      </c>
      <c r="G34" s="280">
        <v>2304.5000000000009</v>
      </c>
      <c r="H34" s="280">
        <v>2462.4000000000005</v>
      </c>
      <c r="I34" s="280">
        <v>2494.1499999999996</v>
      </c>
      <c r="J34" s="280">
        <v>2541.3500000000004</v>
      </c>
      <c r="K34" s="278">
        <v>2446.9499999999998</v>
      </c>
      <c r="L34" s="278">
        <v>2368</v>
      </c>
      <c r="M34" s="278">
        <v>11.792120000000001</v>
      </c>
    </row>
    <row r="35" spans="1:13">
      <c r="A35" s="302">
        <v>26</v>
      </c>
      <c r="B35" s="278" t="s">
        <v>60</v>
      </c>
      <c r="C35" s="278">
        <v>2172.4499999999998</v>
      </c>
      <c r="D35" s="280">
        <v>2167.85</v>
      </c>
      <c r="E35" s="280">
        <v>2116.6</v>
      </c>
      <c r="F35" s="280">
        <v>2060.75</v>
      </c>
      <c r="G35" s="280">
        <v>2009.5</v>
      </c>
      <c r="H35" s="280">
        <v>2223.6999999999998</v>
      </c>
      <c r="I35" s="280">
        <v>2274.9499999999998</v>
      </c>
      <c r="J35" s="280">
        <v>2330.7999999999997</v>
      </c>
      <c r="K35" s="278">
        <v>2219.1</v>
      </c>
      <c r="L35" s="278">
        <v>2112</v>
      </c>
      <c r="M35" s="278">
        <v>71.446269999999998</v>
      </c>
    </row>
    <row r="36" spans="1:13">
      <c r="A36" s="302">
        <v>27</v>
      </c>
      <c r="B36" s="278" t="s">
        <v>59</v>
      </c>
      <c r="C36" s="278">
        <v>4729.6000000000004</v>
      </c>
      <c r="D36" s="280">
        <v>4764.2166666666672</v>
      </c>
      <c r="E36" s="280">
        <v>4670.4333333333343</v>
      </c>
      <c r="F36" s="280">
        <v>4611.2666666666673</v>
      </c>
      <c r="G36" s="280">
        <v>4517.4833333333345</v>
      </c>
      <c r="H36" s="280">
        <v>4823.3833333333341</v>
      </c>
      <c r="I36" s="280">
        <v>4917.166666666667</v>
      </c>
      <c r="J36" s="280">
        <v>4976.3333333333339</v>
      </c>
      <c r="K36" s="278">
        <v>4858</v>
      </c>
      <c r="L36" s="278">
        <v>4705.05</v>
      </c>
      <c r="M36" s="278">
        <v>6.91838</v>
      </c>
    </row>
    <row r="37" spans="1:13">
      <c r="A37" s="302">
        <v>28</v>
      </c>
      <c r="B37" s="278" t="s">
        <v>233</v>
      </c>
      <c r="C37" s="278">
        <v>1932.2</v>
      </c>
      <c r="D37" s="280">
        <v>1954.0833333333333</v>
      </c>
      <c r="E37" s="280">
        <v>1903.1666666666665</v>
      </c>
      <c r="F37" s="280">
        <v>1874.1333333333332</v>
      </c>
      <c r="G37" s="280">
        <v>1823.2166666666665</v>
      </c>
      <c r="H37" s="280">
        <v>1983.1166666666666</v>
      </c>
      <c r="I37" s="280">
        <v>2034.0333333333331</v>
      </c>
      <c r="J37" s="280">
        <v>2063.0666666666666</v>
      </c>
      <c r="K37" s="278">
        <v>2005</v>
      </c>
      <c r="L37" s="278">
        <v>1925.05</v>
      </c>
      <c r="M37" s="278">
        <v>0.29297000000000001</v>
      </c>
    </row>
    <row r="38" spans="1:13">
      <c r="A38" s="302">
        <v>29</v>
      </c>
      <c r="B38" s="278" t="s">
        <v>61</v>
      </c>
      <c r="C38" s="278">
        <v>885.35</v>
      </c>
      <c r="D38" s="280">
        <v>895.66666666666663</v>
      </c>
      <c r="E38" s="280">
        <v>863.58333333333326</v>
      </c>
      <c r="F38" s="280">
        <v>841.81666666666661</v>
      </c>
      <c r="G38" s="280">
        <v>809.73333333333323</v>
      </c>
      <c r="H38" s="280">
        <v>917.43333333333328</v>
      </c>
      <c r="I38" s="280">
        <v>949.51666666666654</v>
      </c>
      <c r="J38" s="280">
        <v>971.2833333333333</v>
      </c>
      <c r="K38" s="278">
        <v>927.75</v>
      </c>
      <c r="L38" s="278">
        <v>873.9</v>
      </c>
      <c r="M38" s="278">
        <v>8.76464</v>
      </c>
    </row>
    <row r="39" spans="1:13">
      <c r="A39" s="302">
        <v>30</v>
      </c>
      <c r="B39" s="278" t="s">
        <v>234</v>
      </c>
      <c r="C39" s="278">
        <v>201.05</v>
      </c>
      <c r="D39" s="280">
        <v>202.28333333333333</v>
      </c>
      <c r="E39" s="280">
        <v>196.56666666666666</v>
      </c>
      <c r="F39" s="280">
        <v>192.08333333333334</v>
      </c>
      <c r="G39" s="280">
        <v>186.36666666666667</v>
      </c>
      <c r="H39" s="280">
        <v>206.76666666666665</v>
      </c>
      <c r="I39" s="280">
        <v>212.48333333333329</v>
      </c>
      <c r="J39" s="280">
        <v>216.96666666666664</v>
      </c>
      <c r="K39" s="278">
        <v>208</v>
      </c>
      <c r="L39" s="278">
        <v>197.8</v>
      </c>
      <c r="M39" s="278">
        <v>117.88661</v>
      </c>
    </row>
    <row r="40" spans="1:13">
      <c r="A40" s="302">
        <v>31</v>
      </c>
      <c r="B40" s="278" t="s">
        <v>62</v>
      </c>
      <c r="C40" s="278">
        <v>48.45</v>
      </c>
      <c r="D40" s="280">
        <v>48.550000000000004</v>
      </c>
      <c r="E40" s="280">
        <v>47.900000000000006</v>
      </c>
      <c r="F40" s="280">
        <v>47.35</v>
      </c>
      <c r="G40" s="280">
        <v>46.7</v>
      </c>
      <c r="H40" s="280">
        <v>49.100000000000009</v>
      </c>
      <c r="I40" s="280">
        <v>49.75</v>
      </c>
      <c r="J40" s="280">
        <v>50.300000000000011</v>
      </c>
      <c r="K40" s="278">
        <v>49.2</v>
      </c>
      <c r="L40" s="278">
        <v>48</v>
      </c>
      <c r="M40" s="278">
        <v>167.11767</v>
      </c>
    </row>
    <row r="41" spans="1:13">
      <c r="A41" s="302">
        <v>32</v>
      </c>
      <c r="B41" s="278" t="s">
        <v>63</v>
      </c>
      <c r="C41" s="278">
        <v>34.450000000000003</v>
      </c>
      <c r="D41" s="280">
        <v>34.633333333333333</v>
      </c>
      <c r="E41" s="280">
        <v>34.116666666666667</v>
      </c>
      <c r="F41" s="280">
        <v>33.783333333333331</v>
      </c>
      <c r="G41" s="280">
        <v>33.266666666666666</v>
      </c>
      <c r="H41" s="280">
        <v>34.966666666666669</v>
      </c>
      <c r="I41" s="280">
        <v>35.483333333333334</v>
      </c>
      <c r="J41" s="280">
        <v>35.81666666666667</v>
      </c>
      <c r="K41" s="278">
        <v>35.15</v>
      </c>
      <c r="L41" s="278">
        <v>34.299999999999997</v>
      </c>
      <c r="M41" s="278">
        <v>26.590579999999999</v>
      </c>
    </row>
    <row r="42" spans="1:13">
      <c r="A42" s="302">
        <v>33</v>
      </c>
      <c r="B42" s="278" t="s">
        <v>64</v>
      </c>
      <c r="C42" s="278">
        <v>1269.7</v>
      </c>
      <c r="D42" s="280">
        <v>1253.8500000000001</v>
      </c>
      <c r="E42" s="280">
        <v>1226.9000000000003</v>
      </c>
      <c r="F42" s="280">
        <v>1184.1000000000001</v>
      </c>
      <c r="G42" s="280">
        <v>1157.1500000000003</v>
      </c>
      <c r="H42" s="280">
        <v>1296.6500000000003</v>
      </c>
      <c r="I42" s="280">
        <v>1323.6000000000001</v>
      </c>
      <c r="J42" s="280">
        <v>1366.4000000000003</v>
      </c>
      <c r="K42" s="278">
        <v>1280.8</v>
      </c>
      <c r="L42" s="278">
        <v>1211.05</v>
      </c>
      <c r="M42" s="278">
        <v>22.609169999999999</v>
      </c>
    </row>
    <row r="43" spans="1:13">
      <c r="A43" s="302">
        <v>34</v>
      </c>
      <c r="B43" s="278" t="s">
        <v>67</v>
      </c>
      <c r="C43" s="278">
        <v>523.15</v>
      </c>
      <c r="D43" s="280">
        <v>528.4</v>
      </c>
      <c r="E43" s="280">
        <v>513.79999999999995</v>
      </c>
      <c r="F43" s="280">
        <v>504.44999999999993</v>
      </c>
      <c r="G43" s="280">
        <v>489.84999999999991</v>
      </c>
      <c r="H43" s="280">
        <v>537.75</v>
      </c>
      <c r="I43" s="280">
        <v>552.35000000000014</v>
      </c>
      <c r="J43" s="280">
        <v>561.70000000000005</v>
      </c>
      <c r="K43" s="278">
        <v>543</v>
      </c>
      <c r="L43" s="278">
        <v>519.04999999999995</v>
      </c>
      <c r="M43" s="278">
        <v>11.865819999999999</v>
      </c>
    </row>
    <row r="44" spans="1:13">
      <c r="A44" s="302">
        <v>35</v>
      </c>
      <c r="B44" s="278" t="s">
        <v>66</v>
      </c>
      <c r="C44" s="278">
        <v>76</v>
      </c>
      <c r="D44" s="280">
        <v>76.933333333333337</v>
      </c>
      <c r="E44" s="280">
        <v>74.76666666666668</v>
      </c>
      <c r="F44" s="280">
        <v>73.533333333333346</v>
      </c>
      <c r="G44" s="280">
        <v>71.366666666666688</v>
      </c>
      <c r="H44" s="280">
        <v>78.166666666666671</v>
      </c>
      <c r="I44" s="280">
        <v>80.333333333333329</v>
      </c>
      <c r="J44" s="280">
        <v>81.566666666666663</v>
      </c>
      <c r="K44" s="278">
        <v>79.099999999999994</v>
      </c>
      <c r="L44" s="278">
        <v>75.7</v>
      </c>
      <c r="M44" s="278">
        <v>130.50062</v>
      </c>
    </row>
    <row r="45" spans="1:13">
      <c r="A45" s="302">
        <v>36</v>
      </c>
      <c r="B45" s="278" t="s">
        <v>68</v>
      </c>
      <c r="C45" s="278">
        <v>256.5</v>
      </c>
      <c r="D45" s="280">
        <v>260.71666666666664</v>
      </c>
      <c r="E45" s="280">
        <v>250.0333333333333</v>
      </c>
      <c r="F45" s="280">
        <v>243.56666666666666</v>
      </c>
      <c r="G45" s="280">
        <v>232.88333333333333</v>
      </c>
      <c r="H45" s="280">
        <v>267.18333333333328</v>
      </c>
      <c r="I45" s="280">
        <v>277.86666666666656</v>
      </c>
      <c r="J45" s="280">
        <v>284.33333333333326</v>
      </c>
      <c r="K45" s="278">
        <v>271.39999999999998</v>
      </c>
      <c r="L45" s="278">
        <v>254.25</v>
      </c>
      <c r="M45" s="278">
        <v>30.12848</v>
      </c>
    </row>
    <row r="46" spans="1:13">
      <c r="A46" s="302">
        <v>37</v>
      </c>
      <c r="B46" s="278" t="s">
        <v>71</v>
      </c>
      <c r="C46" s="278">
        <v>21.4</v>
      </c>
      <c r="D46" s="280">
        <v>21.483333333333334</v>
      </c>
      <c r="E46" s="280">
        <v>21.116666666666667</v>
      </c>
      <c r="F46" s="280">
        <v>20.833333333333332</v>
      </c>
      <c r="G46" s="280">
        <v>20.466666666666665</v>
      </c>
      <c r="H46" s="280">
        <v>21.766666666666669</v>
      </c>
      <c r="I46" s="280">
        <v>22.133333333333336</v>
      </c>
      <c r="J46" s="280">
        <v>22.416666666666671</v>
      </c>
      <c r="K46" s="278">
        <v>21.85</v>
      </c>
      <c r="L46" s="278">
        <v>21.2</v>
      </c>
      <c r="M46" s="278">
        <v>193.36945</v>
      </c>
    </row>
    <row r="47" spans="1:13">
      <c r="A47" s="302">
        <v>38</v>
      </c>
      <c r="B47" s="278" t="s">
        <v>75</v>
      </c>
      <c r="C47" s="278">
        <v>355.15</v>
      </c>
      <c r="D47" s="280">
        <v>356.84999999999997</v>
      </c>
      <c r="E47" s="280">
        <v>350.79999999999995</v>
      </c>
      <c r="F47" s="280">
        <v>346.45</v>
      </c>
      <c r="G47" s="280">
        <v>340.4</v>
      </c>
      <c r="H47" s="280">
        <v>361.19999999999993</v>
      </c>
      <c r="I47" s="280">
        <v>367.25</v>
      </c>
      <c r="J47" s="280">
        <v>371.59999999999991</v>
      </c>
      <c r="K47" s="278">
        <v>362.9</v>
      </c>
      <c r="L47" s="278">
        <v>352.5</v>
      </c>
      <c r="M47" s="278">
        <v>41.711289999999998</v>
      </c>
    </row>
    <row r="48" spans="1:13">
      <c r="A48" s="302">
        <v>39</v>
      </c>
      <c r="B48" s="278" t="s">
        <v>70</v>
      </c>
      <c r="C48" s="278">
        <v>496</v>
      </c>
      <c r="D48" s="280">
        <v>498.11666666666662</v>
      </c>
      <c r="E48" s="280">
        <v>488.93333333333322</v>
      </c>
      <c r="F48" s="280">
        <v>481.86666666666662</v>
      </c>
      <c r="G48" s="280">
        <v>472.68333333333322</v>
      </c>
      <c r="H48" s="280">
        <v>505.18333333333322</v>
      </c>
      <c r="I48" s="280">
        <v>514.36666666666656</v>
      </c>
      <c r="J48" s="280">
        <v>521.43333333333317</v>
      </c>
      <c r="K48" s="278">
        <v>507.3</v>
      </c>
      <c r="L48" s="278">
        <v>491.05</v>
      </c>
      <c r="M48" s="278">
        <v>125.3212</v>
      </c>
    </row>
    <row r="49" spans="1:13">
      <c r="A49" s="302">
        <v>40</v>
      </c>
      <c r="B49" s="278" t="s">
        <v>126</v>
      </c>
      <c r="C49" s="278">
        <v>166.1</v>
      </c>
      <c r="D49" s="280">
        <v>168.88333333333333</v>
      </c>
      <c r="E49" s="280">
        <v>163.21666666666664</v>
      </c>
      <c r="F49" s="280">
        <v>160.33333333333331</v>
      </c>
      <c r="G49" s="280">
        <v>154.66666666666663</v>
      </c>
      <c r="H49" s="280">
        <v>171.76666666666665</v>
      </c>
      <c r="I49" s="280">
        <v>177.43333333333334</v>
      </c>
      <c r="J49" s="280">
        <v>180.31666666666666</v>
      </c>
      <c r="K49" s="278">
        <v>174.55</v>
      </c>
      <c r="L49" s="278">
        <v>166</v>
      </c>
      <c r="M49" s="278">
        <v>57.450539999999997</v>
      </c>
    </row>
    <row r="50" spans="1:13">
      <c r="A50" s="302">
        <v>41</v>
      </c>
      <c r="B50" s="278" t="s">
        <v>72</v>
      </c>
      <c r="C50" s="278">
        <v>347.7</v>
      </c>
      <c r="D50" s="280">
        <v>352.58333333333331</v>
      </c>
      <c r="E50" s="280">
        <v>339.66666666666663</v>
      </c>
      <c r="F50" s="280">
        <v>331.63333333333333</v>
      </c>
      <c r="G50" s="280">
        <v>318.71666666666664</v>
      </c>
      <c r="H50" s="280">
        <v>360.61666666666662</v>
      </c>
      <c r="I50" s="280">
        <v>373.53333333333325</v>
      </c>
      <c r="J50" s="280">
        <v>381.56666666666661</v>
      </c>
      <c r="K50" s="278">
        <v>365.5</v>
      </c>
      <c r="L50" s="278">
        <v>344.55</v>
      </c>
      <c r="M50" s="278">
        <v>73.83981</v>
      </c>
    </row>
    <row r="51" spans="1:13">
      <c r="A51" s="302">
        <v>42</v>
      </c>
      <c r="B51" s="278" t="s">
        <v>235</v>
      </c>
      <c r="C51" s="278">
        <v>917.25</v>
      </c>
      <c r="D51" s="280">
        <v>928.41666666666663</v>
      </c>
      <c r="E51" s="280">
        <v>869.23333333333323</v>
      </c>
      <c r="F51" s="280">
        <v>821.21666666666658</v>
      </c>
      <c r="G51" s="280">
        <v>762.03333333333319</v>
      </c>
      <c r="H51" s="280">
        <v>976.43333333333328</v>
      </c>
      <c r="I51" s="280">
        <v>1035.6166666666668</v>
      </c>
      <c r="J51" s="280">
        <v>1083.6333333333332</v>
      </c>
      <c r="K51" s="278">
        <v>987.6</v>
      </c>
      <c r="L51" s="278">
        <v>880.4</v>
      </c>
      <c r="M51" s="278">
        <v>3.3847499999999999</v>
      </c>
    </row>
    <row r="52" spans="1:13">
      <c r="A52" s="302">
        <v>43</v>
      </c>
      <c r="B52" s="278" t="s">
        <v>73</v>
      </c>
      <c r="C52" s="278">
        <v>10600.85</v>
      </c>
      <c r="D52" s="280">
        <v>10629.9</v>
      </c>
      <c r="E52" s="280">
        <v>10431.25</v>
      </c>
      <c r="F52" s="280">
        <v>10261.65</v>
      </c>
      <c r="G52" s="280">
        <v>10063</v>
      </c>
      <c r="H52" s="280">
        <v>10799.5</v>
      </c>
      <c r="I52" s="280">
        <v>10998.149999999998</v>
      </c>
      <c r="J52" s="280">
        <v>11167.75</v>
      </c>
      <c r="K52" s="278">
        <v>10828.55</v>
      </c>
      <c r="L52" s="278">
        <v>10460.299999999999</v>
      </c>
      <c r="M52" s="278">
        <v>0.25489000000000001</v>
      </c>
    </row>
    <row r="53" spans="1:13">
      <c r="A53" s="302">
        <v>44</v>
      </c>
      <c r="B53" s="278" t="s">
        <v>76</v>
      </c>
      <c r="C53" s="278">
        <v>2947.4</v>
      </c>
      <c r="D53" s="280">
        <v>3036.7999999999997</v>
      </c>
      <c r="E53" s="280">
        <v>2828.5999999999995</v>
      </c>
      <c r="F53" s="280">
        <v>2709.7999999999997</v>
      </c>
      <c r="G53" s="280">
        <v>2501.5999999999995</v>
      </c>
      <c r="H53" s="280">
        <v>3155.5999999999995</v>
      </c>
      <c r="I53" s="280">
        <v>3363.7999999999993</v>
      </c>
      <c r="J53" s="280">
        <v>3482.5999999999995</v>
      </c>
      <c r="K53" s="278">
        <v>3245</v>
      </c>
      <c r="L53" s="278">
        <v>2918</v>
      </c>
      <c r="M53" s="278">
        <v>34.263629999999999</v>
      </c>
    </row>
    <row r="54" spans="1:13">
      <c r="A54" s="302">
        <v>45</v>
      </c>
      <c r="B54" s="278" t="s">
        <v>82</v>
      </c>
      <c r="C54" s="278">
        <v>611.75</v>
      </c>
      <c r="D54" s="280">
        <v>606.76666666666677</v>
      </c>
      <c r="E54" s="280">
        <v>596.83333333333348</v>
      </c>
      <c r="F54" s="280">
        <v>581.91666666666674</v>
      </c>
      <c r="G54" s="280">
        <v>571.98333333333346</v>
      </c>
      <c r="H54" s="280">
        <v>621.68333333333351</v>
      </c>
      <c r="I54" s="280">
        <v>631.61666666666667</v>
      </c>
      <c r="J54" s="280">
        <v>646.53333333333353</v>
      </c>
      <c r="K54" s="278">
        <v>616.70000000000005</v>
      </c>
      <c r="L54" s="278">
        <v>591.85</v>
      </c>
      <c r="M54" s="278">
        <v>10.26003</v>
      </c>
    </row>
    <row r="55" spans="1:13">
      <c r="A55" s="302">
        <v>46</v>
      </c>
      <c r="B55" s="278" t="s">
        <v>77</v>
      </c>
      <c r="C55" s="278">
        <v>331.45</v>
      </c>
      <c r="D55" s="280">
        <v>334.7</v>
      </c>
      <c r="E55" s="280">
        <v>326.79999999999995</v>
      </c>
      <c r="F55" s="280">
        <v>322.14999999999998</v>
      </c>
      <c r="G55" s="280">
        <v>314.24999999999994</v>
      </c>
      <c r="H55" s="280">
        <v>339.34999999999997</v>
      </c>
      <c r="I55" s="280">
        <v>347.24999999999994</v>
      </c>
      <c r="J55" s="280">
        <v>351.9</v>
      </c>
      <c r="K55" s="278">
        <v>342.6</v>
      </c>
      <c r="L55" s="278">
        <v>330.05</v>
      </c>
      <c r="M55" s="278">
        <v>72.911580000000001</v>
      </c>
    </row>
    <row r="56" spans="1:13">
      <c r="A56" s="302">
        <v>47</v>
      </c>
      <c r="B56" s="278" t="s">
        <v>78</v>
      </c>
      <c r="C56" s="278">
        <v>83.65</v>
      </c>
      <c r="D56" s="280">
        <v>84.033333333333346</v>
      </c>
      <c r="E56" s="280">
        <v>82.366666666666688</v>
      </c>
      <c r="F56" s="280">
        <v>81.083333333333343</v>
      </c>
      <c r="G56" s="280">
        <v>79.416666666666686</v>
      </c>
      <c r="H56" s="280">
        <v>85.316666666666691</v>
      </c>
      <c r="I56" s="280">
        <v>86.983333333333348</v>
      </c>
      <c r="J56" s="280">
        <v>88.266666666666694</v>
      </c>
      <c r="K56" s="278">
        <v>85.7</v>
      </c>
      <c r="L56" s="278">
        <v>82.75</v>
      </c>
      <c r="M56" s="278">
        <v>89.509699999999995</v>
      </c>
    </row>
    <row r="57" spans="1:13">
      <c r="A57" s="302">
        <v>48</v>
      </c>
      <c r="B57" s="278" t="s">
        <v>79</v>
      </c>
      <c r="C57" s="278">
        <v>124.75</v>
      </c>
      <c r="D57" s="280">
        <v>122.36666666666667</v>
      </c>
      <c r="E57" s="280">
        <v>118.98333333333335</v>
      </c>
      <c r="F57" s="280">
        <v>113.21666666666667</v>
      </c>
      <c r="G57" s="280">
        <v>109.83333333333334</v>
      </c>
      <c r="H57" s="280">
        <v>128.13333333333335</v>
      </c>
      <c r="I57" s="280">
        <v>131.51666666666668</v>
      </c>
      <c r="J57" s="280">
        <v>137.28333333333336</v>
      </c>
      <c r="K57" s="278">
        <v>125.75</v>
      </c>
      <c r="L57" s="278">
        <v>116.6</v>
      </c>
      <c r="M57" s="278">
        <v>25.887530000000002</v>
      </c>
    </row>
    <row r="58" spans="1:13">
      <c r="A58" s="302">
        <v>49</v>
      </c>
      <c r="B58" s="278" t="s">
        <v>83</v>
      </c>
      <c r="C58" s="278">
        <v>151.80000000000001</v>
      </c>
      <c r="D58" s="280">
        <v>153.06666666666669</v>
      </c>
      <c r="E58" s="280">
        <v>146.83333333333337</v>
      </c>
      <c r="F58" s="280">
        <v>141.86666666666667</v>
      </c>
      <c r="G58" s="280">
        <v>135.63333333333335</v>
      </c>
      <c r="H58" s="280">
        <v>158.03333333333339</v>
      </c>
      <c r="I58" s="280">
        <v>164.26666666666668</v>
      </c>
      <c r="J58" s="280">
        <v>169.23333333333341</v>
      </c>
      <c r="K58" s="278">
        <v>159.30000000000001</v>
      </c>
      <c r="L58" s="278">
        <v>148.1</v>
      </c>
      <c r="M58" s="278">
        <v>78.262500000000003</v>
      </c>
    </row>
    <row r="59" spans="1:13">
      <c r="A59" s="302">
        <v>50</v>
      </c>
      <c r="B59" s="278" t="s">
        <v>84</v>
      </c>
      <c r="C59" s="278">
        <v>586.70000000000005</v>
      </c>
      <c r="D59" s="280">
        <v>589.88333333333333</v>
      </c>
      <c r="E59" s="280">
        <v>575.86666666666667</v>
      </c>
      <c r="F59" s="280">
        <v>565.0333333333333</v>
      </c>
      <c r="G59" s="280">
        <v>551.01666666666665</v>
      </c>
      <c r="H59" s="280">
        <v>600.7166666666667</v>
      </c>
      <c r="I59" s="280">
        <v>614.73333333333335</v>
      </c>
      <c r="J59" s="280">
        <v>625.56666666666672</v>
      </c>
      <c r="K59" s="278">
        <v>603.9</v>
      </c>
      <c r="L59" s="278">
        <v>579.04999999999995</v>
      </c>
      <c r="M59" s="278">
        <v>62.779089999999997</v>
      </c>
    </row>
    <row r="60" spans="1:13">
      <c r="A60" s="302">
        <v>51</v>
      </c>
      <c r="B60" s="278" t="s">
        <v>236</v>
      </c>
      <c r="C60" s="278">
        <v>125.25</v>
      </c>
      <c r="D60" s="280">
        <v>125.78333333333335</v>
      </c>
      <c r="E60" s="280">
        <v>123.56666666666669</v>
      </c>
      <c r="F60" s="280">
        <v>121.88333333333334</v>
      </c>
      <c r="G60" s="280">
        <v>119.66666666666669</v>
      </c>
      <c r="H60" s="280">
        <v>127.4666666666667</v>
      </c>
      <c r="I60" s="280">
        <v>129.68333333333337</v>
      </c>
      <c r="J60" s="280">
        <v>131.3666666666667</v>
      </c>
      <c r="K60" s="278">
        <v>128</v>
      </c>
      <c r="L60" s="278">
        <v>124.1</v>
      </c>
      <c r="M60" s="278">
        <v>13.638590000000001</v>
      </c>
    </row>
    <row r="61" spans="1:13">
      <c r="A61" s="302">
        <v>52</v>
      </c>
      <c r="B61" s="278" t="s">
        <v>85</v>
      </c>
      <c r="C61" s="278">
        <v>140.9</v>
      </c>
      <c r="D61" s="280">
        <v>141.91666666666666</v>
      </c>
      <c r="E61" s="280">
        <v>139.08333333333331</v>
      </c>
      <c r="F61" s="280">
        <v>137.26666666666665</v>
      </c>
      <c r="G61" s="280">
        <v>134.43333333333331</v>
      </c>
      <c r="H61" s="280">
        <v>143.73333333333332</v>
      </c>
      <c r="I61" s="280">
        <v>146.56666666666663</v>
      </c>
      <c r="J61" s="280">
        <v>148.38333333333333</v>
      </c>
      <c r="K61" s="278">
        <v>144.75</v>
      </c>
      <c r="L61" s="278">
        <v>140.1</v>
      </c>
      <c r="M61" s="278">
        <v>75.533869999999993</v>
      </c>
    </row>
    <row r="62" spans="1:13">
      <c r="A62" s="302">
        <v>53</v>
      </c>
      <c r="B62" s="278" t="s">
        <v>86</v>
      </c>
      <c r="C62" s="278">
        <v>1479.35</v>
      </c>
      <c r="D62" s="280">
        <v>1499.4666666666665</v>
      </c>
      <c r="E62" s="280">
        <v>1451.9333333333329</v>
      </c>
      <c r="F62" s="280">
        <v>1424.5166666666664</v>
      </c>
      <c r="G62" s="280">
        <v>1376.9833333333329</v>
      </c>
      <c r="H62" s="280">
        <v>1526.883333333333</v>
      </c>
      <c r="I62" s="280">
        <v>1574.4166666666663</v>
      </c>
      <c r="J62" s="280">
        <v>1601.833333333333</v>
      </c>
      <c r="K62" s="278">
        <v>1547</v>
      </c>
      <c r="L62" s="278">
        <v>1472.05</v>
      </c>
      <c r="M62" s="278">
        <v>16.502520000000001</v>
      </c>
    </row>
    <row r="63" spans="1:13">
      <c r="A63" s="302">
        <v>54</v>
      </c>
      <c r="B63" s="278" t="s">
        <v>87</v>
      </c>
      <c r="C63" s="278">
        <v>367.8</v>
      </c>
      <c r="D63" s="280">
        <v>368.10000000000008</v>
      </c>
      <c r="E63" s="280">
        <v>362.60000000000014</v>
      </c>
      <c r="F63" s="280">
        <v>357.40000000000003</v>
      </c>
      <c r="G63" s="280">
        <v>351.90000000000009</v>
      </c>
      <c r="H63" s="280">
        <v>373.30000000000018</v>
      </c>
      <c r="I63" s="280">
        <v>378.80000000000007</v>
      </c>
      <c r="J63" s="280">
        <v>384.00000000000023</v>
      </c>
      <c r="K63" s="278">
        <v>373.6</v>
      </c>
      <c r="L63" s="278">
        <v>362.9</v>
      </c>
      <c r="M63" s="278">
        <v>5.4774399999999996</v>
      </c>
    </row>
    <row r="64" spans="1:13">
      <c r="A64" s="302">
        <v>55</v>
      </c>
      <c r="B64" s="278" t="s">
        <v>237</v>
      </c>
      <c r="C64" s="278">
        <v>559.6</v>
      </c>
      <c r="D64" s="280">
        <v>558.88333333333333</v>
      </c>
      <c r="E64" s="280">
        <v>544.56666666666661</v>
      </c>
      <c r="F64" s="280">
        <v>529.5333333333333</v>
      </c>
      <c r="G64" s="280">
        <v>515.21666666666658</v>
      </c>
      <c r="H64" s="280">
        <v>573.91666666666663</v>
      </c>
      <c r="I64" s="280">
        <v>588.23333333333346</v>
      </c>
      <c r="J64" s="280">
        <v>603.26666666666665</v>
      </c>
      <c r="K64" s="278">
        <v>573.20000000000005</v>
      </c>
      <c r="L64" s="278">
        <v>543.85</v>
      </c>
      <c r="M64" s="278">
        <v>2.5856499999999998</v>
      </c>
    </row>
    <row r="65" spans="1:13">
      <c r="A65" s="302">
        <v>56</v>
      </c>
      <c r="B65" s="278" t="s">
        <v>238</v>
      </c>
      <c r="C65" s="278">
        <v>228.15</v>
      </c>
      <c r="D65" s="280">
        <v>228.96666666666667</v>
      </c>
      <c r="E65" s="280">
        <v>220.93333333333334</v>
      </c>
      <c r="F65" s="280">
        <v>213.71666666666667</v>
      </c>
      <c r="G65" s="280">
        <v>205.68333333333334</v>
      </c>
      <c r="H65" s="280">
        <v>236.18333333333334</v>
      </c>
      <c r="I65" s="280">
        <v>244.2166666666667</v>
      </c>
      <c r="J65" s="280">
        <v>251.43333333333334</v>
      </c>
      <c r="K65" s="278">
        <v>237</v>
      </c>
      <c r="L65" s="278">
        <v>221.75</v>
      </c>
      <c r="M65" s="278">
        <v>9.1923899999999996</v>
      </c>
    </row>
    <row r="66" spans="1:13">
      <c r="A66" s="302">
        <v>57</v>
      </c>
      <c r="B66" s="278" t="s">
        <v>88</v>
      </c>
      <c r="C66" s="278">
        <v>419.15</v>
      </c>
      <c r="D66" s="280">
        <v>416.11666666666662</v>
      </c>
      <c r="E66" s="280">
        <v>408.03333333333325</v>
      </c>
      <c r="F66" s="280">
        <v>396.91666666666663</v>
      </c>
      <c r="G66" s="280">
        <v>388.83333333333326</v>
      </c>
      <c r="H66" s="280">
        <v>427.23333333333323</v>
      </c>
      <c r="I66" s="280">
        <v>435.31666666666661</v>
      </c>
      <c r="J66" s="280">
        <v>446.43333333333322</v>
      </c>
      <c r="K66" s="278">
        <v>424.2</v>
      </c>
      <c r="L66" s="278">
        <v>405</v>
      </c>
      <c r="M66" s="278">
        <v>14.87449</v>
      </c>
    </row>
    <row r="67" spans="1:13">
      <c r="A67" s="302">
        <v>58</v>
      </c>
      <c r="B67" s="278" t="s">
        <v>94</v>
      </c>
      <c r="C67" s="278">
        <v>137</v>
      </c>
      <c r="D67" s="280">
        <v>136.16666666666666</v>
      </c>
      <c r="E67" s="280">
        <v>133.83333333333331</v>
      </c>
      <c r="F67" s="280">
        <v>130.66666666666666</v>
      </c>
      <c r="G67" s="280">
        <v>128.33333333333331</v>
      </c>
      <c r="H67" s="280">
        <v>139.33333333333331</v>
      </c>
      <c r="I67" s="280">
        <v>141.66666666666663</v>
      </c>
      <c r="J67" s="280">
        <v>144.83333333333331</v>
      </c>
      <c r="K67" s="278">
        <v>138.5</v>
      </c>
      <c r="L67" s="278">
        <v>133</v>
      </c>
      <c r="M67" s="278">
        <v>103.33996999999999</v>
      </c>
    </row>
    <row r="68" spans="1:13">
      <c r="A68" s="302">
        <v>59</v>
      </c>
      <c r="B68" s="278" t="s">
        <v>89</v>
      </c>
      <c r="C68" s="278">
        <v>499</v>
      </c>
      <c r="D68" s="280">
        <v>504.06666666666666</v>
      </c>
      <c r="E68" s="280">
        <v>491.98333333333335</v>
      </c>
      <c r="F68" s="280">
        <v>484.9666666666667</v>
      </c>
      <c r="G68" s="280">
        <v>472.88333333333338</v>
      </c>
      <c r="H68" s="280">
        <v>511.08333333333331</v>
      </c>
      <c r="I68" s="280">
        <v>523.16666666666674</v>
      </c>
      <c r="J68" s="280">
        <v>530.18333333333328</v>
      </c>
      <c r="K68" s="278">
        <v>516.15</v>
      </c>
      <c r="L68" s="278">
        <v>497.05</v>
      </c>
      <c r="M68" s="278">
        <v>43.225549999999998</v>
      </c>
    </row>
    <row r="69" spans="1:13">
      <c r="A69" s="302">
        <v>60</v>
      </c>
      <c r="B69" s="278" t="s">
        <v>239</v>
      </c>
      <c r="C69" s="278">
        <v>532.20000000000005</v>
      </c>
      <c r="D69" s="280">
        <v>531.33333333333337</v>
      </c>
      <c r="E69" s="280">
        <v>525.86666666666679</v>
      </c>
      <c r="F69" s="280">
        <v>519.53333333333342</v>
      </c>
      <c r="G69" s="280">
        <v>514.06666666666683</v>
      </c>
      <c r="H69" s="280">
        <v>537.66666666666674</v>
      </c>
      <c r="I69" s="280">
        <v>543.13333333333321</v>
      </c>
      <c r="J69" s="280">
        <v>549.4666666666667</v>
      </c>
      <c r="K69" s="278">
        <v>536.79999999999995</v>
      </c>
      <c r="L69" s="278">
        <v>525</v>
      </c>
      <c r="M69" s="278">
        <v>3.94686</v>
      </c>
    </row>
    <row r="70" spans="1:13">
      <c r="A70" s="302">
        <v>61</v>
      </c>
      <c r="B70" s="278" t="s">
        <v>92</v>
      </c>
      <c r="C70" s="278">
        <v>2417.3000000000002</v>
      </c>
      <c r="D70" s="280">
        <v>2415.8666666666668</v>
      </c>
      <c r="E70" s="280">
        <v>2377.4333333333334</v>
      </c>
      <c r="F70" s="280">
        <v>2337.5666666666666</v>
      </c>
      <c r="G70" s="280">
        <v>2299.1333333333332</v>
      </c>
      <c r="H70" s="280">
        <v>2455.7333333333336</v>
      </c>
      <c r="I70" s="280">
        <v>2494.166666666667</v>
      </c>
      <c r="J70" s="280">
        <v>2534.0333333333338</v>
      </c>
      <c r="K70" s="278">
        <v>2454.3000000000002</v>
      </c>
      <c r="L70" s="278">
        <v>2376</v>
      </c>
      <c r="M70" s="278">
        <v>9.9352999999999998</v>
      </c>
    </row>
    <row r="71" spans="1:13">
      <c r="A71" s="302">
        <v>62</v>
      </c>
      <c r="B71" s="278" t="s">
        <v>95</v>
      </c>
      <c r="C71" s="278">
        <v>4027.1</v>
      </c>
      <c r="D71" s="280">
        <v>4040.7833333333333</v>
      </c>
      <c r="E71" s="280">
        <v>3995.5666666666666</v>
      </c>
      <c r="F71" s="280">
        <v>3964.0333333333333</v>
      </c>
      <c r="G71" s="280">
        <v>3918.8166666666666</v>
      </c>
      <c r="H71" s="280">
        <v>4072.3166666666666</v>
      </c>
      <c r="I71" s="280">
        <v>4117.5333333333328</v>
      </c>
      <c r="J71" s="280">
        <v>4149.0666666666666</v>
      </c>
      <c r="K71" s="278">
        <v>4086</v>
      </c>
      <c r="L71" s="278">
        <v>4009.25</v>
      </c>
      <c r="M71" s="278">
        <v>10.25657</v>
      </c>
    </row>
    <row r="72" spans="1:13">
      <c r="A72" s="302">
        <v>63</v>
      </c>
      <c r="B72" s="278" t="s">
        <v>240</v>
      </c>
      <c r="C72" s="278">
        <v>38.4</v>
      </c>
      <c r="D72" s="280">
        <v>37.833333333333336</v>
      </c>
      <c r="E72" s="280">
        <v>37.266666666666673</v>
      </c>
      <c r="F72" s="280">
        <v>36.13333333333334</v>
      </c>
      <c r="G72" s="280">
        <v>35.566666666666677</v>
      </c>
      <c r="H72" s="280">
        <v>38.966666666666669</v>
      </c>
      <c r="I72" s="280">
        <v>39.533333333333331</v>
      </c>
      <c r="J72" s="280">
        <v>40.666666666666664</v>
      </c>
      <c r="K72" s="278">
        <v>38.4</v>
      </c>
      <c r="L72" s="278">
        <v>36.700000000000003</v>
      </c>
      <c r="M72" s="278">
        <v>17.061889999999998</v>
      </c>
    </row>
    <row r="73" spans="1:13">
      <c r="A73" s="302">
        <v>64</v>
      </c>
      <c r="B73" s="278" t="s">
        <v>96</v>
      </c>
      <c r="C73" s="278">
        <v>14068.35</v>
      </c>
      <c r="D73" s="280">
        <v>14009.449999999999</v>
      </c>
      <c r="E73" s="280">
        <v>13768.899999999998</v>
      </c>
      <c r="F73" s="280">
        <v>13469.449999999999</v>
      </c>
      <c r="G73" s="280">
        <v>13228.899999999998</v>
      </c>
      <c r="H73" s="280">
        <v>14308.899999999998</v>
      </c>
      <c r="I73" s="280">
        <v>14549.449999999997</v>
      </c>
      <c r="J73" s="280">
        <v>14848.899999999998</v>
      </c>
      <c r="K73" s="278">
        <v>14250</v>
      </c>
      <c r="L73" s="278">
        <v>13710</v>
      </c>
      <c r="M73" s="278">
        <v>2.0726900000000001</v>
      </c>
    </row>
    <row r="74" spans="1:13">
      <c r="A74" s="302">
        <v>65</v>
      </c>
      <c r="B74" s="278" t="s">
        <v>241</v>
      </c>
      <c r="C74" s="278">
        <v>205.75</v>
      </c>
      <c r="D74" s="280">
        <v>208.48333333333335</v>
      </c>
      <c r="E74" s="280">
        <v>201.4666666666667</v>
      </c>
      <c r="F74" s="280">
        <v>197.18333333333334</v>
      </c>
      <c r="G74" s="280">
        <v>190.16666666666669</v>
      </c>
      <c r="H74" s="280">
        <v>212.76666666666671</v>
      </c>
      <c r="I74" s="280">
        <v>219.78333333333336</v>
      </c>
      <c r="J74" s="280">
        <v>224.06666666666672</v>
      </c>
      <c r="K74" s="278">
        <v>215.5</v>
      </c>
      <c r="L74" s="278">
        <v>204.2</v>
      </c>
      <c r="M74" s="278">
        <v>4.7167000000000003</v>
      </c>
    </row>
    <row r="75" spans="1:13">
      <c r="A75" s="302">
        <v>66</v>
      </c>
      <c r="B75" s="278" t="s">
        <v>242</v>
      </c>
      <c r="C75" s="278">
        <v>583.9</v>
      </c>
      <c r="D75" s="280">
        <v>584.33333333333337</v>
      </c>
      <c r="E75" s="280">
        <v>572.66666666666674</v>
      </c>
      <c r="F75" s="280">
        <v>561.43333333333339</v>
      </c>
      <c r="G75" s="280">
        <v>549.76666666666677</v>
      </c>
      <c r="H75" s="280">
        <v>595.56666666666672</v>
      </c>
      <c r="I75" s="280">
        <v>607.23333333333346</v>
      </c>
      <c r="J75" s="280">
        <v>618.4666666666667</v>
      </c>
      <c r="K75" s="278">
        <v>596</v>
      </c>
      <c r="L75" s="278">
        <v>573.1</v>
      </c>
      <c r="M75" s="278">
        <v>6.6370399999999998</v>
      </c>
    </row>
    <row r="76" spans="1:13">
      <c r="A76" s="302">
        <v>67</v>
      </c>
      <c r="B76" s="278" t="s">
        <v>243</v>
      </c>
      <c r="C76" s="278">
        <v>68.8</v>
      </c>
      <c r="D76" s="280">
        <v>68.25</v>
      </c>
      <c r="E76" s="280">
        <v>66.8</v>
      </c>
      <c r="F76" s="280">
        <v>64.8</v>
      </c>
      <c r="G76" s="280">
        <v>63.349999999999994</v>
      </c>
      <c r="H76" s="280">
        <v>70.25</v>
      </c>
      <c r="I76" s="280">
        <v>71.699999999999989</v>
      </c>
      <c r="J76" s="280">
        <v>73.7</v>
      </c>
      <c r="K76" s="278">
        <v>69.7</v>
      </c>
      <c r="L76" s="278">
        <v>66.25</v>
      </c>
      <c r="M76" s="278">
        <v>16.012239999999998</v>
      </c>
    </row>
    <row r="77" spans="1:13">
      <c r="A77" s="302">
        <v>68</v>
      </c>
      <c r="B77" s="278" t="s">
        <v>98</v>
      </c>
      <c r="C77" s="278">
        <v>752.2</v>
      </c>
      <c r="D77" s="280">
        <v>758.63333333333333</v>
      </c>
      <c r="E77" s="280">
        <v>738.91666666666663</v>
      </c>
      <c r="F77" s="280">
        <v>725.63333333333333</v>
      </c>
      <c r="G77" s="280">
        <v>705.91666666666663</v>
      </c>
      <c r="H77" s="280">
        <v>771.91666666666663</v>
      </c>
      <c r="I77" s="280">
        <v>791.63333333333333</v>
      </c>
      <c r="J77" s="280">
        <v>804.91666666666663</v>
      </c>
      <c r="K77" s="278">
        <v>778.35</v>
      </c>
      <c r="L77" s="278">
        <v>745.35</v>
      </c>
      <c r="M77" s="278">
        <v>31.61713</v>
      </c>
    </row>
    <row r="78" spans="1:13">
      <c r="A78" s="302">
        <v>69</v>
      </c>
      <c r="B78" s="278" t="s">
        <v>99</v>
      </c>
      <c r="C78" s="278">
        <v>149.5</v>
      </c>
      <c r="D78" s="280">
        <v>148.68333333333334</v>
      </c>
      <c r="E78" s="280">
        <v>146.31666666666666</v>
      </c>
      <c r="F78" s="280">
        <v>143.13333333333333</v>
      </c>
      <c r="G78" s="280">
        <v>140.76666666666665</v>
      </c>
      <c r="H78" s="280">
        <v>151.86666666666667</v>
      </c>
      <c r="I78" s="280">
        <v>154.23333333333335</v>
      </c>
      <c r="J78" s="280">
        <v>157.41666666666669</v>
      </c>
      <c r="K78" s="278">
        <v>151.05000000000001</v>
      </c>
      <c r="L78" s="278">
        <v>145.5</v>
      </c>
      <c r="M78" s="278">
        <v>28.27441</v>
      </c>
    </row>
    <row r="79" spans="1:13">
      <c r="A79" s="302">
        <v>70</v>
      </c>
      <c r="B79" s="278" t="s">
        <v>100</v>
      </c>
      <c r="C79" s="278">
        <v>45</v>
      </c>
      <c r="D79" s="280">
        <v>44.983333333333327</v>
      </c>
      <c r="E79" s="280">
        <v>43.966666666666654</v>
      </c>
      <c r="F79" s="280">
        <v>42.93333333333333</v>
      </c>
      <c r="G79" s="280">
        <v>41.916666666666657</v>
      </c>
      <c r="H79" s="280">
        <v>46.016666666666652</v>
      </c>
      <c r="I79" s="280">
        <v>47.033333333333317</v>
      </c>
      <c r="J79" s="280">
        <v>48.066666666666649</v>
      </c>
      <c r="K79" s="278">
        <v>46</v>
      </c>
      <c r="L79" s="278">
        <v>43.95</v>
      </c>
      <c r="M79" s="278">
        <v>208.02757</v>
      </c>
    </row>
    <row r="80" spans="1:13">
      <c r="A80" s="302">
        <v>71</v>
      </c>
      <c r="B80" s="278" t="s">
        <v>371</v>
      </c>
      <c r="C80" s="278">
        <v>124</v>
      </c>
      <c r="D80" s="280">
        <v>123.61666666666667</v>
      </c>
      <c r="E80" s="280">
        <v>122.43333333333335</v>
      </c>
      <c r="F80" s="280">
        <v>120.86666666666667</v>
      </c>
      <c r="G80" s="280">
        <v>119.68333333333335</v>
      </c>
      <c r="H80" s="280">
        <v>125.18333333333335</v>
      </c>
      <c r="I80" s="280">
        <v>126.36666666666669</v>
      </c>
      <c r="J80" s="280">
        <v>127.93333333333335</v>
      </c>
      <c r="K80" s="278">
        <v>124.8</v>
      </c>
      <c r="L80" s="278">
        <v>122.05</v>
      </c>
      <c r="M80" s="278">
        <v>10.38138</v>
      </c>
    </row>
    <row r="81" spans="1:13">
      <c r="A81" s="302">
        <v>72</v>
      </c>
      <c r="B81" s="278" t="s">
        <v>244</v>
      </c>
      <c r="C81" s="278">
        <v>8.9</v>
      </c>
      <c r="D81" s="280">
        <v>8.65</v>
      </c>
      <c r="E81" s="280">
        <v>8.4</v>
      </c>
      <c r="F81" s="280">
        <v>7.9</v>
      </c>
      <c r="G81" s="280">
        <v>7.65</v>
      </c>
      <c r="H81" s="280">
        <v>9.15</v>
      </c>
      <c r="I81" s="280">
        <v>9.4</v>
      </c>
      <c r="J81" s="280">
        <v>9.9</v>
      </c>
      <c r="K81" s="278">
        <v>8.9</v>
      </c>
      <c r="L81" s="278">
        <v>8.15</v>
      </c>
      <c r="M81" s="278">
        <v>259.58204999999998</v>
      </c>
    </row>
    <row r="82" spans="1:13">
      <c r="A82" s="302">
        <v>73</v>
      </c>
      <c r="B82" s="278" t="s">
        <v>245</v>
      </c>
      <c r="C82" s="278">
        <v>97.7</v>
      </c>
      <c r="D82" s="280">
        <v>94.866666666666674</v>
      </c>
      <c r="E82" s="280">
        <v>92.033333333333346</v>
      </c>
      <c r="F82" s="280">
        <v>86.366666666666674</v>
      </c>
      <c r="G82" s="280">
        <v>83.533333333333346</v>
      </c>
      <c r="H82" s="280">
        <v>100.53333333333335</v>
      </c>
      <c r="I82" s="280">
        <v>103.36666666666666</v>
      </c>
      <c r="J82" s="280">
        <v>109.03333333333335</v>
      </c>
      <c r="K82" s="278">
        <v>97.7</v>
      </c>
      <c r="L82" s="278">
        <v>89.2</v>
      </c>
      <c r="M82" s="278">
        <v>95.996229999999997</v>
      </c>
    </row>
    <row r="83" spans="1:13">
      <c r="A83" s="302">
        <v>74</v>
      </c>
      <c r="B83" s="278" t="s">
        <v>101</v>
      </c>
      <c r="C83" s="278">
        <v>83.25</v>
      </c>
      <c r="D83" s="280">
        <v>84.899999999999991</v>
      </c>
      <c r="E83" s="280">
        <v>81.09999999999998</v>
      </c>
      <c r="F83" s="280">
        <v>78.949999999999989</v>
      </c>
      <c r="G83" s="280">
        <v>75.149999999999977</v>
      </c>
      <c r="H83" s="280">
        <v>87.049999999999983</v>
      </c>
      <c r="I83" s="280">
        <v>90.85</v>
      </c>
      <c r="J83" s="280">
        <v>92.999999999999986</v>
      </c>
      <c r="K83" s="278">
        <v>88.7</v>
      </c>
      <c r="L83" s="278">
        <v>82.75</v>
      </c>
      <c r="M83" s="278">
        <v>193.34013999999999</v>
      </c>
    </row>
    <row r="84" spans="1:13">
      <c r="A84" s="302">
        <v>75</v>
      </c>
      <c r="B84" s="278" t="s">
        <v>104</v>
      </c>
      <c r="C84" s="278">
        <v>17.5</v>
      </c>
      <c r="D84" s="280">
        <v>17.466666666666669</v>
      </c>
      <c r="E84" s="280">
        <v>17.333333333333336</v>
      </c>
      <c r="F84" s="280">
        <v>17.166666666666668</v>
      </c>
      <c r="G84" s="280">
        <v>17.033333333333335</v>
      </c>
      <c r="H84" s="280">
        <v>17.633333333333336</v>
      </c>
      <c r="I84" s="280">
        <v>17.766666666666669</v>
      </c>
      <c r="J84" s="280">
        <v>17.933333333333337</v>
      </c>
      <c r="K84" s="278">
        <v>17.600000000000001</v>
      </c>
      <c r="L84" s="278">
        <v>17.3</v>
      </c>
      <c r="M84" s="278">
        <v>49.631729999999997</v>
      </c>
    </row>
    <row r="85" spans="1:13">
      <c r="A85" s="302">
        <v>76</v>
      </c>
      <c r="B85" s="278" t="s">
        <v>246</v>
      </c>
      <c r="C85" s="278">
        <v>142.1</v>
      </c>
      <c r="D85" s="280">
        <v>143</v>
      </c>
      <c r="E85" s="280">
        <v>139.1</v>
      </c>
      <c r="F85" s="280">
        <v>136.1</v>
      </c>
      <c r="G85" s="280">
        <v>132.19999999999999</v>
      </c>
      <c r="H85" s="280">
        <v>146</v>
      </c>
      <c r="I85" s="280">
        <v>149.89999999999998</v>
      </c>
      <c r="J85" s="280">
        <v>152.9</v>
      </c>
      <c r="K85" s="278">
        <v>146.9</v>
      </c>
      <c r="L85" s="278">
        <v>140</v>
      </c>
      <c r="M85" s="278">
        <v>1.9254199999999999</v>
      </c>
    </row>
    <row r="86" spans="1:13">
      <c r="A86" s="302">
        <v>77</v>
      </c>
      <c r="B86" s="278" t="s">
        <v>102</v>
      </c>
      <c r="C86" s="278">
        <v>340.2</v>
      </c>
      <c r="D86" s="280">
        <v>337.01666666666671</v>
      </c>
      <c r="E86" s="280">
        <v>324.03333333333342</v>
      </c>
      <c r="F86" s="280">
        <v>307.86666666666673</v>
      </c>
      <c r="G86" s="280">
        <v>294.88333333333344</v>
      </c>
      <c r="H86" s="280">
        <v>353.18333333333339</v>
      </c>
      <c r="I86" s="280">
        <v>366.16666666666663</v>
      </c>
      <c r="J86" s="280">
        <v>382.33333333333337</v>
      </c>
      <c r="K86" s="278">
        <v>350</v>
      </c>
      <c r="L86" s="278">
        <v>320.85000000000002</v>
      </c>
      <c r="M86" s="278">
        <v>196.83317</v>
      </c>
    </row>
    <row r="87" spans="1:13">
      <c r="A87" s="302">
        <v>78</v>
      </c>
      <c r="B87" s="278" t="s">
        <v>247</v>
      </c>
      <c r="C87" s="278">
        <v>385.55</v>
      </c>
      <c r="D87" s="280">
        <v>384.61666666666662</v>
      </c>
      <c r="E87" s="280">
        <v>379.98333333333323</v>
      </c>
      <c r="F87" s="280">
        <v>374.41666666666663</v>
      </c>
      <c r="G87" s="280">
        <v>369.78333333333325</v>
      </c>
      <c r="H87" s="280">
        <v>390.18333333333322</v>
      </c>
      <c r="I87" s="280">
        <v>394.81666666666655</v>
      </c>
      <c r="J87" s="280">
        <v>400.38333333333321</v>
      </c>
      <c r="K87" s="278">
        <v>389.25</v>
      </c>
      <c r="L87" s="278">
        <v>379.05</v>
      </c>
      <c r="M87" s="278">
        <v>0.39467999999999998</v>
      </c>
    </row>
    <row r="88" spans="1:13">
      <c r="A88" s="302">
        <v>79</v>
      </c>
      <c r="B88" s="278" t="s">
        <v>105</v>
      </c>
      <c r="C88" s="278">
        <v>539.45000000000005</v>
      </c>
      <c r="D88" s="280">
        <v>541.75</v>
      </c>
      <c r="E88" s="280">
        <v>532.70000000000005</v>
      </c>
      <c r="F88" s="280">
        <v>525.95000000000005</v>
      </c>
      <c r="G88" s="280">
        <v>516.90000000000009</v>
      </c>
      <c r="H88" s="280">
        <v>548.5</v>
      </c>
      <c r="I88" s="280">
        <v>557.54999999999995</v>
      </c>
      <c r="J88" s="280">
        <v>564.29999999999995</v>
      </c>
      <c r="K88" s="278">
        <v>550.79999999999995</v>
      </c>
      <c r="L88" s="278">
        <v>535</v>
      </c>
      <c r="M88" s="278">
        <v>21.866129999999998</v>
      </c>
    </row>
    <row r="89" spans="1:13">
      <c r="A89" s="302">
        <v>80</v>
      </c>
      <c r="B89" s="278" t="s">
        <v>248</v>
      </c>
      <c r="C89" s="278">
        <v>266.3</v>
      </c>
      <c r="D89" s="280">
        <v>266.08333333333331</v>
      </c>
      <c r="E89" s="280">
        <v>262.26666666666665</v>
      </c>
      <c r="F89" s="280">
        <v>258.23333333333335</v>
      </c>
      <c r="G89" s="280">
        <v>254.41666666666669</v>
      </c>
      <c r="H89" s="280">
        <v>270.11666666666662</v>
      </c>
      <c r="I89" s="280">
        <v>273.93333333333334</v>
      </c>
      <c r="J89" s="280">
        <v>277.96666666666658</v>
      </c>
      <c r="K89" s="278">
        <v>269.89999999999998</v>
      </c>
      <c r="L89" s="278">
        <v>262.05</v>
      </c>
      <c r="M89" s="278">
        <v>2.1319599999999999</v>
      </c>
    </row>
    <row r="90" spans="1:13">
      <c r="A90" s="302">
        <v>81</v>
      </c>
      <c r="B90" s="278" t="s">
        <v>249</v>
      </c>
      <c r="C90" s="278">
        <v>676.9</v>
      </c>
      <c r="D90" s="280">
        <v>683.63333333333333</v>
      </c>
      <c r="E90" s="280">
        <v>659.26666666666665</v>
      </c>
      <c r="F90" s="280">
        <v>641.63333333333333</v>
      </c>
      <c r="G90" s="280">
        <v>617.26666666666665</v>
      </c>
      <c r="H90" s="280">
        <v>701.26666666666665</v>
      </c>
      <c r="I90" s="280">
        <v>725.63333333333321</v>
      </c>
      <c r="J90" s="280">
        <v>743.26666666666665</v>
      </c>
      <c r="K90" s="278">
        <v>708</v>
      </c>
      <c r="L90" s="278">
        <v>666</v>
      </c>
      <c r="M90" s="278">
        <v>7.2338800000000001</v>
      </c>
    </row>
    <row r="91" spans="1:13">
      <c r="A91" s="302">
        <v>82</v>
      </c>
      <c r="B91" s="278" t="s">
        <v>250</v>
      </c>
      <c r="C91" s="278">
        <v>239.6</v>
      </c>
      <c r="D91" s="280">
        <v>237.06666666666669</v>
      </c>
      <c r="E91" s="280">
        <v>234.53333333333339</v>
      </c>
      <c r="F91" s="280">
        <v>229.4666666666667</v>
      </c>
      <c r="G91" s="280">
        <v>226.93333333333339</v>
      </c>
      <c r="H91" s="280">
        <v>242.13333333333338</v>
      </c>
      <c r="I91" s="280">
        <v>244.66666666666669</v>
      </c>
      <c r="J91" s="280">
        <v>249.73333333333338</v>
      </c>
      <c r="K91" s="278">
        <v>239.6</v>
      </c>
      <c r="L91" s="278">
        <v>232</v>
      </c>
      <c r="M91" s="278">
        <v>5.3114600000000003</v>
      </c>
    </row>
    <row r="92" spans="1:13">
      <c r="A92" s="302">
        <v>83</v>
      </c>
      <c r="B92" s="278" t="s">
        <v>106</v>
      </c>
      <c r="C92" s="278">
        <v>500.45</v>
      </c>
      <c r="D92" s="280">
        <v>505.66666666666669</v>
      </c>
      <c r="E92" s="280">
        <v>493.48333333333335</v>
      </c>
      <c r="F92" s="280">
        <v>486.51666666666665</v>
      </c>
      <c r="G92" s="280">
        <v>474.33333333333331</v>
      </c>
      <c r="H92" s="280">
        <v>512.63333333333344</v>
      </c>
      <c r="I92" s="280">
        <v>524.81666666666661</v>
      </c>
      <c r="J92" s="280">
        <v>531.78333333333342</v>
      </c>
      <c r="K92" s="278">
        <v>517.85</v>
      </c>
      <c r="L92" s="278">
        <v>498.7</v>
      </c>
      <c r="M92" s="278">
        <v>20.409140000000001</v>
      </c>
    </row>
    <row r="93" spans="1:13">
      <c r="A93" s="302">
        <v>84</v>
      </c>
      <c r="B93" s="278" t="s">
        <v>251</v>
      </c>
      <c r="C93" s="278">
        <v>193.35</v>
      </c>
      <c r="D93" s="280">
        <v>193.65</v>
      </c>
      <c r="E93" s="280">
        <v>190.9</v>
      </c>
      <c r="F93" s="280">
        <v>188.45</v>
      </c>
      <c r="G93" s="280">
        <v>185.7</v>
      </c>
      <c r="H93" s="280">
        <v>196.10000000000002</v>
      </c>
      <c r="I93" s="280">
        <v>198.85000000000002</v>
      </c>
      <c r="J93" s="280">
        <v>201.30000000000004</v>
      </c>
      <c r="K93" s="278">
        <v>196.4</v>
      </c>
      <c r="L93" s="278">
        <v>191.2</v>
      </c>
      <c r="M93" s="278">
        <v>4.4009299999999998</v>
      </c>
    </row>
    <row r="94" spans="1:13">
      <c r="A94" s="302">
        <v>85</v>
      </c>
      <c r="B94" s="278" t="s">
        <v>252</v>
      </c>
      <c r="C94" s="278">
        <v>923</v>
      </c>
      <c r="D94" s="280">
        <v>917.7166666666667</v>
      </c>
      <c r="E94" s="280">
        <v>882.98333333333335</v>
      </c>
      <c r="F94" s="280">
        <v>842.9666666666667</v>
      </c>
      <c r="G94" s="280">
        <v>808.23333333333335</v>
      </c>
      <c r="H94" s="280">
        <v>957.73333333333335</v>
      </c>
      <c r="I94" s="280">
        <v>992.4666666666667</v>
      </c>
      <c r="J94" s="280">
        <v>1032.4833333333333</v>
      </c>
      <c r="K94" s="278">
        <v>952.45</v>
      </c>
      <c r="L94" s="278">
        <v>877.7</v>
      </c>
      <c r="M94" s="278">
        <v>4.5270599999999996</v>
      </c>
    </row>
    <row r="95" spans="1:13">
      <c r="A95" s="302">
        <v>86</v>
      </c>
      <c r="B95" s="278" t="s">
        <v>109</v>
      </c>
      <c r="C95" s="278">
        <v>477.7</v>
      </c>
      <c r="D95" s="280">
        <v>473.61666666666662</v>
      </c>
      <c r="E95" s="280">
        <v>466.48333333333323</v>
      </c>
      <c r="F95" s="280">
        <v>455.26666666666659</v>
      </c>
      <c r="G95" s="280">
        <v>448.13333333333321</v>
      </c>
      <c r="H95" s="280">
        <v>484.83333333333326</v>
      </c>
      <c r="I95" s="280">
        <v>491.96666666666658</v>
      </c>
      <c r="J95" s="280">
        <v>503.18333333333328</v>
      </c>
      <c r="K95" s="278">
        <v>480.75</v>
      </c>
      <c r="L95" s="278">
        <v>462.4</v>
      </c>
      <c r="M95" s="278">
        <v>30.549880000000002</v>
      </c>
    </row>
    <row r="96" spans="1:13">
      <c r="A96" s="302">
        <v>87</v>
      </c>
      <c r="B96" s="278" t="s">
        <v>253</v>
      </c>
      <c r="C96" s="278">
        <v>2591.1999999999998</v>
      </c>
      <c r="D96" s="280">
        <v>2612.6166666666668</v>
      </c>
      <c r="E96" s="280">
        <v>2554.0833333333335</v>
      </c>
      <c r="F96" s="280">
        <v>2516.9666666666667</v>
      </c>
      <c r="G96" s="280">
        <v>2458.4333333333334</v>
      </c>
      <c r="H96" s="280">
        <v>2649.7333333333336</v>
      </c>
      <c r="I96" s="280">
        <v>2708.2666666666664</v>
      </c>
      <c r="J96" s="280">
        <v>2745.3833333333337</v>
      </c>
      <c r="K96" s="278">
        <v>2671.15</v>
      </c>
      <c r="L96" s="278">
        <v>2575.5</v>
      </c>
      <c r="M96" s="278">
        <v>2.9613</v>
      </c>
    </row>
    <row r="97" spans="1:13">
      <c r="A97" s="302">
        <v>88</v>
      </c>
      <c r="B97" s="278" t="s">
        <v>111</v>
      </c>
      <c r="C97" s="278">
        <v>954.95</v>
      </c>
      <c r="D97" s="280">
        <v>942</v>
      </c>
      <c r="E97" s="280">
        <v>925.5</v>
      </c>
      <c r="F97" s="280">
        <v>896.05</v>
      </c>
      <c r="G97" s="280">
        <v>879.55</v>
      </c>
      <c r="H97" s="280">
        <v>971.45</v>
      </c>
      <c r="I97" s="280">
        <v>987.95</v>
      </c>
      <c r="J97" s="280">
        <v>1017.4000000000001</v>
      </c>
      <c r="K97" s="278">
        <v>958.5</v>
      </c>
      <c r="L97" s="278">
        <v>912.55</v>
      </c>
      <c r="M97" s="278">
        <v>204.50895</v>
      </c>
    </row>
    <row r="98" spans="1:13">
      <c r="A98" s="302">
        <v>89</v>
      </c>
      <c r="B98" s="278" t="s">
        <v>254</v>
      </c>
      <c r="C98" s="278">
        <v>488.5</v>
      </c>
      <c r="D98" s="280">
        <v>495.56666666666666</v>
      </c>
      <c r="E98" s="280">
        <v>479.23333333333335</v>
      </c>
      <c r="F98" s="280">
        <v>469.9666666666667</v>
      </c>
      <c r="G98" s="280">
        <v>453.63333333333338</v>
      </c>
      <c r="H98" s="280">
        <v>504.83333333333331</v>
      </c>
      <c r="I98" s="280">
        <v>521.16666666666674</v>
      </c>
      <c r="J98" s="280">
        <v>530.43333333333328</v>
      </c>
      <c r="K98" s="278">
        <v>511.9</v>
      </c>
      <c r="L98" s="278">
        <v>486.3</v>
      </c>
      <c r="M98" s="278">
        <v>29.966699999999999</v>
      </c>
    </row>
    <row r="99" spans="1:13">
      <c r="A99" s="302">
        <v>90</v>
      </c>
      <c r="B99" s="278" t="s">
        <v>107</v>
      </c>
      <c r="C99" s="278">
        <v>530.54999999999995</v>
      </c>
      <c r="D99" s="280">
        <v>526.61666666666667</v>
      </c>
      <c r="E99" s="280">
        <v>518.93333333333339</v>
      </c>
      <c r="F99" s="280">
        <v>507.31666666666672</v>
      </c>
      <c r="G99" s="280">
        <v>499.63333333333344</v>
      </c>
      <c r="H99" s="280">
        <v>538.23333333333335</v>
      </c>
      <c r="I99" s="280">
        <v>545.91666666666652</v>
      </c>
      <c r="J99" s="280">
        <v>557.5333333333333</v>
      </c>
      <c r="K99" s="278">
        <v>534.29999999999995</v>
      </c>
      <c r="L99" s="278">
        <v>515</v>
      </c>
      <c r="M99" s="278">
        <v>14.38734</v>
      </c>
    </row>
    <row r="100" spans="1:13">
      <c r="A100" s="302">
        <v>91</v>
      </c>
      <c r="B100" s="278" t="s">
        <v>112</v>
      </c>
      <c r="C100" s="278">
        <v>1865</v>
      </c>
      <c r="D100" s="280">
        <v>1881.1499999999999</v>
      </c>
      <c r="E100" s="280">
        <v>1838.8499999999997</v>
      </c>
      <c r="F100" s="280">
        <v>1812.6999999999998</v>
      </c>
      <c r="G100" s="280">
        <v>1770.3999999999996</v>
      </c>
      <c r="H100" s="280">
        <v>1907.2999999999997</v>
      </c>
      <c r="I100" s="280">
        <v>1949.6</v>
      </c>
      <c r="J100" s="280">
        <v>1975.7499999999998</v>
      </c>
      <c r="K100" s="278">
        <v>1923.45</v>
      </c>
      <c r="L100" s="278">
        <v>1855</v>
      </c>
      <c r="M100" s="278">
        <v>18.828340000000001</v>
      </c>
    </row>
    <row r="101" spans="1:13">
      <c r="A101" s="302">
        <v>92</v>
      </c>
      <c r="B101" s="278" t="s">
        <v>113</v>
      </c>
      <c r="C101" s="278">
        <v>269.35000000000002</v>
      </c>
      <c r="D101" s="280">
        <v>268.98333333333335</v>
      </c>
      <c r="E101" s="280">
        <v>262.9666666666667</v>
      </c>
      <c r="F101" s="280">
        <v>256.58333333333337</v>
      </c>
      <c r="G101" s="280">
        <v>250.56666666666672</v>
      </c>
      <c r="H101" s="280">
        <v>275.36666666666667</v>
      </c>
      <c r="I101" s="280">
        <v>281.38333333333333</v>
      </c>
      <c r="J101" s="280">
        <v>287.76666666666665</v>
      </c>
      <c r="K101" s="278">
        <v>275</v>
      </c>
      <c r="L101" s="278">
        <v>262.60000000000002</v>
      </c>
      <c r="M101" s="278">
        <v>0.57254000000000005</v>
      </c>
    </row>
    <row r="102" spans="1:13">
      <c r="A102" s="302">
        <v>93</v>
      </c>
      <c r="B102" s="278" t="s">
        <v>115</v>
      </c>
      <c r="C102" s="278">
        <v>111.25</v>
      </c>
      <c r="D102" s="280">
        <v>110.96666666666665</v>
      </c>
      <c r="E102" s="280">
        <v>108.63333333333331</v>
      </c>
      <c r="F102" s="280">
        <v>106.01666666666665</v>
      </c>
      <c r="G102" s="280">
        <v>103.68333333333331</v>
      </c>
      <c r="H102" s="280">
        <v>113.58333333333331</v>
      </c>
      <c r="I102" s="280">
        <v>115.91666666666666</v>
      </c>
      <c r="J102" s="280">
        <v>118.53333333333332</v>
      </c>
      <c r="K102" s="278">
        <v>113.3</v>
      </c>
      <c r="L102" s="278">
        <v>108.35</v>
      </c>
      <c r="M102" s="278">
        <v>165.45796000000001</v>
      </c>
    </row>
    <row r="103" spans="1:13">
      <c r="A103" s="302">
        <v>94</v>
      </c>
      <c r="B103" s="278" t="s">
        <v>116</v>
      </c>
      <c r="C103" s="278">
        <v>209.5</v>
      </c>
      <c r="D103" s="280">
        <v>211.91666666666666</v>
      </c>
      <c r="E103" s="280">
        <v>205.48333333333332</v>
      </c>
      <c r="F103" s="280">
        <v>201.46666666666667</v>
      </c>
      <c r="G103" s="280">
        <v>195.03333333333333</v>
      </c>
      <c r="H103" s="280">
        <v>215.93333333333331</v>
      </c>
      <c r="I103" s="280">
        <v>222.36666666666665</v>
      </c>
      <c r="J103" s="280">
        <v>226.3833333333333</v>
      </c>
      <c r="K103" s="278">
        <v>218.35</v>
      </c>
      <c r="L103" s="278">
        <v>207.9</v>
      </c>
      <c r="M103" s="278">
        <v>54.745609999999999</v>
      </c>
    </row>
    <row r="104" spans="1:13">
      <c r="A104" s="302">
        <v>95</v>
      </c>
      <c r="B104" s="278" t="s">
        <v>117</v>
      </c>
      <c r="C104" s="278">
        <v>2317.5</v>
      </c>
      <c r="D104" s="280">
        <v>2346.1833333333334</v>
      </c>
      <c r="E104" s="280">
        <v>2279.3666666666668</v>
      </c>
      <c r="F104" s="280">
        <v>2241.2333333333336</v>
      </c>
      <c r="G104" s="280">
        <v>2174.416666666667</v>
      </c>
      <c r="H104" s="280">
        <v>2384.3166666666666</v>
      </c>
      <c r="I104" s="280">
        <v>2451.1333333333332</v>
      </c>
      <c r="J104" s="280">
        <v>2489.2666666666664</v>
      </c>
      <c r="K104" s="278">
        <v>2413</v>
      </c>
      <c r="L104" s="278">
        <v>2308.0500000000002</v>
      </c>
      <c r="M104" s="278">
        <v>40.955950000000001</v>
      </c>
    </row>
    <row r="105" spans="1:13">
      <c r="A105" s="302">
        <v>96</v>
      </c>
      <c r="B105" s="278" t="s">
        <v>255</v>
      </c>
      <c r="C105" s="278">
        <v>171.45</v>
      </c>
      <c r="D105" s="280">
        <v>170.25</v>
      </c>
      <c r="E105" s="280">
        <v>168.5</v>
      </c>
      <c r="F105" s="280">
        <v>165.55</v>
      </c>
      <c r="G105" s="280">
        <v>163.80000000000001</v>
      </c>
      <c r="H105" s="280">
        <v>173.2</v>
      </c>
      <c r="I105" s="280">
        <v>174.95</v>
      </c>
      <c r="J105" s="280">
        <v>177.89999999999998</v>
      </c>
      <c r="K105" s="278">
        <v>172</v>
      </c>
      <c r="L105" s="278">
        <v>167.3</v>
      </c>
      <c r="M105" s="278">
        <v>2.0100699999999998</v>
      </c>
    </row>
    <row r="106" spans="1:13">
      <c r="A106" s="302">
        <v>97</v>
      </c>
      <c r="B106" s="278" t="s">
        <v>256</v>
      </c>
      <c r="C106" s="278">
        <v>22.4</v>
      </c>
      <c r="D106" s="280">
        <v>22.400000000000002</v>
      </c>
      <c r="E106" s="280">
        <v>22.050000000000004</v>
      </c>
      <c r="F106" s="280">
        <v>21.700000000000003</v>
      </c>
      <c r="G106" s="280">
        <v>21.350000000000005</v>
      </c>
      <c r="H106" s="280">
        <v>22.750000000000004</v>
      </c>
      <c r="I106" s="280">
        <v>23.100000000000005</v>
      </c>
      <c r="J106" s="280">
        <v>23.450000000000003</v>
      </c>
      <c r="K106" s="278">
        <v>22.75</v>
      </c>
      <c r="L106" s="278">
        <v>22.05</v>
      </c>
      <c r="M106" s="278">
        <v>8.1526800000000001</v>
      </c>
    </row>
    <row r="107" spans="1:13">
      <c r="A107" s="302">
        <v>98</v>
      </c>
      <c r="B107" s="278" t="s">
        <v>110</v>
      </c>
      <c r="C107" s="278">
        <v>1663.45</v>
      </c>
      <c r="D107" s="280">
        <v>1667.3499999999997</v>
      </c>
      <c r="E107" s="280">
        <v>1647.6999999999994</v>
      </c>
      <c r="F107" s="280">
        <v>1631.9499999999996</v>
      </c>
      <c r="G107" s="280">
        <v>1612.2999999999993</v>
      </c>
      <c r="H107" s="280">
        <v>1683.0999999999995</v>
      </c>
      <c r="I107" s="280">
        <v>1702.7499999999995</v>
      </c>
      <c r="J107" s="280">
        <v>1718.4999999999995</v>
      </c>
      <c r="K107" s="278">
        <v>1687</v>
      </c>
      <c r="L107" s="278">
        <v>1651.6</v>
      </c>
      <c r="M107" s="278">
        <v>44.194209999999998</v>
      </c>
    </row>
    <row r="108" spans="1:13">
      <c r="A108" s="302">
        <v>99</v>
      </c>
      <c r="B108" s="278" t="s">
        <v>119</v>
      </c>
      <c r="C108" s="278">
        <v>352.95</v>
      </c>
      <c r="D108" s="280">
        <v>348.58333333333331</v>
      </c>
      <c r="E108" s="280">
        <v>342.36666666666662</v>
      </c>
      <c r="F108" s="280">
        <v>331.7833333333333</v>
      </c>
      <c r="G108" s="280">
        <v>325.56666666666661</v>
      </c>
      <c r="H108" s="280">
        <v>359.16666666666663</v>
      </c>
      <c r="I108" s="280">
        <v>365.38333333333333</v>
      </c>
      <c r="J108" s="280">
        <v>375.96666666666664</v>
      </c>
      <c r="K108" s="278">
        <v>354.8</v>
      </c>
      <c r="L108" s="278">
        <v>338</v>
      </c>
      <c r="M108" s="278">
        <v>459.53483</v>
      </c>
    </row>
    <row r="109" spans="1:13">
      <c r="A109" s="302">
        <v>100</v>
      </c>
      <c r="B109" s="278" t="s">
        <v>257</v>
      </c>
      <c r="C109" s="278">
        <v>1190.8499999999999</v>
      </c>
      <c r="D109" s="280">
        <v>1176.6166666666666</v>
      </c>
      <c r="E109" s="280">
        <v>1154.2333333333331</v>
      </c>
      <c r="F109" s="280">
        <v>1117.6166666666666</v>
      </c>
      <c r="G109" s="280">
        <v>1095.2333333333331</v>
      </c>
      <c r="H109" s="280">
        <v>1213.2333333333331</v>
      </c>
      <c r="I109" s="280">
        <v>1235.6166666666668</v>
      </c>
      <c r="J109" s="280">
        <v>1272.2333333333331</v>
      </c>
      <c r="K109" s="278">
        <v>1199</v>
      </c>
      <c r="L109" s="278">
        <v>1140</v>
      </c>
      <c r="M109" s="278">
        <v>3.4876900000000002</v>
      </c>
    </row>
    <row r="110" spans="1:13">
      <c r="A110" s="302">
        <v>101</v>
      </c>
      <c r="B110" s="278" t="s">
        <v>120</v>
      </c>
      <c r="C110" s="278">
        <v>361.3</v>
      </c>
      <c r="D110" s="280">
        <v>369.33333333333331</v>
      </c>
      <c r="E110" s="280">
        <v>351.76666666666665</v>
      </c>
      <c r="F110" s="280">
        <v>342.23333333333335</v>
      </c>
      <c r="G110" s="280">
        <v>324.66666666666669</v>
      </c>
      <c r="H110" s="280">
        <v>378.86666666666662</v>
      </c>
      <c r="I110" s="280">
        <v>396.43333333333334</v>
      </c>
      <c r="J110" s="280">
        <v>405.96666666666658</v>
      </c>
      <c r="K110" s="278">
        <v>386.9</v>
      </c>
      <c r="L110" s="278">
        <v>359.8</v>
      </c>
      <c r="M110" s="278">
        <v>26.48105</v>
      </c>
    </row>
    <row r="111" spans="1:13">
      <c r="A111" s="302">
        <v>102</v>
      </c>
      <c r="B111" s="278" t="s">
        <v>258</v>
      </c>
      <c r="C111" s="278">
        <v>21.45</v>
      </c>
      <c r="D111" s="280">
        <v>21.633333333333336</v>
      </c>
      <c r="E111" s="280">
        <v>21.066666666666674</v>
      </c>
      <c r="F111" s="280">
        <v>20.683333333333337</v>
      </c>
      <c r="G111" s="280">
        <v>20.116666666666674</v>
      </c>
      <c r="H111" s="280">
        <v>22.016666666666673</v>
      </c>
      <c r="I111" s="280">
        <v>22.583333333333336</v>
      </c>
      <c r="J111" s="280">
        <v>22.966666666666672</v>
      </c>
      <c r="K111" s="278">
        <v>22.2</v>
      </c>
      <c r="L111" s="278">
        <v>21.25</v>
      </c>
      <c r="M111" s="278">
        <v>12.402509999999999</v>
      </c>
    </row>
    <row r="112" spans="1:13">
      <c r="A112" s="302">
        <v>103</v>
      </c>
      <c r="B112" s="278" t="s">
        <v>122</v>
      </c>
      <c r="C112" s="278">
        <v>23.7</v>
      </c>
      <c r="D112" s="280">
        <v>23.983333333333334</v>
      </c>
      <c r="E112" s="280">
        <v>23.216666666666669</v>
      </c>
      <c r="F112" s="280">
        <v>22.733333333333334</v>
      </c>
      <c r="G112" s="280">
        <v>21.966666666666669</v>
      </c>
      <c r="H112" s="280">
        <v>24.466666666666669</v>
      </c>
      <c r="I112" s="280">
        <v>25.233333333333334</v>
      </c>
      <c r="J112" s="280">
        <v>25.716666666666669</v>
      </c>
      <c r="K112" s="278">
        <v>24.75</v>
      </c>
      <c r="L112" s="278">
        <v>23.5</v>
      </c>
      <c r="M112" s="278">
        <v>212.14159000000001</v>
      </c>
    </row>
    <row r="113" spans="1:13">
      <c r="A113" s="302">
        <v>104</v>
      </c>
      <c r="B113" s="278" t="s">
        <v>129</v>
      </c>
      <c r="C113" s="278">
        <v>180.55</v>
      </c>
      <c r="D113" s="280">
        <v>181.4</v>
      </c>
      <c r="E113" s="280">
        <v>178.8</v>
      </c>
      <c r="F113" s="280">
        <v>177.05</v>
      </c>
      <c r="G113" s="280">
        <v>174.45000000000002</v>
      </c>
      <c r="H113" s="280">
        <v>183.15</v>
      </c>
      <c r="I113" s="280">
        <v>185.74999999999997</v>
      </c>
      <c r="J113" s="280">
        <v>187.5</v>
      </c>
      <c r="K113" s="278">
        <v>184</v>
      </c>
      <c r="L113" s="278">
        <v>179.65</v>
      </c>
      <c r="M113" s="278">
        <v>329.68241</v>
      </c>
    </row>
    <row r="114" spans="1:13">
      <c r="A114" s="302">
        <v>105</v>
      </c>
      <c r="B114" s="278" t="s">
        <v>118</v>
      </c>
      <c r="C114" s="278">
        <v>119.45</v>
      </c>
      <c r="D114" s="280">
        <v>118.48333333333333</v>
      </c>
      <c r="E114" s="280">
        <v>115.96666666666667</v>
      </c>
      <c r="F114" s="280">
        <v>112.48333333333333</v>
      </c>
      <c r="G114" s="280">
        <v>109.96666666666667</v>
      </c>
      <c r="H114" s="280">
        <v>121.96666666666667</v>
      </c>
      <c r="I114" s="280">
        <v>124.48333333333335</v>
      </c>
      <c r="J114" s="280">
        <v>127.96666666666667</v>
      </c>
      <c r="K114" s="278">
        <v>121</v>
      </c>
      <c r="L114" s="278">
        <v>115</v>
      </c>
      <c r="M114" s="278">
        <v>227.83589000000001</v>
      </c>
    </row>
    <row r="115" spans="1:13">
      <c r="A115" s="302">
        <v>106</v>
      </c>
      <c r="B115" s="278" t="s">
        <v>259</v>
      </c>
      <c r="C115" s="278">
        <v>104.4</v>
      </c>
      <c r="D115" s="280">
        <v>104.01666666666667</v>
      </c>
      <c r="E115" s="280">
        <v>101.63333333333333</v>
      </c>
      <c r="F115" s="280">
        <v>98.86666666666666</v>
      </c>
      <c r="G115" s="280">
        <v>96.48333333333332</v>
      </c>
      <c r="H115" s="280">
        <v>106.78333333333333</v>
      </c>
      <c r="I115" s="280">
        <v>109.16666666666669</v>
      </c>
      <c r="J115" s="280">
        <v>111.93333333333334</v>
      </c>
      <c r="K115" s="278">
        <v>106.4</v>
      </c>
      <c r="L115" s="278">
        <v>101.25</v>
      </c>
      <c r="M115" s="278">
        <v>5.9423700000000004</v>
      </c>
    </row>
    <row r="116" spans="1:13">
      <c r="A116" s="302">
        <v>107</v>
      </c>
      <c r="B116" s="278" t="s">
        <v>260</v>
      </c>
      <c r="C116" s="278">
        <v>50.1</v>
      </c>
      <c r="D116" s="280">
        <v>50.266666666666673</v>
      </c>
      <c r="E116" s="280">
        <v>49.033333333333346</v>
      </c>
      <c r="F116" s="280">
        <v>47.966666666666676</v>
      </c>
      <c r="G116" s="280">
        <v>46.733333333333348</v>
      </c>
      <c r="H116" s="280">
        <v>51.333333333333343</v>
      </c>
      <c r="I116" s="280">
        <v>52.566666666666677</v>
      </c>
      <c r="J116" s="280">
        <v>53.63333333333334</v>
      </c>
      <c r="K116" s="278">
        <v>51.5</v>
      </c>
      <c r="L116" s="278">
        <v>49.2</v>
      </c>
      <c r="M116" s="278">
        <v>20.600449999999999</v>
      </c>
    </row>
    <row r="117" spans="1:13">
      <c r="A117" s="302">
        <v>108</v>
      </c>
      <c r="B117" s="278" t="s">
        <v>261</v>
      </c>
      <c r="C117" s="278">
        <v>78.7</v>
      </c>
      <c r="D117" s="280">
        <v>79.316666666666663</v>
      </c>
      <c r="E117" s="280">
        <v>76.633333333333326</v>
      </c>
      <c r="F117" s="280">
        <v>74.566666666666663</v>
      </c>
      <c r="G117" s="280">
        <v>71.883333333333326</v>
      </c>
      <c r="H117" s="280">
        <v>81.383333333333326</v>
      </c>
      <c r="I117" s="280">
        <v>84.066666666666663</v>
      </c>
      <c r="J117" s="280">
        <v>86.133333333333326</v>
      </c>
      <c r="K117" s="278">
        <v>82</v>
      </c>
      <c r="L117" s="278">
        <v>77.25</v>
      </c>
      <c r="M117" s="278">
        <v>42.3673</v>
      </c>
    </row>
    <row r="118" spans="1:13">
      <c r="A118" s="302">
        <v>109</v>
      </c>
      <c r="B118" s="278" t="s">
        <v>128</v>
      </c>
      <c r="C118" s="278">
        <v>83.1</v>
      </c>
      <c r="D118" s="280">
        <v>83.633333333333326</v>
      </c>
      <c r="E118" s="280">
        <v>82.266666666666652</v>
      </c>
      <c r="F118" s="280">
        <v>81.433333333333323</v>
      </c>
      <c r="G118" s="280">
        <v>80.066666666666649</v>
      </c>
      <c r="H118" s="280">
        <v>84.466666666666654</v>
      </c>
      <c r="I118" s="280">
        <v>85.833333333333329</v>
      </c>
      <c r="J118" s="280">
        <v>86.666666666666657</v>
      </c>
      <c r="K118" s="278">
        <v>85</v>
      </c>
      <c r="L118" s="278">
        <v>82.8</v>
      </c>
      <c r="M118" s="278">
        <v>91.805580000000006</v>
      </c>
    </row>
    <row r="119" spans="1:13">
      <c r="A119" s="302">
        <v>110</v>
      </c>
      <c r="B119" s="278" t="s">
        <v>123</v>
      </c>
      <c r="C119" s="278">
        <v>450.85</v>
      </c>
      <c r="D119" s="280">
        <v>452.84999999999997</v>
      </c>
      <c r="E119" s="280">
        <v>445.49999999999994</v>
      </c>
      <c r="F119" s="280">
        <v>440.15</v>
      </c>
      <c r="G119" s="280">
        <v>432.79999999999995</v>
      </c>
      <c r="H119" s="280">
        <v>458.19999999999993</v>
      </c>
      <c r="I119" s="280">
        <v>465.54999999999995</v>
      </c>
      <c r="J119" s="280">
        <v>470.89999999999992</v>
      </c>
      <c r="K119" s="278">
        <v>460.2</v>
      </c>
      <c r="L119" s="278">
        <v>447.5</v>
      </c>
      <c r="M119" s="278">
        <v>19.438559999999999</v>
      </c>
    </row>
    <row r="120" spans="1:13">
      <c r="A120" s="302">
        <v>111</v>
      </c>
      <c r="B120" s="278" t="s">
        <v>125</v>
      </c>
      <c r="C120" s="278">
        <v>409.95</v>
      </c>
      <c r="D120" s="280">
        <v>414.81666666666666</v>
      </c>
      <c r="E120" s="280">
        <v>402.13333333333333</v>
      </c>
      <c r="F120" s="280">
        <v>394.31666666666666</v>
      </c>
      <c r="G120" s="280">
        <v>381.63333333333333</v>
      </c>
      <c r="H120" s="280">
        <v>422.63333333333333</v>
      </c>
      <c r="I120" s="280">
        <v>435.31666666666661</v>
      </c>
      <c r="J120" s="280">
        <v>443.13333333333333</v>
      </c>
      <c r="K120" s="278">
        <v>427.5</v>
      </c>
      <c r="L120" s="278">
        <v>407</v>
      </c>
      <c r="M120" s="278">
        <v>187.51987</v>
      </c>
    </row>
    <row r="121" spans="1:13">
      <c r="A121" s="302">
        <v>112</v>
      </c>
      <c r="B121" s="278" t="s">
        <v>262</v>
      </c>
      <c r="C121" s="278">
        <v>2462.85</v>
      </c>
      <c r="D121" s="280">
        <v>2476.2833333333333</v>
      </c>
      <c r="E121" s="280">
        <v>2396.5666666666666</v>
      </c>
      <c r="F121" s="280">
        <v>2330.2833333333333</v>
      </c>
      <c r="G121" s="280">
        <v>2250.5666666666666</v>
      </c>
      <c r="H121" s="280">
        <v>2542.5666666666666</v>
      </c>
      <c r="I121" s="280">
        <v>2622.2833333333328</v>
      </c>
      <c r="J121" s="280">
        <v>2688.5666666666666</v>
      </c>
      <c r="K121" s="278">
        <v>2556</v>
      </c>
      <c r="L121" s="278">
        <v>2410</v>
      </c>
      <c r="M121" s="278">
        <v>4.2798699999999998</v>
      </c>
    </row>
    <row r="122" spans="1:13">
      <c r="A122" s="302">
        <v>113</v>
      </c>
      <c r="B122" s="278" t="s">
        <v>127</v>
      </c>
      <c r="C122" s="278">
        <v>679.3</v>
      </c>
      <c r="D122" s="280">
        <v>667.01666666666654</v>
      </c>
      <c r="E122" s="280">
        <v>650.3833333333331</v>
      </c>
      <c r="F122" s="280">
        <v>621.46666666666658</v>
      </c>
      <c r="G122" s="280">
        <v>604.83333333333314</v>
      </c>
      <c r="H122" s="280">
        <v>695.93333333333305</v>
      </c>
      <c r="I122" s="280">
        <v>712.56666666666649</v>
      </c>
      <c r="J122" s="280">
        <v>741.48333333333301</v>
      </c>
      <c r="K122" s="278">
        <v>683.65</v>
      </c>
      <c r="L122" s="278">
        <v>638.1</v>
      </c>
      <c r="M122" s="278">
        <v>144.51293999999999</v>
      </c>
    </row>
    <row r="123" spans="1:13">
      <c r="A123" s="302">
        <v>114</v>
      </c>
      <c r="B123" s="278" t="s">
        <v>124</v>
      </c>
      <c r="C123" s="278">
        <v>932.2</v>
      </c>
      <c r="D123" s="280">
        <v>942.43333333333339</v>
      </c>
      <c r="E123" s="280">
        <v>916.26666666666677</v>
      </c>
      <c r="F123" s="280">
        <v>900.33333333333337</v>
      </c>
      <c r="G123" s="280">
        <v>874.16666666666674</v>
      </c>
      <c r="H123" s="280">
        <v>958.36666666666679</v>
      </c>
      <c r="I123" s="280">
        <v>984.5333333333333</v>
      </c>
      <c r="J123" s="280">
        <v>1000.4666666666668</v>
      </c>
      <c r="K123" s="278">
        <v>968.6</v>
      </c>
      <c r="L123" s="278">
        <v>926.5</v>
      </c>
      <c r="M123" s="278">
        <v>26.370930000000001</v>
      </c>
    </row>
    <row r="124" spans="1:13">
      <c r="A124" s="302">
        <v>115</v>
      </c>
      <c r="B124" s="278" t="s">
        <v>263</v>
      </c>
      <c r="C124" s="278">
        <v>1533.75</v>
      </c>
      <c r="D124" s="280">
        <v>1542.0333333333335</v>
      </c>
      <c r="E124" s="280">
        <v>1503.5166666666671</v>
      </c>
      <c r="F124" s="280">
        <v>1473.2833333333335</v>
      </c>
      <c r="G124" s="280">
        <v>1434.7666666666671</v>
      </c>
      <c r="H124" s="280">
        <v>1572.2666666666671</v>
      </c>
      <c r="I124" s="280">
        <v>1610.7833333333335</v>
      </c>
      <c r="J124" s="280">
        <v>1641.0166666666671</v>
      </c>
      <c r="K124" s="278">
        <v>1580.55</v>
      </c>
      <c r="L124" s="278">
        <v>1511.8</v>
      </c>
      <c r="M124" s="278">
        <v>5.6148400000000001</v>
      </c>
    </row>
    <row r="125" spans="1:13">
      <c r="A125" s="302">
        <v>116</v>
      </c>
      <c r="B125" s="278" t="s">
        <v>264</v>
      </c>
      <c r="C125" s="278">
        <v>39.6</v>
      </c>
      <c r="D125" s="280">
        <v>39.783333333333339</v>
      </c>
      <c r="E125" s="280">
        <v>38.76666666666668</v>
      </c>
      <c r="F125" s="280">
        <v>37.933333333333344</v>
      </c>
      <c r="G125" s="280">
        <v>36.916666666666686</v>
      </c>
      <c r="H125" s="280">
        <v>40.616666666666674</v>
      </c>
      <c r="I125" s="280">
        <v>41.63333333333334</v>
      </c>
      <c r="J125" s="280">
        <v>42.466666666666669</v>
      </c>
      <c r="K125" s="278">
        <v>40.799999999999997</v>
      </c>
      <c r="L125" s="278">
        <v>38.950000000000003</v>
      </c>
      <c r="M125" s="278">
        <v>42.060890000000001</v>
      </c>
    </row>
    <row r="126" spans="1:13">
      <c r="A126" s="302">
        <v>117</v>
      </c>
      <c r="B126" s="278" t="s">
        <v>131</v>
      </c>
      <c r="C126" s="278">
        <v>159.94999999999999</v>
      </c>
      <c r="D126" s="280">
        <v>161.65</v>
      </c>
      <c r="E126" s="280">
        <v>157</v>
      </c>
      <c r="F126" s="280">
        <v>154.04999999999998</v>
      </c>
      <c r="G126" s="280">
        <v>149.39999999999998</v>
      </c>
      <c r="H126" s="280">
        <v>164.60000000000002</v>
      </c>
      <c r="I126" s="280">
        <v>169.25000000000006</v>
      </c>
      <c r="J126" s="280">
        <v>172.20000000000005</v>
      </c>
      <c r="K126" s="278">
        <v>166.3</v>
      </c>
      <c r="L126" s="278">
        <v>158.69999999999999</v>
      </c>
      <c r="M126" s="278">
        <v>71.149460000000005</v>
      </c>
    </row>
    <row r="127" spans="1:13">
      <c r="A127" s="302">
        <v>118</v>
      </c>
      <c r="B127" s="278" t="s">
        <v>130</v>
      </c>
      <c r="C127" s="278">
        <v>86.45</v>
      </c>
      <c r="D127" s="280">
        <v>87.2</v>
      </c>
      <c r="E127" s="280">
        <v>84.050000000000011</v>
      </c>
      <c r="F127" s="280">
        <v>81.650000000000006</v>
      </c>
      <c r="G127" s="280">
        <v>78.500000000000014</v>
      </c>
      <c r="H127" s="280">
        <v>89.600000000000009</v>
      </c>
      <c r="I127" s="280">
        <v>92.750000000000014</v>
      </c>
      <c r="J127" s="280">
        <v>95.15</v>
      </c>
      <c r="K127" s="278">
        <v>90.35</v>
      </c>
      <c r="L127" s="278">
        <v>84.8</v>
      </c>
      <c r="M127" s="278">
        <v>222.41512</v>
      </c>
    </row>
    <row r="128" spans="1:13">
      <c r="A128" s="302">
        <v>119</v>
      </c>
      <c r="B128" s="278" t="s">
        <v>132</v>
      </c>
      <c r="C128" s="278">
        <v>1496.95</v>
      </c>
      <c r="D128" s="280">
        <v>1527.0666666666666</v>
      </c>
      <c r="E128" s="280">
        <v>1455.6333333333332</v>
      </c>
      <c r="F128" s="280">
        <v>1414.3166666666666</v>
      </c>
      <c r="G128" s="280">
        <v>1342.8833333333332</v>
      </c>
      <c r="H128" s="280">
        <v>1568.3833333333332</v>
      </c>
      <c r="I128" s="280">
        <v>1639.8166666666666</v>
      </c>
      <c r="J128" s="280">
        <v>1681.1333333333332</v>
      </c>
      <c r="K128" s="278">
        <v>1598.5</v>
      </c>
      <c r="L128" s="278">
        <v>1485.75</v>
      </c>
      <c r="M128" s="278">
        <v>17.15596</v>
      </c>
    </row>
    <row r="129" spans="1:13">
      <c r="A129" s="302">
        <v>120</v>
      </c>
      <c r="B129" s="278" t="s">
        <v>265</v>
      </c>
      <c r="C129" s="278">
        <v>387.9</v>
      </c>
      <c r="D129" s="280">
        <v>387.89999999999992</v>
      </c>
      <c r="E129" s="280">
        <v>387.89999999999986</v>
      </c>
      <c r="F129" s="280">
        <v>387.89999999999992</v>
      </c>
      <c r="G129" s="280">
        <v>387.89999999999986</v>
      </c>
      <c r="H129" s="280">
        <v>387.89999999999986</v>
      </c>
      <c r="I129" s="280">
        <v>387.9</v>
      </c>
      <c r="J129" s="280">
        <v>387.89999999999986</v>
      </c>
      <c r="K129" s="278">
        <v>387.9</v>
      </c>
      <c r="L129" s="278">
        <v>387.9</v>
      </c>
      <c r="M129" s="278">
        <v>0.39151000000000002</v>
      </c>
    </row>
    <row r="130" spans="1:13">
      <c r="A130" s="302">
        <v>121</v>
      </c>
      <c r="B130" s="278" t="s">
        <v>134</v>
      </c>
      <c r="C130" s="278">
        <v>1249.6500000000001</v>
      </c>
      <c r="D130" s="280">
        <v>1220.9166666666667</v>
      </c>
      <c r="E130" s="280">
        <v>1186.8333333333335</v>
      </c>
      <c r="F130" s="280">
        <v>1124.0166666666667</v>
      </c>
      <c r="G130" s="280">
        <v>1089.9333333333334</v>
      </c>
      <c r="H130" s="280">
        <v>1283.7333333333336</v>
      </c>
      <c r="I130" s="280">
        <v>1317.8166666666671</v>
      </c>
      <c r="J130" s="280">
        <v>1380.6333333333337</v>
      </c>
      <c r="K130" s="278">
        <v>1255</v>
      </c>
      <c r="L130" s="278">
        <v>1158.0999999999999</v>
      </c>
      <c r="M130" s="278">
        <v>105.58454999999999</v>
      </c>
    </row>
    <row r="131" spans="1:13">
      <c r="A131" s="302">
        <v>122</v>
      </c>
      <c r="B131" s="278" t="s">
        <v>135</v>
      </c>
      <c r="C131" s="278">
        <v>61.95</v>
      </c>
      <c r="D131" s="280">
        <v>61.29999999999999</v>
      </c>
      <c r="E131" s="280">
        <v>59.199999999999982</v>
      </c>
      <c r="F131" s="280">
        <v>56.449999999999989</v>
      </c>
      <c r="G131" s="280">
        <v>54.34999999999998</v>
      </c>
      <c r="H131" s="280">
        <v>64.049999999999983</v>
      </c>
      <c r="I131" s="280">
        <v>66.149999999999991</v>
      </c>
      <c r="J131" s="280">
        <v>68.899999999999977</v>
      </c>
      <c r="K131" s="278">
        <v>63.4</v>
      </c>
      <c r="L131" s="278">
        <v>58.55</v>
      </c>
      <c r="M131" s="278">
        <v>137.89780999999999</v>
      </c>
    </row>
    <row r="132" spans="1:13">
      <c r="A132" s="302">
        <v>123</v>
      </c>
      <c r="B132" s="278" t="s">
        <v>266</v>
      </c>
      <c r="C132" s="278">
        <v>1158.8499999999999</v>
      </c>
      <c r="D132" s="280">
        <v>1165.2833333333333</v>
      </c>
      <c r="E132" s="280">
        <v>1142.1666666666665</v>
      </c>
      <c r="F132" s="280">
        <v>1125.4833333333331</v>
      </c>
      <c r="G132" s="280">
        <v>1102.3666666666663</v>
      </c>
      <c r="H132" s="280">
        <v>1181.9666666666667</v>
      </c>
      <c r="I132" s="280">
        <v>1205.0833333333335</v>
      </c>
      <c r="J132" s="280">
        <v>1221.7666666666669</v>
      </c>
      <c r="K132" s="278">
        <v>1188.4000000000001</v>
      </c>
      <c r="L132" s="278">
        <v>1148.5999999999999</v>
      </c>
      <c r="M132" s="278">
        <v>1.40574</v>
      </c>
    </row>
    <row r="133" spans="1:13">
      <c r="A133" s="302">
        <v>124</v>
      </c>
      <c r="B133" s="278" t="s">
        <v>136</v>
      </c>
      <c r="C133" s="278">
        <v>287.10000000000002</v>
      </c>
      <c r="D133" s="280">
        <v>279.65000000000003</v>
      </c>
      <c r="E133" s="280">
        <v>270.15000000000009</v>
      </c>
      <c r="F133" s="280">
        <v>253.20000000000005</v>
      </c>
      <c r="G133" s="280">
        <v>243.7000000000001</v>
      </c>
      <c r="H133" s="280">
        <v>296.60000000000008</v>
      </c>
      <c r="I133" s="280">
        <v>306.09999999999997</v>
      </c>
      <c r="J133" s="280">
        <v>323.05000000000007</v>
      </c>
      <c r="K133" s="278">
        <v>289.14999999999998</v>
      </c>
      <c r="L133" s="278">
        <v>262.7</v>
      </c>
      <c r="M133" s="278">
        <v>54.539290000000001</v>
      </c>
    </row>
    <row r="134" spans="1:13">
      <c r="A134" s="302">
        <v>125</v>
      </c>
      <c r="B134" s="278" t="s">
        <v>267</v>
      </c>
      <c r="C134" s="278">
        <v>1459.15</v>
      </c>
      <c r="D134" s="280">
        <v>1450.3833333333332</v>
      </c>
      <c r="E134" s="280">
        <v>1428.7666666666664</v>
      </c>
      <c r="F134" s="280">
        <v>1398.3833333333332</v>
      </c>
      <c r="G134" s="280">
        <v>1376.7666666666664</v>
      </c>
      <c r="H134" s="280">
        <v>1480.7666666666664</v>
      </c>
      <c r="I134" s="280">
        <v>1502.3833333333332</v>
      </c>
      <c r="J134" s="280">
        <v>1532.7666666666664</v>
      </c>
      <c r="K134" s="278">
        <v>1472</v>
      </c>
      <c r="L134" s="278">
        <v>1420</v>
      </c>
      <c r="M134" s="278">
        <v>1.2275499999999999</v>
      </c>
    </row>
    <row r="135" spans="1:13">
      <c r="A135" s="302">
        <v>126</v>
      </c>
      <c r="B135" s="278" t="s">
        <v>137</v>
      </c>
      <c r="C135" s="278">
        <v>840.6</v>
      </c>
      <c r="D135" s="280">
        <v>848.36666666666667</v>
      </c>
      <c r="E135" s="280">
        <v>827.23333333333335</v>
      </c>
      <c r="F135" s="280">
        <v>813.86666666666667</v>
      </c>
      <c r="G135" s="280">
        <v>792.73333333333335</v>
      </c>
      <c r="H135" s="280">
        <v>861.73333333333335</v>
      </c>
      <c r="I135" s="280">
        <v>882.86666666666679</v>
      </c>
      <c r="J135" s="280">
        <v>896.23333333333335</v>
      </c>
      <c r="K135" s="278">
        <v>869.5</v>
      </c>
      <c r="L135" s="278">
        <v>835</v>
      </c>
      <c r="M135" s="278">
        <v>63.220480000000002</v>
      </c>
    </row>
    <row r="136" spans="1:13">
      <c r="A136" s="302">
        <v>127</v>
      </c>
      <c r="B136" s="278" t="s">
        <v>138</v>
      </c>
      <c r="C136" s="278">
        <v>822.35</v>
      </c>
      <c r="D136" s="280">
        <v>823.55000000000007</v>
      </c>
      <c r="E136" s="280">
        <v>809.80000000000018</v>
      </c>
      <c r="F136" s="280">
        <v>797.25000000000011</v>
      </c>
      <c r="G136" s="280">
        <v>783.50000000000023</v>
      </c>
      <c r="H136" s="280">
        <v>836.10000000000014</v>
      </c>
      <c r="I136" s="280">
        <v>849.84999999999991</v>
      </c>
      <c r="J136" s="280">
        <v>862.40000000000009</v>
      </c>
      <c r="K136" s="278">
        <v>837.3</v>
      </c>
      <c r="L136" s="278">
        <v>811</v>
      </c>
      <c r="M136" s="278">
        <v>34.119799999999998</v>
      </c>
    </row>
    <row r="137" spans="1:13">
      <c r="A137" s="302">
        <v>128</v>
      </c>
      <c r="B137" s="278" t="s">
        <v>149</v>
      </c>
      <c r="C137" s="278">
        <v>58712.35</v>
      </c>
      <c r="D137" s="280">
        <v>58851.4</v>
      </c>
      <c r="E137" s="280">
        <v>58360.950000000004</v>
      </c>
      <c r="F137" s="280">
        <v>58009.55</v>
      </c>
      <c r="G137" s="280">
        <v>57519.100000000006</v>
      </c>
      <c r="H137" s="280">
        <v>59202.8</v>
      </c>
      <c r="I137" s="280">
        <v>59693.25</v>
      </c>
      <c r="J137" s="280">
        <v>60044.65</v>
      </c>
      <c r="K137" s="278">
        <v>59341.85</v>
      </c>
      <c r="L137" s="278">
        <v>58500</v>
      </c>
      <c r="M137" s="278">
        <v>8.6879999999999999E-2</v>
      </c>
    </row>
    <row r="138" spans="1:13">
      <c r="A138" s="302">
        <v>129</v>
      </c>
      <c r="B138" s="278" t="s">
        <v>146</v>
      </c>
      <c r="C138" s="278">
        <v>912.4</v>
      </c>
      <c r="D138" s="280">
        <v>923.48333333333323</v>
      </c>
      <c r="E138" s="280">
        <v>896.96666666666647</v>
      </c>
      <c r="F138" s="280">
        <v>881.53333333333319</v>
      </c>
      <c r="G138" s="280">
        <v>855.01666666666642</v>
      </c>
      <c r="H138" s="280">
        <v>938.91666666666652</v>
      </c>
      <c r="I138" s="280">
        <v>965.43333333333317</v>
      </c>
      <c r="J138" s="280">
        <v>980.86666666666656</v>
      </c>
      <c r="K138" s="278">
        <v>950</v>
      </c>
      <c r="L138" s="278">
        <v>908.05</v>
      </c>
      <c r="M138" s="278">
        <v>6.6015499999999996</v>
      </c>
    </row>
    <row r="139" spans="1:13">
      <c r="A139" s="302">
        <v>130</v>
      </c>
      <c r="B139" s="278" t="s">
        <v>140</v>
      </c>
      <c r="C139" s="278">
        <v>155.69999999999999</v>
      </c>
      <c r="D139" s="280">
        <v>154.13333333333333</v>
      </c>
      <c r="E139" s="280">
        <v>150.56666666666666</v>
      </c>
      <c r="F139" s="280">
        <v>145.43333333333334</v>
      </c>
      <c r="G139" s="280">
        <v>141.86666666666667</v>
      </c>
      <c r="H139" s="280">
        <v>159.26666666666665</v>
      </c>
      <c r="I139" s="280">
        <v>162.83333333333331</v>
      </c>
      <c r="J139" s="280">
        <v>167.96666666666664</v>
      </c>
      <c r="K139" s="278">
        <v>157.69999999999999</v>
      </c>
      <c r="L139" s="278">
        <v>149</v>
      </c>
      <c r="M139" s="278">
        <v>60.789650000000002</v>
      </c>
    </row>
    <row r="140" spans="1:13">
      <c r="A140" s="302">
        <v>131</v>
      </c>
      <c r="B140" s="278" t="s">
        <v>139</v>
      </c>
      <c r="C140" s="278">
        <v>347.5</v>
      </c>
      <c r="D140" s="280">
        <v>342.90000000000003</v>
      </c>
      <c r="E140" s="280">
        <v>336.15000000000009</v>
      </c>
      <c r="F140" s="280">
        <v>324.80000000000007</v>
      </c>
      <c r="G140" s="280">
        <v>318.05000000000013</v>
      </c>
      <c r="H140" s="280">
        <v>354.25000000000006</v>
      </c>
      <c r="I140" s="280">
        <v>360.99999999999994</v>
      </c>
      <c r="J140" s="280">
        <v>372.35</v>
      </c>
      <c r="K140" s="278">
        <v>349.65</v>
      </c>
      <c r="L140" s="278">
        <v>331.55</v>
      </c>
      <c r="M140" s="278">
        <v>67.383330000000001</v>
      </c>
    </row>
    <row r="141" spans="1:13">
      <c r="A141" s="302">
        <v>132</v>
      </c>
      <c r="B141" s="278" t="s">
        <v>141</v>
      </c>
      <c r="C141" s="278">
        <v>110.65</v>
      </c>
      <c r="D141" s="280">
        <v>108.78333333333335</v>
      </c>
      <c r="E141" s="280">
        <v>105.16666666666669</v>
      </c>
      <c r="F141" s="280">
        <v>99.683333333333337</v>
      </c>
      <c r="G141" s="280">
        <v>96.066666666666677</v>
      </c>
      <c r="H141" s="280">
        <v>114.26666666666669</v>
      </c>
      <c r="I141" s="280">
        <v>117.88333333333334</v>
      </c>
      <c r="J141" s="280">
        <v>123.3666666666667</v>
      </c>
      <c r="K141" s="278">
        <v>112.4</v>
      </c>
      <c r="L141" s="278">
        <v>103.3</v>
      </c>
      <c r="M141" s="278">
        <v>170.61422999999999</v>
      </c>
    </row>
    <row r="142" spans="1:13">
      <c r="A142" s="302">
        <v>133</v>
      </c>
      <c r="B142" s="278" t="s">
        <v>268</v>
      </c>
      <c r="C142" s="278">
        <v>32.15</v>
      </c>
      <c r="D142" s="280">
        <v>33.1</v>
      </c>
      <c r="E142" s="280">
        <v>30.75</v>
      </c>
      <c r="F142" s="280">
        <v>29.349999999999998</v>
      </c>
      <c r="G142" s="280">
        <v>26.999999999999996</v>
      </c>
      <c r="H142" s="280">
        <v>34.5</v>
      </c>
      <c r="I142" s="280">
        <v>36.850000000000009</v>
      </c>
      <c r="J142" s="280">
        <v>38.250000000000007</v>
      </c>
      <c r="K142" s="278">
        <v>35.450000000000003</v>
      </c>
      <c r="L142" s="278">
        <v>31.7</v>
      </c>
      <c r="M142" s="278">
        <v>12.069750000000001</v>
      </c>
    </row>
    <row r="143" spans="1:13">
      <c r="A143" s="302">
        <v>134</v>
      </c>
      <c r="B143" s="278" t="s">
        <v>142</v>
      </c>
      <c r="C143" s="278">
        <v>301.7</v>
      </c>
      <c r="D143" s="280">
        <v>305.75</v>
      </c>
      <c r="E143" s="280">
        <v>295.95</v>
      </c>
      <c r="F143" s="280">
        <v>290.2</v>
      </c>
      <c r="G143" s="280">
        <v>280.39999999999998</v>
      </c>
      <c r="H143" s="280">
        <v>311.5</v>
      </c>
      <c r="I143" s="280">
        <v>321.29999999999995</v>
      </c>
      <c r="J143" s="280">
        <v>327.05</v>
      </c>
      <c r="K143" s="278">
        <v>315.55</v>
      </c>
      <c r="L143" s="278">
        <v>300</v>
      </c>
      <c r="M143" s="278">
        <v>53.60248</v>
      </c>
    </row>
    <row r="144" spans="1:13">
      <c r="A144" s="302">
        <v>135</v>
      </c>
      <c r="B144" s="278" t="s">
        <v>143</v>
      </c>
      <c r="C144" s="278">
        <v>5156.3500000000004</v>
      </c>
      <c r="D144" s="280">
        <v>5148.6500000000005</v>
      </c>
      <c r="E144" s="280">
        <v>5052.7000000000007</v>
      </c>
      <c r="F144" s="280">
        <v>4949.05</v>
      </c>
      <c r="G144" s="280">
        <v>4853.1000000000004</v>
      </c>
      <c r="H144" s="280">
        <v>5252.3000000000011</v>
      </c>
      <c r="I144" s="280">
        <v>5348.25</v>
      </c>
      <c r="J144" s="280">
        <v>5451.9000000000015</v>
      </c>
      <c r="K144" s="278">
        <v>5244.6</v>
      </c>
      <c r="L144" s="278">
        <v>5045</v>
      </c>
      <c r="M144" s="278">
        <v>14.540649999999999</v>
      </c>
    </row>
    <row r="145" spans="1:13">
      <c r="A145" s="302">
        <v>136</v>
      </c>
      <c r="B145" s="278" t="s">
        <v>145</v>
      </c>
      <c r="C145" s="278">
        <v>423.85</v>
      </c>
      <c r="D145" s="280">
        <v>432.66666666666669</v>
      </c>
      <c r="E145" s="280">
        <v>411.18333333333339</v>
      </c>
      <c r="F145" s="280">
        <v>398.51666666666671</v>
      </c>
      <c r="G145" s="280">
        <v>377.03333333333342</v>
      </c>
      <c r="H145" s="280">
        <v>445.33333333333337</v>
      </c>
      <c r="I145" s="280">
        <v>466.81666666666661</v>
      </c>
      <c r="J145" s="280">
        <v>479.48333333333335</v>
      </c>
      <c r="K145" s="278">
        <v>454.15</v>
      </c>
      <c r="L145" s="278">
        <v>420</v>
      </c>
      <c r="M145" s="278">
        <v>15.73809</v>
      </c>
    </row>
    <row r="146" spans="1:13">
      <c r="A146" s="302">
        <v>137</v>
      </c>
      <c r="B146" s="278" t="s">
        <v>147</v>
      </c>
      <c r="C146" s="278">
        <v>765.05</v>
      </c>
      <c r="D146" s="280">
        <v>759.23333333333323</v>
      </c>
      <c r="E146" s="280">
        <v>740.56666666666649</v>
      </c>
      <c r="F146" s="280">
        <v>716.08333333333326</v>
      </c>
      <c r="G146" s="280">
        <v>697.41666666666652</v>
      </c>
      <c r="H146" s="280">
        <v>783.71666666666647</v>
      </c>
      <c r="I146" s="280">
        <v>802.38333333333321</v>
      </c>
      <c r="J146" s="280">
        <v>826.86666666666645</v>
      </c>
      <c r="K146" s="278">
        <v>777.9</v>
      </c>
      <c r="L146" s="278">
        <v>734.75</v>
      </c>
      <c r="M146" s="278">
        <v>8.1383799999999997</v>
      </c>
    </row>
    <row r="147" spans="1:13">
      <c r="A147" s="302">
        <v>138</v>
      </c>
      <c r="B147" s="278" t="s">
        <v>148</v>
      </c>
      <c r="C147" s="278">
        <v>73.599999999999994</v>
      </c>
      <c r="D147" s="280">
        <v>74.349999999999994</v>
      </c>
      <c r="E147" s="280">
        <v>72.349999999999994</v>
      </c>
      <c r="F147" s="280">
        <v>71.099999999999994</v>
      </c>
      <c r="G147" s="280">
        <v>69.099999999999994</v>
      </c>
      <c r="H147" s="280">
        <v>75.599999999999994</v>
      </c>
      <c r="I147" s="280">
        <v>77.599999999999994</v>
      </c>
      <c r="J147" s="280">
        <v>78.849999999999994</v>
      </c>
      <c r="K147" s="278">
        <v>76.349999999999994</v>
      </c>
      <c r="L147" s="278">
        <v>73.099999999999994</v>
      </c>
      <c r="M147" s="278">
        <v>147.63303999999999</v>
      </c>
    </row>
    <row r="148" spans="1:13">
      <c r="A148" s="302">
        <v>139</v>
      </c>
      <c r="B148" s="278" t="s">
        <v>269</v>
      </c>
      <c r="C148" s="278">
        <v>695.8</v>
      </c>
      <c r="D148" s="280">
        <v>688.01666666666677</v>
      </c>
      <c r="E148" s="280">
        <v>673.83333333333348</v>
      </c>
      <c r="F148" s="280">
        <v>651.86666666666667</v>
      </c>
      <c r="G148" s="280">
        <v>637.68333333333339</v>
      </c>
      <c r="H148" s="280">
        <v>709.98333333333358</v>
      </c>
      <c r="I148" s="280">
        <v>724.16666666666674</v>
      </c>
      <c r="J148" s="280">
        <v>746.13333333333367</v>
      </c>
      <c r="K148" s="278">
        <v>702.2</v>
      </c>
      <c r="L148" s="278">
        <v>666.05</v>
      </c>
      <c r="M148" s="278">
        <v>1.7389399999999999</v>
      </c>
    </row>
    <row r="149" spans="1:13">
      <c r="A149" s="302">
        <v>140</v>
      </c>
      <c r="B149" s="278" t="s">
        <v>150</v>
      </c>
      <c r="C149" s="278">
        <v>817.3</v>
      </c>
      <c r="D149" s="280">
        <v>812.05000000000007</v>
      </c>
      <c r="E149" s="280">
        <v>767.25000000000011</v>
      </c>
      <c r="F149" s="280">
        <v>717.2</v>
      </c>
      <c r="G149" s="280">
        <v>672.40000000000009</v>
      </c>
      <c r="H149" s="280">
        <v>862.10000000000014</v>
      </c>
      <c r="I149" s="280">
        <v>906.90000000000009</v>
      </c>
      <c r="J149" s="280">
        <v>956.95000000000016</v>
      </c>
      <c r="K149" s="278">
        <v>856.85</v>
      </c>
      <c r="L149" s="278">
        <v>762</v>
      </c>
      <c r="M149" s="278">
        <v>53.073740000000001</v>
      </c>
    </row>
    <row r="150" spans="1:13">
      <c r="A150" s="302">
        <v>141</v>
      </c>
      <c r="B150" s="278" t="s">
        <v>270</v>
      </c>
      <c r="C150" s="278">
        <v>616.79999999999995</v>
      </c>
      <c r="D150" s="280">
        <v>617.7833333333333</v>
      </c>
      <c r="E150" s="280">
        <v>608.06666666666661</v>
      </c>
      <c r="F150" s="280">
        <v>599.33333333333326</v>
      </c>
      <c r="G150" s="280">
        <v>589.61666666666656</v>
      </c>
      <c r="H150" s="280">
        <v>626.51666666666665</v>
      </c>
      <c r="I150" s="280">
        <v>636.23333333333335</v>
      </c>
      <c r="J150" s="280">
        <v>644.9666666666667</v>
      </c>
      <c r="K150" s="278">
        <v>627.5</v>
      </c>
      <c r="L150" s="278">
        <v>609.04999999999995</v>
      </c>
      <c r="M150" s="278">
        <v>2.7532999999999999</v>
      </c>
    </row>
    <row r="151" spans="1:13">
      <c r="A151" s="302">
        <v>142</v>
      </c>
      <c r="B151" s="278" t="s">
        <v>152</v>
      </c>
      <c r="C151" s="278">
        <v>20.95</v>
      </c>
      <c r="D151" s="280">
        <v>21.483333333333334</v>
      </c>
      <c r="E151" s="280">
        <v>20.166666666666668</v>
      </c>
      <c r="F151" s="280">
        <v>19.383333333333333</v>
      </c>
      <c r="G151" s="280">
        <v>18.066666666666666</v>
      </c>
      <c r="H151" s="280">
        <v>22.266666666666669</v>
      </c>
      <c r="I151" s="280">
        <v>23.583333333333332</v>
      </c>
      <c r="J151" s="280">
        <v>24.366666666666671</v>
      </c>
      <c r="K151" s="278">
        <v>22.8</v>
      </c>
      <c r="L151" s="278">
        <v>20.7</v>
      </c>
      <c r="M151" s="278">
        <v>100.04481</v>
      </c>
    </row>
    <row r="152" spans="1:13">
      <c r="A152" s="302">
        <v>143</v>
      </c>
      <c r="B152" s="278" t="s">
        <v>271</v>
      </c>
      <c r="C152" s="278">
        <v>20.8</v>
      </c>
      <c r="D152" s="280">
        <v>20.983333333333334</v>
      </c>
      <c r="E152" s="280">
        <v>20.516666666666669</v>
      </c>
      <c r="F152" s="280">
        <v>20.233333333333334</v>
      </c>
      <c r="G152" s="280">
        <v>19.766666666666669</v>
      </c>
      <c r="H152" s="280">
        <v>21.266666666666669</v>
      </c>
      <c r="I152" s="280">
        <v>21.733333333333338</v>
      </c>
      <c r="J152" s="280">
        <v>22.016666666666669</v>
      </c>
      <c r="K152" s="278">
        <v>21.45</v>
      </c>
      <c r="L152" s="278">
        <v>20.7</v>
      </c>
      <c r="M152" s="278">
        <v>77.571179999999998</v>
      </c>
    </row>
    <row r="153" spans="1:13">
      <c r="A153" s="302">
        <v>144</v>
      </c>
      <c r="B153" s="278" t="s">
        <v>156</v>
      </c>
      <c r="C153" s="278">
        <v>77</v>
      </c>
      <c r="D153" s="280">
        <v>76.733333333333334</v>
      </c>
      <c r="E153" s="280">
        <v>74.916666666666671</v>
      </c>
      <c r="F153" s="280">
        <v>72.833333333333343</v>
      </c>
      <c r="G153" s="280">
        <v>71.01666666666668</v>
      </c>
      <c r="H153" s="280">
        <v>78.816666666666663</v>
      </c>
      <c r="I153" s="280">
        <v>80.633333333333326</v>
      </c>
      <c r="J153" s="280">
        <v>82.716666666666654</v>
      </c>
      <c r="K153" s="278">
        <v>78.55</v>
      </c>
      <c r="L153" s="278">
        <v>74.650000000000006</v>
      </c>
      <c r="M153" s="278">
        <v>71.892769999999999</v>
      </c>
    </row>
    <row r="154" spans="1:13">
      <c r="A154" s="302">
        <v>145</v>
      </c>
      <c r="B154" s="278" t="s">
        <v>157</v>
      </c>
      <c r="C154" s="278">
        <v>95.2</v>
      </c>
      <c r="D154" s="280">
        <v>95.816666666666663</v>
      </c>
      <c r="E154" s="280">
        <v>93.933333333333323</v>
      </c>
      <c r="F154" s="280">
        <v>92.666666666666657</v>
      </c>
      <c r="G154" s="280">
        <v>90.783333333333317</v>
      </c>
      <c r="H154" s="280">
        <v>97.083333333333329</v>
      </c>
      <c r="I154" s="280">
        <v>98.966666666666654</v>
      </c>
      <c r="J154" s="280">
        <v>100.23333333333333</v>
      </c>
      <c r="K154" s="278">
        <v>97.7</v>
      </c>
      <c r="L154" s="278">
        <v>94.55</v>
      </c>
      <c r="M154" s="278">
        <v>140.78729000000001</v>
      </c>
    </row>
    <row r="155" spans="1:13">
      <c r="A155" s="302">
        <v>146</v>
      </c>
      <c r="B155" s="278" t="s">
        <v>151</v>
      </c>
      <c r="C155" s="278">
        <v>33.700000000000003</v>
      </c>
      <c r="D155" s="280">
        <v>34.183333333333337</v>
      </c>
      <c r="E155" s="280">
        <v>33.016666666666673</v>
      </c>
      <c r="F155" s="280">
        <v>32.333333333333336</v>
      </c>
      <c r="G155" s="280">
        <v>31.166666666666671</v>
      </c>
      <c r="H155" s="280">
        <v>34.866666666666674</v>
      </c>
      <c r="I155" s="280">
        <v>36.033333333333331</v>
      </c>
      <c r="J155" s="280">
        <v>36.716666666666676</v>
      </c>
      <c r="K155" s="278">
        <v>35.35</v>
      </c>
      <c r="L155" s="278">
        <v>33.5</v>
      </c>
      <c r="M155" s="278">
        <v>131.26733999999999</v>
      </c>
    </row>
    <row r="156" spans="1:13">
      <c r="A156" s="302">
        <v>147</v>
      </c>
      <c r="B156" s="278" t="s">
        <v>154</v>
      </c>
      <c r="C156" s="278">
        <v>17436.05</v>
      </c>
      <c r="D156" s="280">
        <v>17514.016666666666</v>
      </c>
      <c r="E156" s="280">
        <v>17228.033333333333</v>
      </c>
      <c r="F156" s="280">
        <v>17020.016666666666</v>
      </c>
      <c r="G156" s="280">
        <v>16734.033333333333</v>
      </c>
      <c r="H156" s="280">
        <v>17722.033333333333</v>
      </c>
      <c r="I156" s="280">
        <v>18008.016666666663</v>
      </c>
      <c r="J156" s="280">
        <v>18216.033333333333</v>
      </c>
      <c r="K156" s="278">
        <v>17800</v>
      </c>
      <c r="L156" s="278">
        <v>17306</v>
      </c>
      <c r="M156" s="278">
        <v>1.871</v>
      </c>
    </row>
    <row r="157" spans="1:13">
      <c r="A157" s="302">
        <v>148</v>
      </c>
      <c r="B157" s="278" t="s">
        <v>3163</v>
      </c>
      <c r="C157" s="278">
        <v>263.39999999999998</v>
      </c>
      <c r="D157" s="280">
        <v>264.76666666666665</v>
      </c>
      <c r="E157" s="280">
        <v>257.88333333333333</v>
      </c>
      <c r="F157" s="280">
        <v>252.36666666666667</v>
      </c>
      <c r="G157" s="280">
        <v>245.48333333333335</v>
      </c>
      <c r="H157" s="280">
        <v>270.2833333333333</v>
      </c>
      <c r="I157" s="280">
        <v>277.16666666666663</v>
      </c>
      <c r="J157" s="280">
        <v>282.68333333333328</v>
      </c>
      <c r="K157" s="278">
        <v>271.64999999999998</v>
      </c>
      <c r="L157" s="278">
        <v>259.25</v>
      </c>
      <c r="M157" s="278">
        <v>10.80808</v>
      </c>
    </row>
    <row r="158" spans="1:13">
      <c r="A158" s="302">
        <v>149</v>
      </c>
      <c r="B158" s="278" t="s">
        <v>272</v>
      </c>
      <c r="C158" s="278">
        <v>354.8</v>
      </c>
      <c r="D158" s="280">
        <v>359.06666666666666</v>
      </c>
      <c r="E158" s="280">
        <v>346.73333333333335</v>
      </c>
      <c r="F158" s="280">
        <v>338.66666666666669</v>
      </c>
      <c r="G158" s="280">
        <v>326.33333333333337</v>
      </c>
      <c r="H158" s="280">
        <v>367.13333333333333</v>
      </c>
      <c r="I158" s="280">
        <v>379.4666666666667</v>
      </c>
      <c r="J158" s="280">
        <v>387.5333333333333</v>
      </c>
      <c r="K158" s="278">
        <v>371.4</v>
      </c>
      <c r="L158" s="278">
        <v>351</v>
      </c>
      <c r="M158" s="278">
        <v>3.0391499999999998</v>
      </c>
    </row>
    <row r="159" spans="1:13">
      <c r="A159" s="302">
        <v>150</v>
      </c>
      <c r="B159" s="278" t="s">
        <v>159</v>
      </c>
      <c r="C159" s="278">
        <v>67.349999999999994</v>
      </c>
      <c r="D159" s="280">
        <v>67.649999999999991</v>
      </c>
      <c r="E159" s="280">
        <v>66.249999999999986</v>
      </c>
      <c r="F159" s="280">
        <v>65.149999999999991</v>
      </c>
      <c r="G159" s="280">
        <v>63.749999999999986</v>
      </c>
      <c r="H159" s="280">
        <v>68.749999999999986</v>
      </c>
      <c r="I159" s="280">
        <v>70.149999999999991</v>
      </c>
      <c r="J159" s="280">
        <v>71.249999999999986</v>
      </c>
      <c r="K159" s="278">
        <v>69.05</v>
      </c>
      <c r="L159" s="278">
        <v>66.55</v>
      </c>
      <c r="M159" s="278">
        <v>382.08748000000003</v>
      </c>
    </row>
    <row r="160" spans="1:13">
      <c r="A160" s="302">
        <v>151</v>
      </c>
      <c r="B160" s="278" t="s">
        <v>158</v>
      </c>
      <c r="C160" s="278">
        <v>86.05</v>
      </c>
      <c r="D160" s="280">
        <v>88.133333333333326</v>
      </c>
      <c r="E160" s="280">
        <v>83.766666666666652</v>
      </c>
      <c r="F160" s="280">
        <v>81.48333333333332</v>
      </c>
      <c r="G160" s="280">
        <v>77.116666666666646</v>
      </c>
      <c r="H160" s="280">
        <v>90.416666666666657</v>
      </c>
      <c r="I160" s="280">
        <v>94.783333333333331</v>
      </c>
      <c r="J160" s="280">
        <v>97.066666666666663</v>
      </c>
      <c r="K160" s="278">
        <v>92.5</v>
      </c>
      <c r="L160" s="278">
        <v>85.85</v>
      </c>
      <c r="M160" s="278">
        <v>48.813110000000002</v>
      </c>
    </row>
    <row r="161" spans="1:13">
      <c r="A161" s="302">
        <v>152</v>
      </c>
      <c r="B161" s="278" t="s">
        <v>273</v>
      </c>
      <c r="C161" s="278">
        <v>2032.2</v>
      </c>
      <c r="D161" s="280">
        <v>2041.3833333333332</v>
      </c>
      <c r="E161" s="280">
        <v>2012.8166666666666</v>
      </c>
      <c r="F161" s="280">
        <v>1993.4333333333334</v>
      </c>
      <c r="G161" s="280">
        <v>1964.8666666666668</v>
      </c>
      <c r="H161" s="280">
        <v>2060.7666666666664</v>
      </c>
      <c r="I161" s="280">
        <v>2089.333333333333</v>
      </c>
      <c r="J161" s="280">
        <v>2108.7166666666662</v>
      </c>
      <c r="K161" s="278">
        <v>2069.9499999999998</v>
      </c>
      <c r="L161" s="278">
        <v>2022</v>
      </c>
      <c r="M161" s="278">
        <v>0.39188000000000001</v>
      </c>
    </row>
    <row r="162" spans="1:13">
      <c r="A162" s="302">
        <v>153</v>
      </c>
      <c r="B162" s="278" t="s">
        <v>274</v>
      </c>
      <c r="C162" s="278">
        <v>1513.4</v>
      </c>
      <c r="D162" s="280">
        <v>1513.5666666666666</v>
      </c>
      <c r="E162" s="280">
        <v>1477.1333333333332</v>
      </c>
      <c r="F162" s="280">
        <v>1440.8666666666666</v>
      </c>
      <c r="G162" s="280">
        <v>1404.4333333333332</v>
      </c>
      <c r="H162" s="280">
        <v>1549.8333333333333</v>
      </c>
      <c r="I162" s="280">
        <v>1586.2666666666667</v>
      </c>
      <c r="J162" s="280">
        <v>1622.5333333333333</v>
      </c>
      <c r="K162" s="278">
        <v>1550</v>
      </c>
      <c r="L162" s="278">
        <v>1477.3</v>
      </c>
      <c r="M162" s="278">
        <v>4.1667500000000004</v>
      </c>
    </row>
    <row r="163" spans="1:13">
      <c r="A163" s="302">
        <v>154</v>
      </c>
      <c r="B163" s="278" t="s">
        <v>275</v>
      </c>
      <c r="C163" s="278">
        <v>214.8</v>
      </c>
      <c r="D163" s="280">
        <v>213.29999999999998</v>
      </c>
      <c r="E163" s="280">
        <v>209.59999999999997</v>
      </c>
      <c r="F163" s="280">
        <v>204.39999999999998</v>
      </c>
      <c r="G163" s="280">
        <v>200.69999999999996</v>
      </c>
      <c r="H163" s="280">
        <v>218.49999999999997</v>
      </c>
      <c r="I163" s="280">
        <v>222.19999999999996</v>
      </c>
      <c r="J163" s="280">
        <v>227.39999999999998</v>
      </c>
      <c r="K163" s="278">
        <v>217</v>
      </c>
      <c r="L163" s="278">
        <v>208.1</v>
      </c>
      <c r="M163" s="278">
        <v>6.6467000000000001</v>
      </c>
    </row>
    <row r="164" spans="1:13">
      <c r="A164" s="302">
        <v>155</v>
      </c>
      <c r="B164" s="278" t="s">
        <v>160</v>
      </c>
      <c r="C164" s="278">
        <v>17683.25</v>
      </c>
      <c r="D164" s="280">
        <v>17899.7</v>
      </c>
      <c r="E164" s="280">
        <v>17359.150000000001</v>
      </c>
      <c r="F164" s="280">
        <v>17035.05</v>
      </c>
      <c r="G164" s="280">
        <v>16494.5</v>
      </c>
      <c r="H164" s="280">
        <v>18223.800000000003</v>
      </c>
      <c r="I164" s="280">
        <v>18764.349999999999</v>
      </c>
      <c r="J164" s="280">
        <v>19088.450000000004</v>
      </c>
      <c r="K164" s="278">
        <v>18440.25</v>
      </c>
      <c r="L164" s="278">
        <v>17575.599999999999</v>
      </c>
      <c r="M164" s="278">
        <v>0.34399000000000002</v>
      </c>
    </row>
    <row r="165" spans="1:13">
      <c r="A165" s="302">
        <v>156</v>
      </c>
      <c r="B165" s="278" t="s">
        <v>162</v>
      </c>
      <c r="C165" s="278">
        <v>223.25</v>
      </c>
      <c r="D165" s="280">
        <v>223.16666666666666</v>
      </c>
      <c r="E165" s="280">
        <v>219.43333333333331</v>
      </c>
      <c r="F165" s="280">
        <v>215.61666666666665</v>
      </c>
      <c r="G165" s="280">
        <v>211.8833333333333</v>
      </c>
      <c r="H165" s="280">
        <v>226.98333333333332</v>
      </c>
      <c r="I165" s="280">
        <v>230.71666666666667</v>
      </c>
      <c r="J165" s="280">
        <v>234.53333333333333</v>
      </c>
      <c r="K165" s="278">
        <v>226.9</v>
      </c>
      <c r="L165" s="278">
        <v>219.35</v>
      </c>
      <c r="M165" s="278">
        <v>30.113119999999999</v>
      </c>
    </row>
    <row r="166" spans="1:13">
      <c r="A166" s="302">
        <v>157</v>
      </c>
      <c r="B166" s="278" t="s">
        <v>276</v>
      </c>
      <c r="C166" s="278">
        <v>4419.3999999999996</v>
      </c>
      <c r="D166" s="280">
        <v>4390.8</v>
      </c>
      <c r="E166" s="280">
        <v>4239.6000000000004</v>
      </c>
      <c r="F166" s="280">
        <v>4059.8</v>
      </c>
      <c r="G166" s="280">
        <v>3908.6000000000004</v>
      </c>
      <c r="H166" s="280">
        <v>4570.6000000000004</v>
      </c>
      <c r="I166" s="280">
        <v>4721.7999999999993</v>
      </c>
      <c r="J166" s="280">
        <v>4901.6000000000004</v>
      </c>
      <c r="K166" s="278">
        <v>4542</v>
      </c>
      <c r="L166" s="278">
        <v>4211</v>
      </c>
      <c r="M166" s="278">
        <v>1.31186</v>
      </c>
    </row>
    <row r="167" spans="1:13">
      <c r="A167" s="302">
        <v>158</v>
      </c>
      <c r="B167" s="278" t="s">
        <v>164</v>
      </c>
      <c r="C167" s="278">
        <v>1539.2</v>
      </c>
      <c r="D167" s="280">
        <v>1551.45</v>
      </c>
      <c r="E167" s="280">
        <v>1518.9</v>
      </c>
      <c r="F167" s="280">
        <v>1498.6000000000001</v>
      </c>
      <c r="G167" s="280">
        <v>1466.0500000000002</v>
      </c>
      <c r="H167" s="280">
        <v>1571.75</v>
      </c>
      <c r="I167" s="280">
        <v>1604.2999999999997</v>
      </c>
      <c r="J167" s="280">
        <v>1624.6</v>
      </c>
      <c r="K167" s="278">
        <v>1584</v>
      </c>
      <c r="L167" s="278">
        <v>1531.15</v>
      </c>
      <c r="M167" s="278">
        <v>13.899459999999999</v>
      </c>
    </row>
    <row r="168" spans="1:13">
      <c r="A168" s="302">
        <v>159</v>
      </c>
      <c r="B168" s="278" t="s">
        <v>161</v>
      </c>
      <c r="C168" s="278">
        <v>854.05</v>
      </c>
      <c r="D168" s="280">
        <v>862.7166666666667</v>
      </c>
      <c r="E168" s="280">
        <v>838.83333333333337</v>
      </c>
      <c r="F168" s="280">
        <v>823.61666666666667</v>
      </c>
      <c r="G168" s="280">
        <v>799.73333333333335</v>
      </c>
      <c r="H168" s="280">
        <v>877.93333333333339</v>
      </c>
      <c r="I168" s="280">
        <v>901.81666666666661</v>
      </c>
      <c r="J168" s="280">
        <v>917.03333333333342</v>
      </c>
      <c r="K168" s="278">
        <v>886.6</v>
      </c>
      <c r="L168" s="278">
        <v>847.5</v>
      </c>
      <c r="M168" s="278">
        <v>17.65052</v>
      </c>
    </row>
    <row r="169" spans="1:13">
      <c r="A169" s="302">
        <v>160</v>
      </c>
      <c r="B169" s="278" t="s">
        <v>163</v>
      </c>
      <c r="C169" s="278">
        <v>91.8</v>
      </c>
      <c r="D169" s="280">
        <v>90.633333333333326</v>
      </c>
      <c r="E169" s="280">
        <v>88.766666666666652</v>
      </c>
      <c r="F169" s="280">
        <v>85.73333333333332</v>
      </c>
      <c r="G169" s="280">
        <v>83.866666666666646</v>
      </c>
      <c r="H169" s="280">
        <v>93.666666666666657</v>
      </c>
      <c r="I169" s="280">
        <v>95.533333333333331</v>
      </c>
      <c r="J169" s="280">
        <v>98.566666666666663</v>
      </c>
      <c r="K169" s="278">
        <v>92.5</v>
      </c>
      <c r="L169" s="278">
        <v>87.6</v>
      </c>
      <c r="M169" s="278">
        <v>55.179900000000004</v>
      </c>
    </row>
    <row r="170" spans="1:13">
      <c r="A170" s="302">
        <v>161</v>
      </c>
      <c r="B170" s="278" t="s">
        <v>166</v>
      </c>
      <c r="C170" s="278">
        <v>158</v>
      </c>
      <c r="D170" s="280">
        <v>159.16666666666666</v>
      </c>
      <c r="E170" s="280">
        <v>156.43333333333331</v>
      </c>
      <c r="F170" s="280">
        <v>154.86666666666665</v>
      </c>
      <c r="G170" s="280">
        <v>152.1333333333333</v>
      </c>
      <c r="H170" s="280">
        <v>160.73333333333332</v>
      </c>
      <c r="I170" s="280">
        <v>163.46666666666667</v>
      </c>
      <c r="J170" s="280">
        <v>165.03333333333333</v>
      </c>
      <c r="K170" s="278">
        <v>161.9</v>
      </c>
      <c r="L170" s="278">
        <v>157.6</v>
      </c>
      <c r="M170" s="278">
        <v>180.72425999999999</v>
      </c>
    </row>
    <row r="171" spans="1:13">
      <c r="A171" s="302">
        <v>162</v>
      </c>
      <c r="B171" s="278" t="s">
        <v>277</v>
      </c>
      <c r="C171" s="278">
        <v>176.3</v>
      </c>
      <c r="D171" s="280">
        <v>178.91666666666666</v>
      </c>
      <c r="E171" s="280">
        <v>172.88333333333333</v>
      </c>
      <c r="F171" s="280">
        <v>169.46666666666667</v>
      </c>
      <c r="G171" s="280">
        <v>163.43333333333334</v>
      </c>
      <c r="H171" s="280">
        <v>182.33333333333331</v>
      </c>
      <c r="I171" s="280">
        <v>188.36666666666667</v>
      </c>
      <c r="J171" s="280">
        <v>191.7833333333333</v>
      </c>
      <c r="K171" s="278">
        <v>184.95</v>
      </c>
      <c r="L171" s="278">
        <v>175.5</v>
      </c>
      <c r="M171" s="278">
        <v>6.00528</v>
      </c>
    </row>
    <row r="172" spans="1:13">
      <c r="A172" s="302">
        <v>163</v>
      </c>
      <c r="B172" s="278" t="s">
        <v>278</v>
      </c>
      <c r="C172" s="278">
        <v>10844.25</v>
      </c>
      <c r="D172" s="280">
        <v>10835.1</v>
      </c>
      <c r="E172" s="280">
        <v>10664.150000000001</v>
      </c>
      <c r="F172" s="280">
        <v>10484.050000000001</v>
      </c>
      <c r="G172" s="280">
        <v>10313.100000000002</v>
      </c>
      <c r="H172" s="280">
        <v>11015.2</v>
      </c>
      <c r="I172" s="280">
        <v>11186.150000000001</v>
      </c>
      <c r="J172" s="280">
        <v>11366.25</v>
      </c>
      <c r="K172" s="278">
        <v>11006.05</v>
      </c>
      <c r="L172" s="278">
        <v>10655</v>
      </c>
      <c r="M172" s="278">
        <v>2.69E-2</v>
      </c>
    </row>
    <row r="173" spans="1:13">
      <c r="A173" s="302">
        <v>164</v>
      </c>
      <c r="B173" s="278" t="s">
        <v>165</v>
      </c>
      <c r="C173" s="278">
        <v>31.2</v>
      </c>
      <c r="D173" s="280">
        <v>31.316666666666666</v>
      </c>
      <c r="E173" s="280">
        <v>30.883333333333333</v>
      </c>
      <c r="F173" s="280">
        <v>30.566666666666666</v>
      </c>
      <c r="G173" s="280">
        <v>30.133333333333333</v>
      </c>
      <c r="H173" s="280">
        <v>31.633333333333333</v>
      </c>
      <c r="I173" s="280">
        <v>32.066666666666663</v>
      </c>
      <c r="J173" s="280">
        <v>32.383333333333333</v>
      </c>
      <c r="K173" s="278">
        <v>31.75</v>
      </c>
      <c r="L173" s="278">
        <v>31</v>
      </c>
      <c r="M173" s="278">
        <v>193.93369000000001</v>
      </c>
    </row>
    <row r="174" spans="1:13">
      <c r="A174" s="302">
        <v>165</v>
      </c>
      <c r="B174" s="278" t="s">
        <v>279</v>
      </c>
      <c r="C174" s="278">
        <v>209</v>
      </c>
      <c r="D174" s="280">
        <v>210.63333333333333</v>
      </c>
      <c r="E174" s="280">
        <v>206.26666666666665</v>
      </c>
      <c r="F174" s="280">
        <v>203.53333333333333</v>
      </c>
      <c r="G174" s="280">
        <v>199.16666666666666</v>
      </c>
      <c r="H174" s="280">
        <v>213.36666666666665</v>
      </c>
      <c r="I174" s="280">
        <v>217.73333333333332</v>
      </c>
      <c r="J174" s="280">
        <v>220.46666666666664</v>
      </c>
      <c r="K174" s="278">
        <v>215</v>
      </c>
      <c r="L174" s="278">
        <v>207.9</v>
      </c>
      <c r="M174" s="278">
        <v>5.4452699999999998</v>
      </c>
    </row>
    <row r="175" spans="1:13">
      <c r="A175" s="302">
        <v>166</v>
      </c>
      <c r="B175" s="278" t="s">
        <v>169</v>
      </c>
      <c r="C175" s="278">
        <v>106.4</v>
      </c>
      <c r="D175" s="280">
        <v>108.93333333333334</v>
      </c>
      <c r="E175" s="280">
        <v>102.21666666666667</v>
      </c>
      <c r="F175" s="280">
        <v>98.033333333333331</v>
      </c>
      <c r="G175" s="280">
        <v>91.316666666666663</v>
      </c>
      <c r="H175" s="280">
        <v>113.11666666666667</v>
      </c>
      <c r="I175" s="280">
        <v>119.83333333333334</v>
      </c>
      <c r="J175" s="280">
        <v>124.01666666666668</v>
      </c>
      <c r="K175" s="278">
        <v>115.65</v>
      </c>
      <c r="L175" s="278">
        <v>104.75</v>
      </c>
      <c r="M175" s="278">
        <v>593.84184000000005</v>
      </c>
    </row>
    <row r="176" spans="1:13">
      <c r="A176" s="302">
        <v>167</v>
      </c>
      <c r="B176" s="278" t="s">
        <v>170</v>
      </c>
      <c r="C176" s="278">
        <v>91.85</v>
      </c>
      <c r="D176" s="280">
        <v>92</v>
      </c>
      <c r="E176" s="280">
        <v>90.35</v>
      </c>
      <c r="F176" s="280">
        <v>88.85</v>
      </c>
      <c r="G176" s="280">
        <v>87.199999999999989</v>
      </c>
      <c r="H176" s="280">
        <v>93.5</v>
      </c>
      <c r="I176" s="280">
        <v>95.15</v>
      </c>
      <c r="J176" s="280">
        <v>96.65</v>
      </c>
      <c r="K176" s="278">
        <v>93.65</v>
      </c>
      <c r="L176" s="278">
        <v>90.5</v>
      </c>
      <c r="M176" s="278">
        <v>41.633940000000003</v>
      </c>
    </row>
    <row r="177" spans="1:13">
      <c r="A177" s="302">
        <v>168</v>
      </c>
      <c r="B177" s="278" t="s">
        <v>280</v>
      </c>
      <c r="C177" s="278">
        <v>532.4</v>
      </c>
      <c r="D177" s="280">
        <v>532.9666666666667</v>
      </c>
      <c r="E177" s="280">
        <v>529.43333333333339</v>
      </c>
      <c r="F177" s="280">
        <v>526.4666666666667</v>
      </c>
      <c r="G177" s="280">
        <v>522.93333333333339</v>
      </c>
      <c r="H177" s="280">
        <v>535.93333333333339</v>
      </c>
      <c r="I177" s="280">
        <v>539.4666666666667</v>
      </c>
      <c r="J177" s="280">
        <v>542.43333333333339</v>
      </c>
      <c r="K177" s="278">
        <v>536.5</v>
      </c>
      <c r="L177" s="278">
        <v>530</v>
      </c>
      <c r="M177" s="278">
        <v>0.41860999999999998</v>
      </c>
    </row>
    <row r="178" spans="1:13">
      <c r="A178" s="302">
        <v>169</v>
      </c>
      <c r="B178" s="278" t="s">
        <v>171</v>
      </c>
      <c r="C178" s="278">
        <v>1370.9</v>
      </c>
      <c r="D178" s="280">
        <v>1370.0166666666667</v>
      </c>
      <c r="E178" s="280">
        <v>1354.1833333333334</v>
      </c>
      <c r="F178" s="280">
        <v>1337.4666666666667</v>
      </c>
      <c r="G178" s="280">
        <v>1321.6333333333334</v>
      </c>
      <c r="H178" s="280">
        <v>1386.7333333333333</v>
      </c>
      <c r="I178" s="280">
        <v>1402.5666666666668</v>
      </c>
      <c r="J178" s="280">
        <v>1419.2833333333333</v>
      </c>
      <c r="K178" s="278">
        <v>1385.85</v>
      </c>
      <c r="L178" s="278">
        <v>1353.3</v>
      </c>
      <c r="M178" s="278">
        <v>299.28330999999997</v>
      </c>
    </row>
    <row r="179" spans="1:13">
      <c r="A179" s="302">
        <v>170</v>
      </c>
      <c r="B179" s="278" t="s">
        <v>281</v>
      </c>
      <c r="C179" s="278">
        <v>717.65</v>
      </c>
      <c r="D179" s="280">
        <v>719.7166666666667</v>
      </c>
      <c r="E179" s="280">
        <v>706.93333333333339</v>
      </c>
      <c r="F179" s="280">
        <v>696.2166666666667</v>
      </c>
      <c r="G179" s="280">
        <v>683.43333333333339</v>
      </c>
      <c r="H179" s="280">
        <v>730.43333333333339</v>
      </c>
      <c r="I179" s="280">
        <v>743.2166666666667</v>
      </c>
      <c r="J179" s="280">
        <v>753.93333333333339</v>
      </c>
      <c r="K179" s="278">
        <v>732.5</v>
      </c>
      <c r="L179" s="278">
        <v>709</v>
      </c>
      <c r="M179" s="278">
        <v>12.19244</v>
      </c>
    </row>
    <row r="180" spans="1:13">
      <c r="A180" s="302">
        <v>171</v>
      </c>
      <c r="B180" s="278" t="s">
        <v>176</v>
      </c>
      <c r="C180" s="278">
        <v>3642.95</v>
      </c>
      <c r="D180" s="280">
        <v>3599.7000000000003</v>
      </c>
      <c r="E180" s="280">
        <v>3503.2500000000005</v>
      </c>
      <c r="F180" s="280">
        <v>3363.55</v>
      </c>
      <c r="G180" s="280">
        <v>3267.1000000000004</v>
      </c>
      <c r="H180" s="280">
        <v>3739.4000000000005</v>
      </c>
      <c r="I180" s="280">
        <v>3835.8500000000004</v>
      </c>
      <c r="J180" s="280">
        <v>3975.5500000000006</v>
      </c>
      <c r="K180" s="278">
        <v>3696.15</v>
      </c>
      <c r="L180" s="278">
        <v>3460</v>
      </c>
      <c r="M180" s="278">
        <v>5.1564100000000002</v>
      </c>
    </row>
    <row r="181" spans="1:13">
      <c r="A181" s="302">
        <v>172</v>
      </c>
      <c r="B181" s="278" t="s">
        <v>174</v>
      </c>
      <c r="C181" s="278">
        <v>18707.75</v>
      </c>
      <c r="D181" s="280">
        <v>18827.933333333334</v>
      </c>
      <c r="E181" s="280">
        <v>18480.866666666669</v>
      </c>
      <c r="F181" s="280">
        <v>18253.983333333334</v>
      </c>
      <c r="G181" s="280">
        <v>17906.916666666668</v>
      </c>
      <c r="H181" s="280">
        <v>19054.816666666669</v>
      </c>
      <c r="I181" s="280">
        <v>19401.883333333335</v>
      </c>
      <c r="J181" s="280">
        <v>19628.76666666667</v>
      </c>
      <c r="K181" s="278">
        <v>19175</v>
      </c>
      <c r="L181" s="278">
        <v>18601.05</v>
      </c>
      <c r="M181" s="278">
        <v>0.41913</v>
      </c>
    </row>
    <row r="182" spans="1:13">
      <c r="A182" s="302">
        <v>173</v>
      </c>
      <c r="B182" s="278" t="s">
        <v>177</v>
      </c>
      <c r="C182" s="278">
        <v>643.6</v>
      </c>
      <c r="D182" s="280">
        <v>638.86666666666667</v>
      </c>
      <c r="E182" s="280">
        <v>617.73333333333335</v>
      </c>
      <c r="F182" s="280">
        <v>591.86666666666667</v>
      </c>
      <c r="G182" s="280">
        <v>570.73333333333335</v>
      </c>
      <c r="H182" s="280">
        <v>664.73333333333335</v>
      </c>
      <c r="I182" s="280">
        <v>685.86666666666679</v>
      </c>
      <c r="J182" s="280">
        <v>711.73333333333335</v>
      </c>
      <c r="K182" s="278">
        <v>660</v>
      </c>
      <c r="L182" s="278">
        <v>613</v>
      </c>
      <c r="M182" s="278">
        <v>49.082920000000001</v>
      </c>
    </row>
    <row r="183" spans="1:13">
      <c r="A183" s="302">
        <v>174</v>
      </c>
      <c r="B183" s="278" t="s">
        <v>175</v>
      </c>
      <c r="C183" s="278">
        <v>1168.95</v>
      </c>
      <c r="D183" s="280">
        <v>1167.8666666666668</v>
      </c>
      <c r="E183" s="280">
        <v>1136.0833333333335</v>
      </c>
      <c r="F183" s="280">
        <v>1103.2166666666667</v>
      </c>
      <c r="G183" s="280">
        <v>1071.4333333333334</v>
      </c>
      <c r="H183" s="280">
        <v>1200.7333333333336</v>
      </c>
      <c r="I183" s="280">
        <v>1232.5166666666669</v>
      </c>
      <c r="J183" s="280">
        <v>1265.3833333333337</v>
      </c>
      <c r="K183" s="278">
        <v>1199.6500000000001</v>
      </c>
      <c r="L183" s="278">
        <v>1135</v>
      </c>
      <c r="M183" s="278">
        <v>10.44739</v>
      </c>
    </row>
    <row r="184" spans="1:13">
      <c r="A184" s="302">
        <v>175</v>
      </c>
      <c r="B184" s="278" t="s">
        <v>173</v>
      </c>
      <c r="C184" s="278">
        <v>186.7</v>
      </c>
      <c r="D184" s="280">
        <v>187.25</v>
      </c>
      <c r="E184" s="280">
        <v>184.6</v>
      </c>
      <c r="F184" s="280">
        <v>182.5</v>
      </c>
      <c r="G184" s="280">
        <v>179.85</v>
      </c>
      <c r="H184" s="280">
        <v>189.35</v>
      </c>
      <c r="I184" s="280">
        <v>191.99999999999997</v>
      </c>
      <c r="J184" s="280">
        <v>194.1</v>
      </c>
      <c r="K184" s="278">
        <v>189.9</v>
      </c>
      <c r="L184" s="278">
        <v>185.15</v>
      </c>
      <c r="M184" s="278">
        <v>509.57436999999999</v>
      </c>
    </row>
    <row r="185" spans="1:13">
      <c r="A185" s="302">
        <v>176</v>
      </c>
      <c r="B185" s="278" t="s">
        <v>172</v>
      </c>
      <c r="C185" s="278">
        <v>26.6</v>
      </c>
      <c r="D185" s="280">
        <v>26.716666666666669</v>
      </c>
      <c r="E185" s="280">
        <v>26.183333333333337</v>
      </c>
      <c r="F185" s="280">
        <v>25.766666666666669</v>
      </c>
      <c r="G185" s="280">
        <v>25.233333333333338</v>
      </c>
      <c r="H185" s="280">
        <v>27.133333333333336</v>
      </c>
      <c r="I185" s="280">
        <v>27.666666666666668</v>
      </c>
      <c r="J185" s="280">
        <v>28.083333333333336</v>
      </c>
      <c r="K185" s="278">
        <v>27.25</v>
      </c>
      <c r="L185" s="278">
        <v>26.3</v>
      </c>
      <c r="M185" s="278">
        <v>148.51115999999999</v>
      </c>
    </row>
    <row r="186" spans="1:13">
      <c r="A186" s="302">
        <v>177</v>
      </c>
      <c r="B186" s="278" t="s">
        <v>282</v>
      </c>
      <c r="C186" s="278">
        <v>90.7</v>
      </c>
      <c r="D186" s="280">
        <v>92.100000000000009</v>
      </c>
      <c r="E186" s="280">
        <v>88.800000000000011</v>
      </c>
      <c r="F186" s="280">
        <v>86.9</v>
      </c>
      <c r="G186" s="280">
        <v>83.600000000000009</v>
      </c>
      <c r="H186" s="280">
        <v>94.000000000000014</v>
      </c>
      <c r="I186" s="280">
        <v>97.3</v>
      </c>
      <c r="J186" s="280">
        <v>99.200000000000017</v>
      </c>
      <c r="K186" s="278">
        <v>95.4</v>
      </c>
      <c r="L186" s="278">
        <v>90.2</v>
      </c>
      <c r="M186" s="278">
        <v>21.387799999999999</v>
      </c>
    </row>
    <row r="187" spans="1:13">
      <c r="A187" s="302">
        <v>178</v>
      </c>
      <c r="B187" s="278" t="s">
        <v>179</v>
      </c>
      <c r="C187" s="278">
        <v>477.45</v>
      </c>
      <c r="D187" s="280">
        <v>479.88333333333338</v>
      </c>
      <c r="E187" s="280">
        <v>471.91666666666674</v>
      </c>
      <c r="F187" s="280">
        <v>466.38333333333338</v>
      </c>
      <c r="G187" s="280">
        <v>458.41666666666674</v>
      </c>
      <c r="H187" s="280">
        <v>485.41666666666674</v>
      </c>
      <c r="I187" s="280">
        <v>493.38333333333333</v>
      </c>
      <c r="J187" s="280">
        <v>498.91666666666674</v>
      </c>
      <c r="K187" s="278">
        <v>487.85</v>
      </c>
      <c r="L187" s="278">
        <v>474.35</v>
      </c>
      <c r="M187" s="278">
        <v>137.48836</v>
      </c>
    </row>
    <row r="188" spans="1:13">
      <c r="A188" s="302">
        <v>179</v>
      </c>
      <c r="B188" s="278" t="s">
        <v>180</v>
      </c>
      <c r="C188" s="278">
        <v>373.4</v>
      </c>
      <c r="D188" s="280">
        <v>376.66666666666669</v>
      </c>
      <c r="E188" s="280">
        <v>365.88333333333338</v>
      </c>
      <c r="F188" s="280">
        <v>358.36666666666667</v>
      </c>
      <c r="G188" s="280">
        <v>347.58333333333337</v>
      </c>
      <c r="H188" s="280">
        <v>384.18333333333339</v>
      </c>
      <c r="I188" s="280">
        <v>394.9666666666667</v>
      </c>
      <c r="J188" s="280">
        <v>402.48333333333341</v>
      </c>
      <c r="K188" s="278">
        <v>387.45</v>
      </c>
      <c r="L188" s="278">
        <v>369.15</v>
      </c>
      <c r="M188" s="278">
        <v>33.730220000000003</v>
      </c>
    </row>
    <row r="189" spans="1:13">
      <c r="A189" s="302">
        <v>180</v>
      </c>
      <c r="B189" s="278" t="s">
        <v>283</v>
      </c>
      <c r="C189" s="278">
        <v>313.95</v>
      </c>
      <c r="D189" s="280">
        <v>314.91666666666669</v>
      </c>
      <c r="E189" s="280">
        <v>309.98333333333335</v>
      </c>
      <c r="F189" s="280">
        <v>306.01666666666665</v>
      </c>
      <c r="G189" s="280">
        <v>301.08333333333331</v>
      </c>
      <c r="H189" s="280">
        <v>318.88333333333338</v>
      </c>
      <c r="I189" s="280">
        <v>323.81666666666666</v>
      </c>
      <c r="J189" s="280">
        <v>327.78333333333342</v>
      </c>
      <c r="K189" s="278">
        <v>319.85000000000002</v>
      </c>
      <c r="L189" s="278">
        <v>310.95</v>
      </c>
      <c r="M189" s="278">
        <v>2.7447900000000001</v>
      </c>
    </row>
    <row r="190" spans="1:13">
      <c r="A190" s="302">
        <v>181</v>
      </c>
      <c r="B190" s="278" t="s">
        <v>193</v>
      </c>
      <c r="C190" s="278">
        <v>298.85000000000002</v>
      </c>
      <c r="D190" s="280">
        <v>301.16666666666669</v>
      </c>
      <c r="E190" s="280">
        <v>295.43333333333339</v>
      </c>
      <c r="F190" s="280">
        <v>292.01666666666671</v>
      </c>
      <c r="G190" s="280">
        <v>286.28333333333342</v>
      </c>
      <c r="H190" s="280">
        <v>304.58333333333337</v>
      </c>
      <c r="I190" s="280">
        <v>310.31666666666661</v>
      </c>
      <c r="J190" s="280">
        <v>313.73333333333335</v>
      </c>
      <c r="K190" s="278">
        <v>306.89999999999998</v>
      </c>
      <c r="L190" s="278">
        <v>297.75</v>
      </c>
      <c r="M190" s="278">
        <v>27.711469999999998</v>
      </c>
    </row>
    <row r="191" spans="1:13">
      <c r="A191" s="302">
        <v>182</v>
      </c>
      <c r="B191" s="278" t="s">
        <v>188</v>
      </c>
      <c r="C191" s="278">
        <v>1878.25</v>
      </c>
      <c r="D191" s="280">
        <v>1846.3666666666668</v>
      </c>
      <c r="E191" s="280">
        <v>1792.7333333333336</v>
      </c>
      <c r="F191" s="280">
        <v>1707.2166666666667</v>
      </c>
      <c r="G191" s="280">
        <v>1653.5833333333335</v>
      </c>
      <c r="H191" s="280">
        <v>1931.8833333333337</v>
      </c>
      <c r="I191" s="280">
        <v>1985.5166666666669</v>
      </c>
      <c r="J191" s="280">
        <v>2071.0333333333338</v>
      </c>
      <c r="K191" s="278">
        <v>1900</v>
      </c>
      <c r="L191" s="278">
        <v>1760.85</v>
      </c>
      <c r="M191" s="278">
        <v>59.344239999999999</v>
      </c>
    </row>
    <row r="192" spans="1:13">
      <c r="A192" s="302">
        <v>183</v>
      </c>
      <c r="B192" s="278" t="s">
        <v>3467</v>
      </c>
      <c r="C192" s="278">
        <v>329.95</v>
      </c>
      <c r="D192" s="280">
        <v>331.68333333333334</v>
      </c>
      <c r="E192" s="280">
        <v>323.56666666666666</v>
      </c>
      <c r="F192" s="280">
        <v>317.18333333333334</v>
      </c>
      <c r="G192" s="280">
        <v>309.06666666666666</v>
      </c>
      <c r="H192" s="280">
        <v>338.06666666666666</v>
      </c>
      <c r="I192" s="280">
        <v>346.18333333333334</v>
      </c>
      <c r="J192" s="280">
        <v>352.56666666666666</v>
      </c>
      <c r="K192" s="278">
        <v>339.8</v>
      </c>
      <c r="L192" s="278">
        <v>325.3</v>
      </c>
      <c r="M192" s="278">
        <v>37.478879999999997</v>
      </c>
    </row>
    <row r="193" spans="1:13">
      <c r="A193" s="302">
        <v>184</v>
      </c>
      <c r="B193" s="278" t="s">
        <v>185</v>
      </c>
      <c r="C193" s="278">
        <v>34.75</v>
      </c>
      <c r="D193" s="280">
        <v>35.133333333333333</v>
      </c>
      <c r="E193" s="280">
        <v>34.266666666666666</v>
      </c>
      <c r="F193" s="280">
        <v>33.783333333333331</v>
      </c>
      <c r="G193" s="280">
        <v>32.916666666666664</v>
      </c>
      <c r="H193" s="280">
        <v>35.616666666666667</v>
      </c>
      <c r="I193" s="280">
        <v>36.483333333333327</v>
      </c>
      <c r="J193" s="280">
        <v>36.966666666666669</v>
      </c>
      <c r="K193" s="278">
        <v>36</v>
      </c>
      <c r="L193" s="278">
        <v>34.65</v>
      </c>
      <c r="M193" s="278">
        <v>23.263950000000001</v>
      </c>
    </row>
    <row r="194" spans="1:13">
      <c r="A194" s="302">
        <v>185</v>
      </c>
      <c r="B194" s="278" t="s">
        <v>184</v>
      </c>
      <c r="C194" s="278">
        <v>75.650000000000006</v>
      </c>
      <c r="D194" s="280">
        <v>76.566666666666677</v>
      </c>
      <c r="E194" s="280">
        <v>74.483333333333348</v>
      </c>
      <c r="F194" s="280">
        <v>73.316666666666677</v>
      </c>
      <c r="G194" s="280">
        <v>71.233333333333348</v>
      </c>
      <c r="H194" s="280">
        <v>77.733333333333348</v>
      </c>
      <c r="I194" s="280">
        <v>79.816666666666691</v>
      </c>
      <c r="J194" s="280">
        <v>80.983333333333348</v>
      </c>
      <c r="K194" s="278">
        <v>78.650000000000006</v>
      </c>
      <c r="L194" s="278">
        <v>75.400000000000006</v>
      </c>
      <c r="M194" s="278">
        <v>503.72620000000001</v>
      </c>
    </row>
    <row r="195" spans="1:13">
      <c r="A195" s="302">
        <v>186</v>
      </c>
      <c r="B195" s="278" t="s">
        <v>186</v>
      </c>
      <c r="C195" s="278">
        <v>32.700000000000003</v>
      </c>
      <c r="D195" s="280">
        <v>32.833333333333336</v>
      </c>
      <c r="E195" s="280">
        <v>32.266666666666673</v>
      </c>
      <c r="F195" s="280">
        <v>31.833333333333336</v>
      </c>
      <c r="G195" s="280">
        <v>31.266666666666673</v>
      </c>
      <c r="H195" s="280">
        <v>33.266666666666673</v>
      </c>
      <c r="I195" s="280">
        <v>33.833333333333336</v>
      </c>
      <c r="J195" s="280">
        <v>34.266666666666673</v>
      </c>
      <c r="K195" s="278">
        <v>33.4</v>
      </c>
      <c r="L195" s="278">
        <v>32.4</v>
      </c>
      <c r="M195" s="278">
        <v>80.344449999999995</v>
      </c>
    </row>
    <row r="196" spans="1:13">
      <c r="A196" s="302">
        <v>187</v>
      </c>
      <c r="B196" s="278" t="s">
        <v>187</v>
      </c>
      <c r="C196" s="278">
        <v>270.3</v>
      </c>
      <c r="D196" s="280">
        <v>272.76666666666665</v>
      </c>
      <c r="E196" s="280">
        <v>266.5333333333333</v>
      </c>
      <c r="F196" s="280">
        <v>262.76666666666665</v>
      </c>
      <c r="G196" s="280">
        <v>256.5333333333333</v>
      </c>
      <c r="H196" s="280">
        <v>276.5333333333333</v>
      </c>
      <c r="I196" s="280">
        <v>282.76666666666665</v>
      </c>
      <c r="J196" s="280">
        <v>286.5333333333333</v>
      </c>
      <c r="K196" s="278">
        <v>279</v>
      </c>
      <c r="L196" s="278">
        <v>269</v>
      </c>
      <c r="M196" s="278">
        <v>154.68122</v>
      </c>
    </row>
    <row r="197" spans="1:13">
      <c r="A197" s="302">
        <v>188</v>
      </c>
      <c r="B197" s="269" t="s">
        <v>189</v>
      </c>
      <c r="C197" s="269">
        <v>523.70000000000005</v>
      </c>
      <c r="D197" s="309">
        <v>520.28333333333342</v>
      </c>
      <c r="E197" s="309">
        <v>512.71666666666681</v>
      </c>
      <c r="F197" s="309">
        <v>501.73333333333341</v>
      </c>
      <c r="G197" s="309">
        <v>494.1666666666668</v>
      </c>
      <c r="H197" s="309">
        <v>531.26666666666688</v>
      </c>
      <c r="I197" s="309">
        <v>538.83333333333348</v>
      </c>
      <c r="J197" s="309">
        <v>549.81666666666683</v>
      </c>
      <c r="K197" s="269">
        <v>527.85</v>
      </c>
      <c r="L197" s="269">
        <v>509.3</v>
      </c>
      <c r="M197" s="269">
        <v>60.964480000000002</v>
      </c>
    </row>
    <row r="198" spans="1:13">
      <c r="A198" s="302">
        <v>189</v>
      </c>
      <c r="B198" s="269" t="s">
        <v>284</v>
      </c>
      <c r="C198" s="269">
        <v>117.75</v>
      </c>
      <c r="D198" s="309">
        <v>118.88333333333333</v>
      </c>
      <c r="E198" s="309">
        <v>115.86666666666665</v>
      </c>
      <c r="F198" s="309">
        <v>113.98333333333332</v>
      </c>
      <c r="G198" s="309">
        <v>110.96666666666664</v>
      </c>
      <c r="H198" s="309">
        <v>120.76666666666665</v>
      </c>
      <c r="I198" s="309">
        <v>123.78333333333333</v>
      </c>
      <c r="J198" s="309">
        <v>125.66666666666666</v>
      </c>
      <c r="K198" s="269">
        <v>121.9</v>
      </c>
      <c r="L198" s="269">
        <v>117</v>
      </c>
      <c r="M198" s="269">
        <v>1.6922699999999999</v>
      </c>
    </row>
    <row r="199" spans="1:13">
      <c r="A199" s="302">
        <v>190</v>
      </c>
      <c r="B199" s="269" t="s">
        <v>168</v>
      </c>
      <c r="C199" s="269">
        <v>567.70000000000005</v>
      </c>
      <c r="D199" s="309">
        <v>566.73333333333335</v>
      </c>
      <c r="E199" s="309">
        <v>554.9666666666667</v>
      </c>
      <c r="F199" s="309">
        <v>542.23333333333335</v>
      </c>
      <c r="G199" s="309">
        <v>530.4666666666667</v>
      </c>
      <c r="H199" s="309">
        <v>579.4666666666667</v>
      </c>
      <c r="I199" s="309">
        <v>591.23333333333335</v>
      </c>
      <c r="J199" s="309">
        <v>603.9666666666667</v>
      </c>
      <c r="K199" s="269">
        <v>578.5</v>
      </c>
      <c r="L199" s="269">
        <v>554</v>
      </c>
      <c r="M199" s="269">
        <v>4.1097000000000001</v>
      </c>
    </row>
    <row r="200" spans="1:13">
      <c r="A200" s="302">
        <v>191</v>
      </c>
      <c r="B200" s="269" t="s">
        <v>190</v>
      </c>
      <c r="C200" s="269">
        <v>912.6</v>
      </c>
      <c r="D200" s="309">
        <v>917.69999999999993</v>
      </c>
      <c r="E200" s="309">
        <v>899.89999999999986</v>
      </c>
      <c r="F200" s="309">
        <v>887.19999999999993</v>
      </c>
      <c r="G200" s="309">
        <v>869.39999999999986</v>
      </c>
      <c r="H200" s="309">
        <v>930.39999999999986</v>
      </c>
      <c r="I200" s="309">
        <v>948.19999999999982</v>
      </c>
      <c r="J200" s="309">
        <v>960.89999999999986</v>
      </c>
      <c r="K200" s="269">
        <v>935.5</v>
      </c>
      <c r="L200" s="269">
        <v>905</v>
      </c>
      <c r="M200" s="269">
        <v>70.091980000000007</v>
      </c>
    </row>
    <row r="201" spans="1:13">
      <c r="A201" s="302">
        <v>192</v>
      </c>
      <c r="B201" s="269" t="s">
        <v>191</v>
      </c>
      <c r="C201" s="269">
        <v>2422.65</v>
      </c>
      <c r="D201" s="309">
        <v>2458.2166666666667</v>
      </c>
      <c r="E201" s="309">
        <v>2367.4333333333334</v>
      </c>
      <c r="F201" s="309">
        <v>2312.2166666666667</v>
      </c>
      <c r="G201" s="309">
        <v>2221.4333333333334</v>
      </c>
      <c r="H201" s="309">
        <v>2513.4333333333334</v>
      </c>
      <c r="I201" s="309">
        <v>2604.2166666666672</v>
      </c>
      <c r="J201" s="309">
        <v>2659.4333333333334</v>
      </c>
      <c r="K201" s="269">
        <v>2549</v>
      </c>
      <c r="L201" s="269">
        <v>2403</v>
      </c>
      <c r="M201" s="269">
        <v>8.5501900000000006</v>
      </c>
    </row>
    <row r="202" spans="1:13">
      <c r="A202" s="302">
        <v>193</v>
      </c>
      <c r="B202" s="269" t="s">
        <v>192</v>
      </c>
      <c r="C202" s="269">
        <v>303.60000000000002</v>
      </c>
      <c r="D202" s="309">
        <v>301.55</v>
      </c>
      <c r="E202" s="309">
        <v>297.05</v>
      </c>
      <c r="F202" s="309">
        <v>290.5</v>
      </c>
      <c r="G202" s="309">
        <v>286</v>
      </c>
      <c r="H202" s="309">
        <v>308.10000000000002</v>
      </c>
      <c r="I202" s="309">
        <v>312.60000000000002</v>
      </c>
      <c r="J202" s="309">
        <v>319.15000000000003</v>
      </c>
      <c r="K202" s="269">
        <v>306.05</v>
      </c>
      <c r="L202" s="269">
        <v>295</v>
      </c>
      <c r="M202" s="269">
        <v>9.0296199999999995</v>
      </c>
    </row>
    <row r="203" spans="1:13">
      <c r="A203" s="302">
        <v>194</v>
      </c>
      <c r="B203" s="269" t="s">
        <v>198</v>
      </c>
      <c r="C203" s="269">
        <v>348.9</v>
      </c>
      <c r="D203" s="309">
        <v>353.66666666666669</v>
      </c>
      <c r="E203" s="309">
        <v>340.93333333333339</v>
      </c>
      <c r="F203" s="309">
        <v>332.9666666666667</v>
      </c>
      <c r="G203" s="309">
        <v>320.23333333333341</v>
      </c>
      <c r="H203" s="309">
        <v>361.63333333333338</v>
      </c>
      <c r="I203" s="309">
        <v>374.36666666666662</v>
      </c>
      <c r="J203" s="309">
        <v>382.33333333333337</v>
      </c>
      <c r="K203" s="269">
        <v>366.4</v>
      </c>
      <c r="L203" s="269">
        <v>345.7</v>
      </c>
      <c r="M203" s="269">
        <v>56.886830000000003</v>
      </c>
    </row>
    <row r="204" spans="1:13">
      <c r="A204" s="302">
        <v>195</v>
      </c>
      <c r="B204" s="269" t="s">
        <v>196</v>
      </c>
      <c r="C204" s="269">
        <v>3442.2</v>
      </c>
      <c r="D204" s="309">
        <v>3439.4</v>
      </c>
      <c r="E204" s="309">
        <v>3408.8</v>
      </c>
      <c r="F204" s="309">
        <v>3375.4</v>
      </c>
      <c r="G204" s="309">
        <v>3344.8</v>
      </c>
      <c r="H204" s="309">
        <v>3472.8</v>
      </c>
      <c r="I204" s="309">
        <v>3503.3999999999996</v>
      </c>
      <c r="J204" s="309">
        <v>3536.8</v>
      </c>
      <c r="K204" s="269">
        <v>3470</v>
      </c>
      <c r="L204" s="269">
        <v>3406</v>
      </c>
      <c r="M204" s="269">
        <v>9.7720300000000009</v>
      </c>
    </row>
    <row r="205" spans="1:13">
      <c r="A205" s="302">
        <v>196</v>
      </c>
      <c r="B205" s="269" t="s">
        <v>197</v>
      </c>
      <c r="C205" s="269">
        <v>28.4</v>
      </c>
      <c r="D205" s="309">
        <v>28.5</v>
      </c>
      <c r="E205" s="309">
        <v>28.2</v>
      </c>
      <c r="F205" s="309">
        <v>28</v>
      </c>
      <c r="G205" s="309">
        <v>27.7</v>
      </c>
      <c r="H205" s="309">
        <v>28.7</v>
      </c>
      <c r="I205" s="309">
        <v>28.999999999999996</v>
      </c>
      <c r="J205" s="309">
        <v>29.2</v>
      </c>
      <c r="K205" s="269">
        <v>28.8</v>
      </c>
      <c r="L205" s="269">
        <v>28.3</v>
      </c>
      <c r="M205" s="269">
        <v>24.17163</v>
      </c>
    </row>
    <row r="206" spans="1:13">
      <c r="A206" s="302">
        <v>197</v>
      </c>
      <c r="B206" s="269" t="s">
        <v>194</v>
      </c>
      <c r="C206" s="269">
        <v>920</v>
      </c>
      <c r="D206" s="309">
        <v>927.26666666666677</v>
      </c>
      <c r="E206" s="309">
        <v>904.53333333333353</v>
      </c>
      <c r="F206" s="309">
        <v>889.06666666666672</v>
      </c>
      <c r="G206" s="309">
        <v>866.33333333333348</v>
      </c>
      <c r="H206" s="309">
        <v>942.73333333333358</v>
      </c>
      <c r="I206" s="309">
        <v>965.46666666666692</v>
      </c>
      <c r="J206" s="309">
        <v>980.93333333333362</v>
      </c>
      <c r="K206" s="269">
        <v>950</v>
      </c>
      <c r="L206" s="269">
        <v>911.8</v>
      </c>
      <c r="M206" s="269">
        <v>9.0735100000000006</v>
      </c>
    </row>
    <row r="207" spans="1:13">
      <c r="A207" s="302">
        <v>198</v>
      </c>
      <c r="B207" s="269" t="s">
        <v>144</v>
      </c>
      <c r="C207" s="269">
        <v>529.54999999999995</v>
      </c>
      <c r="D207" s="309">
        <v>535.23333333333323</v>
      </c>
      <c r="E207" s="309">
        <v>521.31666666666649</v>
      </c>
      <c r="F207" s="309">
        <v>513.08333333333326</v>
      </c>
      <c r="G207" s="309">
        <v>499.16666666666652</v>
      </c>
      <c r="H207" s="309">
        <v>543.46666666666647</v>
      </c>
      <c r="I207" s="309">
        <v>557.38333333333321</v>
      </c>
      <c r="J207" s="309">
        <v>565.61666666666645</v>
      </c>
      <c r="K207" s="269">
        <v>549.15</v>
      </c>
      <c r="L207" s="269">
        <v>527</v>
      </c>
      <c r="M207" s="269">
        <v>24.609300000000001</v>
      </c>
    </row>
    <row r="208" spans="1:13">
      <c r="A208" s="302">
        <v>199</v>
      </c>
      <c r="B208" s="269" t="s">
        <v>285</v>
      </c>
      <c r="C208" s="269">
        <v>174.85</v>
      </c>
      <c r="D208" s="309">
        <v>173.95000000000002</v>
      </c>
      <c r="E208" s="309">
        <v>171.90000000000003</v>
      </c>
      <c r="F208" s="309">
        <v>168.95000000000002</v>
      </c>
      <c r="G208" s="309">
        <v>166.90000000000003</v>
      </c>
      <c r="H208" s="309">
        <v>176.90000000000003</v>
      </c>
      <c r="I208" s="309">
        <v>178.95000000000005</v>
      </c>
      <c r="J208" s="309">
        <v>181.90000000000003</v>
      </c>
      <c r="K208" s="269">
        <v>176</v>
      </c>
      <c r="L208" s="269">
        <v>171</v>
      </c>
      <c r="M208" s="269">
        <v>3.3793000000000002</v>
      </c>
    </row>
    <row r="209" spans="1:13">
      <c r="A209" s="302">
        <v>200</v>
      </c>
      <c r="B209" s="269" t="s">
        <v>286</v>
      </c>
      <c r="C209" s="269">
        <v>145.1</v>
      </c>
      <c r="D209" s="309">
        <v>143.5</v>
      </c>
      <c r="E209" s="309">
        <v>137.6</v>
      </c>
      <c r="F209" s="309">
        <v>130.1</v>
      </c>
      <c r="G209" s="309">
        <v>124.19999999999999</v>
      </c>
      <c r="H209" s="309">
        <v>151</v>
      </c>
      <c r="I209" s="309">
        <v>156.89999999999998</v>
      </c>
      <c r="J209" s="309">
        <v>164.4</v>
      </c>
      <c r="K209" s="269">
        <v>149.4</v>
      </c>
      <c r="L209" s="269">
        <v>136</v>
      </c>
      <c r="M209" s="269">
        <v>9.2228600000000007</v>
      </c>
    </row>
    <row r="210" spans="1:13">
      <c r="A210" s="302">
        <v>201</v>
      </c>
      <c r="B210" s="269" t="s">
        <v>564</v>
      </c>
      <c r="C210" s="269">
        <v>622.9</v>
      </c>
      <c r="D210" s="309">
        <v>636.41666666666663</v>
      </c>
      <c r="E210" s="309">
        <v>601.48333333333323</v>
      </c>
      <c r="F210" s="309">
        <v>580.06666666666661</v>
      </c>
      <c r="G210" s="309">
        <v>545.13333333333321</v>
      </c>
      <c r="H210" s="309">
        <v>657.83333333333326</v>
      </c>
      <c r="I210" s="309">
        <v>692.76666666666665</v>
      </c>
      <c r="J210" s="309">
        <v>714.18333333333328</v>
      </c>
      <c r="K210" s="269">
        <v>671.35</v>
      </c>
      <c r="L210" s="269">
        <v>615</v>
      </c>
      <c r="M210" s="269">
        <v>1.7946</v>
      </c>
    </row>
    <row r="211" spans="1:13">
      <c r="A211" s="302">
        <v>202</v>
      </c>
      <c r="B211" s="269" t="s">
        <v>199</v>
      </c>
      <c r="C211" s="269">
        <v>77.599999999999994</v>
      </c>
      <c r="D211" s="309">
        <v>77.583333333333329</v>
      </c>
      <c r="E211" s="309">
        <v>76.61666666666666</v>
      </c>
      <c r="F211" s="309">
        <v>75.633333333333326</v>
      </c>
      <c r="G211" s="309">
        <v>74.666666666666657</v>
      </c>
      <c r="H211" s="309">
        <v>78.566666666666663</v>
      </c>
      <c r="I211" s="309">
        <v>79.533333333333331</v>
      </c>
      <c r="J211" s="309">
        <v>80.516666666666666</v>
      </c>
      <c r="K211" s="269">
        <v>78.55</v>
      </c>
      <c r="L211" s="269">
        <v>76.599999999999994</v>
      </c>
      <c r="M211" s="269">
        <v>242.58404999999999</v>
      </c>
    </row>
    <row r="212" spans="1:13">
      <c r="A212" s="302">
        <v>203</v>
      </c>
      <c r="B212" s="269" t="s">
        <v>121</v>
      </c>
      <c r="C212" s="269">
        <v>4.3499999999999996</v>
      </c>
      <c r="D212" s="309">
        <v>4.333333333333333</v>
      </c>
      <c r="E212" s="309">
        <v>4.1666666666666661</v>
      </c>
      <c r="F212" s="309">
        <v>3.9833333333333334</v>
      </c>
      <c r="G212" s="309">
        <v>3.8166666666666664</v>
      </c>
      <c r="H212" s="309">
        <v>4.5166666666666657</v>
      </c>
      <c r="I212" s="309">
        <v>4.6833333333333318</v>
      </c>
      <c r="J212" s="309">
        <v>4.8666666666666654</v>
      </c>
      <c r="K212" s="269">
        <v>4.5</v>
      </c>
      <c r="L212" s="269">
        <v>4.1500000000000004</v>
      </c>
      <c r="M212" s="269">
        <v>6910.6205300000001</v>
      </c>
    </row>
    <row r="213" spans="1:13">
      <c r="A213" s="302">
        <v>204</v>
      </c>
      <c r="B213" s="269" t="s">
        <v>200</v>
      </c>
      <c r="C213" s="269">
        <v>508.2</v>
      </c>
      <c r="D213" s="309">
        <v>506.40000000000003</v>
      </c>
      <c r="E213" s="309">
        <v>499.80000000000007</v>
      </c>
      <c r="F213" s="309">
        <v>491.40000000000003</v>
      </c>
      <c r="G213" s="309">
        <v>484.80000000000007</v>
      </c>
      <c r="H213" s="309">
        <v>514.80000000000007</v>
      </c>
      <c r="I213" s="309">
        <v>521.40000000000009</v>
      </c>
      <c r="J213" s="309">
        <v>529.80000000000007</v>
      </c>
      <c r="K213" s="269">
        <v>513</v>
      </c>
      <c r="L213" s="269">
        <v>498</v>
      </c>
      <c r="M213" s="269">
        <v>24.728300000000001</v>
      </c>
    </row>
    <row r="214" spans="1:13">
      <c r="A214" s="302">
        <v>205</v>
      </c>
      <c r="B214" s="269" t="s">
        <v>570</v>
      </c>
      <c r="C214" s="269">
        <v>1863.65</v>
      </c>
      <c r="D214" s="309">
        <v>1856.5166666666667</v>
      </c>
      <c r="E214" s="309">
        <v>1838.0333333333333</v>
      </c>
      <c r="F214" s="309">
        <v>1812.4166666666667</v>
      </c>
      <c r="G214" s="309">
        <v>1793.9333333333334</v>
      </c>
      <c r="H214" s="309">
        <v>1882.1333333333332</v>
      </c>
      <c r="I214" s="309">
        <v>1900.6166666666663</v>
      </c>
      <c r="J214" s="309">
        <v>1926.2333333333331</v>
      </c>
      <c r="K214" s="269">
        <v>1875</v>
      </c>
      <c r="L214" s="269">
        <v>1830.9</v>
      </c>
      <c r="M214" s="269">
        <v>0.42730000000000001</v>
      </c>
    </row>
    <row r="215" spans="1:13">
      <c r="A215" s="302">
        <v>206</v>
      </c>
      <c r="B215" s="269" t="s">
        <v>201</v>
      </c>
      <c r="C215" s="309">
        <v>180.9</v>
      </c>
      <c r="D215" s="309">
        <v>180.20000000000002</v>
      </c>
      <c r="E215" s="309">
        <v>177.80000000000004</v>
      </c>
      <c r="F215" s="309">
        <v>174.70000000000002</v>
      </c>
      <c r="G215" s="309">
        <v>172.30000000000004</v>
      </c>
      <c r="H215" s="309">
        <v>183.30000000000004</v>
      </c>
      <c r="I215" s="309">
        <v>185.70000000000002</v>
      </c>
      <c r="J215" s="309">
        <v>188.80000000000004</v>
      </c>
      <c r="K215" s="309">
        <v>182.6</v>
      </c>
      <c r="L215" s="309">
        <v>177.1</v>
      </c>
      <c r="M215" s="309">
        <v>55.554200000000002</v>
      </c>
    </row>
    <row r="216" spans="1:13">
      <c r="A216" s="302">
        <v>207</v>
      </c>
      <c r="B216" s="269" t="s">
        <v>202</v>
      </c>
      <c r="C216" s="309">
        <v>28.3</v>
      </c>
      <c r="D216" s="309">
        <v>28.683333333333337</v>
      </c>
      <c r="E216" s="309">
        <v>27.466666666666676</v>
      </c>
      <c r="F216" s="309">
        <v>26.63333333333334</v>
      </c>
      <c r="G216" s="309">
        <v>25.416666666666679</v>
      </c>
      <c r="H216" s="309">
        <v>29.516666666666673</v>
      </c>
      <c r="I216" s="309">
        <v>30.733333333333334</v>
      </c>
      <c r="J216" s="309">
        <v>31.56666666666667</v>
      </c>
      <c r="K216" s="309">
        <v>29.9</v>
      </c>
      <c r="L216" s="309">
        <v>27.85</v>
      </c>
      <c r="M216" s="309">
        <v>334.88476000000003</v>
      </c>
    </row>
    <row r="217" spans="1:13">
      <c r="A217" s="302">
        <v>208</v>
      </c>
      <c r="B217" s="269" t="s">
        <v>203</v>
      </c>
      <c r="C217" s="309">
        <v>157.55000000000001</v>
      </c>
      <c r="D217" s="309">
        <v>162.16666666666669</v>
      </c>
      <c r="E217" s="309">
        <v>150.93333333333337</v>
      </c>
      <c r="F217" s="309">
        <v>144.31666666666669</v>
      </c>
      <c r="G217" s="309">
        <v>133.08333333333337</v>
      </c>
      <c r="H217" s="309">
        <v>168.78333333333336</v>
      </c>
      <c r="I217" s="309">
        <v>180.01666666666671</v>
      </c>
      <c r="J217" s="309">
        <v>186.63333333333335</v>
      </c>
      <c r="K217" s="309">
        <v>173.4</v>
      </c>
      <c r="L217" s="309">
        <v>155.55000000000001</v>
      </c>
      <c r="M217" s="309">
        <v>692.08270000000005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6"/>
      <c r="B1" s="50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43945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3" t="s">
        <v>16</v>
      </c>
      <c r="B9" s="504" t="s">
        <v>18</v>
      </c>
      <c r="C9" s="502" t="s">
        <v>19</v>
      </c>
      <c r="D9" s="502" t="s">
        <v>20</v>
      </c>
      <c r="E9" s="502" t="s">
        <v>21</v>
      </c>
      <c r="F9" s="502"/>
      <c r="G9" s="502"/>
      <c r="H9" s="502" t="s">
        <v>22</v>
      </c>
      <c r="I9" s="502"/>
      <c r="J9" s="502"/>
      <c r="K9" s="275"/>
      <c r="L9" s="282"/>
      <c r="M9" s="283"/>
    </row>
    <row r="10" spans="1:15" ht="42.75" customHeight="1">
      <c r="A10" s="498"/>
      <c r="B10" s="500"/>
      <c r="C10" s="505" t="s">
        <v>23</v>
      </c>
      <c r="D10" s="50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18778.75</v>
      </c>
      <c r="D11" s="280">
        <v>18792.916666666668</v>
      </c>
      <c r="E11" s="280">
        <v>18586.833333333336</v>
      </c>
      <c r="F11" s="280">
        <v>18394.916666666668</v>
      </c>
      <c r="G11" s="280">
        <v>18188.833333333336</v>
      </c>
      <c r="H11" s="280">
        <v>18984.833333333336</v>
      </c>
      <c r="I11" s="280">
        <v>19190.916666666672</v>
      </c>
      <c r="J11" s="280">
        <v>19382.833333333336</v>
      </c>
      <c r="K11" s="278">
        <v>18999</v>
      </c>
      <c r="L11" s="278">
        <v>18601</v>
      </c>
      <c r="M11" s="278">
        <v>1.951E-2</v>
      </c>
    </row>
    <row r="12" spans="1:15" ht="12" customHeight="1">
      <c r="A12" s="269">
        <v>2</v>
      </c>
      <c r="B12" s="278" t="s">
        <v>804</v>
      </c>
      <c r="C12" s="279">
        <v>937.6</v>
      </c>
      <c r="D12" s="280">
        <v>940.86666666666667</v>
      </c>
      <c r="E12" s="280">
        <v>921.73333333333335</v>
      </c>
      <c r="F12" s="280">
        <v>905.86666666666667</v>
      </c>
      <c r="G12" s="280">
        <v>886.73333333333335</v>
      </c>
      <c r="H12" s="280">
        <v>956.73333333333335</v>
      </c>
      <c r="I12" s="280">
        <v>975.86666666666679</v>
      </c>
      <c r="J12" s="280">
        <v>991.73333333333335</v>
      </c>
      <c r="K12" s="278">
        <v>960</v>
      </c>
      <c r="L12" s="278">
        <v>925</v>
      </c>
      <c r="M12" s="278">
        <v>3.0988099999999998</v>
      </c>
    </row>
    <row r="13" spans="1:15" ht="12" customHeight="1">
      <c r="A13" s="269">
        <v>3</v>
      </c>
      <c r="B13" s="278" t="s">
        <v>295</v>
      </c>
      <c r="C13" s="279">
        <v>1174.2</v>
      </c>
      <c r="D13" s="280">
        <v>1209.7666666666667</v>
      </c>
      <c r="E13" s="280">
        <v>1138.6333333333332</v>
      </c>
      <c r="F13" s="280">
        <v>1103.0666666666666</v>
      </c>
      <c r="G13" s="280">
        <v>1031.9333333333332</v>
      </c>
      <c r="H13" s="280">
        <v>1245.3333333333333</v>
      </c>
      <c r="I13" s="280">
        <v>1316.4666666666669</v>
      </c>
      <c r="J13" s="280">
        <v>1352.0333333333333</v>
      </c>
      <c r="K13" s="278">
        <v>1280.9000000000001</v>
      </c>
      <c r="L13" s="278">
        <v>1174.2</v>
      </c>
      <c r="M13" s="278">
        <v>0.43174000000000001</v>
      </c>
    </row>
    <row r="14" spans="1:15" ht="12" customHeight="1">
      <c r="A14" s="269">
        <v>4</v>
      </c>
      <c r="B14" s="278" t="s">
        <v>296</v>
      </c>
      <c r="C14" s="279">
        <v>16391.099999999999</v>
      </c>
      <c r="D14" s="280">
        <v>16442.116666666665</v>
      </c>
      <c r="E14" s="280">
        <v>16222.23333333333</v>
      </c>
      <c r="F14" s="280">
        <v>16053.366666666665</v>
      </c>
      <c r="G14" s="280">
        <v>15833.48333333333</v>
      </c>
      <c r="H14" s="280">
        <v>16610.98333333333</v>
      </c>
      <c r="I14" s="280">
        <v>16830.866666666669</v>
      </c>
      <c r="J14" s="280">
        <v>16999.73333333333</v>
      </c>
      <c r="K14" s="278">
        <v>16662</v>
      </c>
      <c r="L14" s="278">
        <v>16273.25</v>
      </c>
      <c r="M14" s="278">
        <v>0.13178999999999999</v>
      </c>
    </row>
    <row r="15" spans="1:15" ht="12" customHeight="1">
      <c r="A15" s="269">
        <v>5</v>
      </c>
      <c r="B15" s="278" t="s">
        <v>228</v>
      </c>
      <c r="C15" s="279">
        <v>49.95</v>
      </c>
      <c r="D15" s="280">
        <v>50.366666666666667</v>
      </c>
      <c r="E15" s="280">
        <v>48.983333333333334</v>
      </c>
      <c r="F15" s="280">
        <v>48.016666666666666</v>
      </c>
      <c r="G15" s="280">
        <v>46.633333333333333</v>
      </c>
      <c r="H15" s="280">
        <v>51.333333333333336</v>
      </c>
      <c r="I15" s="280">
        <v>52.716666666666676</v>
      </c>
      <c r="J15" s="280">
        <v>53.683333333333337</v>
      </c>
      <c r="K15" s="278">
        <v>51.75</v>
      </c>
      <c r="L15" s="278">
        <v>49.4</v>
      </c>
      <c r="M15" s="278">
        <v>13.476570000000001</v>
      </c>
    </row>
    <row r="16" spans="1:15" ht="12" customHeight="1">
      <c r="A16" s="269">
        <v>6</v>
      </c>
      <c r="B16" s="278" t="s">
        <v>229</v>
      </c>
      <c r="C16" s="279">
        <v>123.95</v>
      </c>
      <c r="D16" s="280">
        <v>124.85000000000001</v>
      </c>
      <c r="E16" s="280">
        <v>121.75000000000001</v>
      </c>
      <c r="F16" s="280">
        <v>119.55000000000001</v>
      </c>
      <c r="G16" s="280">
        <v>116.45000000000002</v>
      </c>
      <c r="H16" s="280">
        <v>127.05000000000001</v>
      </c>
      <c r="I16" s="280">
        <v>130.15</v>
      </c>
      <c r="J16" s="280">
        <v>132.35000000000002</v>
      </c>
      <c r="K16" s="278">
        <v>127.95</v>
      </c>
      <c r="L16" s="278">
        <v>122.65</v>
      </c>
      <c r="M16" s="278">
        <v>28.653420000000001</v>
      </c>
    </row>
    <row r="17" spans="1:13" ht="12" customHeight="1">
      <c r="A17" s="269">
        <v>7</v>
      </c>
      <c r="B17" s="278" t="s">
        <v>39</v>
      </c>
      <c r="C17" s="279">
        <v>1190.45</v>
      </c>
      <c r="D17" s="280">
        <v>1201.9833333333333</v>
      </c>
      <c r="E17" s="280">
        <v>1166.0166666666667</v>
      </c>
      <c r="F17" s="280">
        <v>1141.5833333333333</v>
      </c>
      <c r="G17" s="280">
        <v>1105.6166666666666</v>
      </c>
      <c r="H17" s="280">
        <v>1226.4166666666667</v>
      </c>
      <c r="I17" s="280">
        <v>1262.3833333333334</v>
      </c>
      <c r="J17" s="280">
        <v>1286.8166666666668</v>
      </c>
      <c r="K17" s="278">
        <v>1237.95</v>
      </c>
      <c r="L17" s="278">
        <v>1177.55</v>
      </c>
      <c r="M17" s="278">
        <v>20.722390000000001</v>
      </c>
    </row>
    <row r="18" spans="1:13" ht="12" customHeight="1">
      <c r="A18" s="269">
        <v>8</v>
      </c>
      <c r="B18" s="278" t="s">
        <v>297</v>
      </c>
      <c r="C18" s="279">
        <v>99.15</v>
      </c>
      <c r="D18" s="280">
        <v>99.816666666666677</v>
      </c>
      <c r="E18" s="280">
        <v>97.933333333333351</v>
      </c>
      <c r="F18" s="280">
        <v>96.716666666666669</v>
      </c>
      <c r="G18" s="280">
        <v>94.833333333333343</v>
      </c>
      <c r="H18" s="280">
        <v>101.03333333333336</v>
      </c>
      <c r="I18" s="280">
        <v>102.91666666666669</v>
      </c>
      <c r="J18" s="280">
        <v>104.13333333333337</v>
      </c>
      <c r="K18" s="278">
        <v>101.7</v>
      </c>
      <c r="L18" s="278">
        <v>98.6</v>
      </c>
      <c r="M18" s="278">
        <v>10.28242</v>
      </c>
    </row>
    <row r="19" spans="1:13" ht="12" customHeight="1">
      <c r="A19" s="269">
        <v>9</v>
      </c>
      <c r="B19" s="278" t="s">
        <v>298</v>
      </c>
      <c r="C19" s="279">
        <v>200</v>
      </c>
      <c r="D19" s="280">
        <v>199.6</v>
      </c>
      <c r="E19" s="280">
        <v>196.39999999999998</v>
      </c>
      <c r="F19" s="280">
        <v>192.79999999999998</v>
      </c>
      <c r="G19" s="280">
        <v>189.59999999999997</v>
      </c>
      <c r="H19" s="280">
        <v>203.2</v>
      </c>
      <c r="I19" s="280">
        <v>206.39999999999998</v>
      </c>
      <c r="J19" s="280">
        <v>210</v>
      </c>
      <c r="K19" s="278">
        <v>202.8</v>
      </c>
      <c r="L19" s="278">
        <v>196</v>
      </c>
      <c r="M19" s="278">
        <v>5.2947499999999996</v>
      </c>
    </row>
    <row r="20" spans="1:13" ht="12" customHeight="1">
      <c r="A20" s="269">
        <v>10</v>
      </c>
      <c r="B20" s="278" t="s">
        <v>42</v>
      </c>
      <c r="C20" s="279">
        <v>277.60000000000002</v>
      </c>
      <c r="D20" s="280">
        <v>275.26666666666665</v>
      </c>
      <c r="E20" s="280">
        <v>270.83333333333331</v>
      </c>
      <c r="F20" s="280">
        <v>264.06666666666666</v>
      </c>
      <c r="G20" s="280">
        <v>259.63333333333333</v>
      </c>
      <c r="H20" s="280">
        <v>282.0333333333333</v>
      </c>
      <c r="I20" s="280">
        <v>286.4666666666667</v>
      </c>
      <c r="J20" s="280">
        <v>293.23333333333329</v>
      </c>
      <c r="K20" s="278">
        <v>279.7</v>
      </c>
      <c r="L20" s="278">
        <v>268.5</v>
      </c>
      <c r="M20" s="278">
        <v>35.941180000000003</v>
      </c>
    </row>
    <row r="21" spans="1:13" ht="12" customHeight="1">
      <c r="A21" s="269">
        <v>11</v>
      </c>
      <c r="B21" s="278" t="s">
        <v>44</v>
      </c>
      <c r="C21" s="279">
        <v>32.450000000000003</v>
      </c>
      <c r="D21" s="280">
        <v>32.733333333333341</v>
      </c>
      <c r="E21" s="280">
        <v>31.866666666666681</v>
      </c>
      <c r="F21" s="280">
        <v>31.283333333333339</v>
      </c>
      <c r="G21" s="280">
        <v>30.416666666666679</v>
      </c>
      <c r="H21" s="280">
        <v>33.316666666666684</v>
      </c>
      <c r="I21" s="280">
        <v>34.183333333333344</v>
      </c>
      <c r="J21" s="280">
        <v>34.766666666666687</v>
      </c>
      <c r="K21" s="278">
        <v>33.6</v>
      </c>
      <c r="L21" s="278">
        <v>32.15</v>
      </c>
      <c r="M21" s="278">
        <v>81.750380000000007</v>
      </c>
    </row>
    <row r="22" spans="1:13" ht="12" customHeight="1">
      <c r="A22" s="269">
        <v>12</v>
      </c>
      <c r="B22" s="278" t="s">
        <v>299</v>
      </c>
      <c r="C22" s="279">
        <v>200.15</v>
      </c>
      <c r="D22" s="280">
        <v>199.76666666666668</v>
      </c>
      <c r="E22" s="280">
        <v>197.48333333333335</v>
      </c>
      <c r="F22" s="280">
        <v>194.81666666666666</v>
      </c>
      <c r="G22" s="280">
        <v>192.53333333333333</v>
      </c>
      <c r="H22" s="280">
        <v>202.43333333333337</v>
      </c>
      <c r="I22" s="280">
        <v>204.71666666666673</v>
      </c>
      <c r="J22" s="280">
        <v>207.38333333333338</v>
      </c>
      <c r="K22" s="278">
        <v>202.05</v>
      </c>
      <c r="L22" s="278">
        <v>197.1</v>
      </c>
      <c r="M22" s="278">
        <v>2.2451400000000001</v>
      </c>
    </row>
    <row r="23" spans="1:13">
      <c r="A23" s="269">
        <v>13</v>
      </c>
      <c r="B23" s="278" t="s">
        <v>300</v>
      </c>
      <c r="C23" s="279">
        <v>143.9</v>
      </c>
      <c r="D23" s="280">
        <v>144.65</v>
      </c>
      <c r="E23" s="280">
        <v>139.30000000000001</v>
      </c>
      <c r="F23" s="280">
        <v>134.70000000000002</v>
      </c>
      <c r="G23" s="280">
        <v>129.35000000000002</v>
      </c>
      <c r="H23" s="280">
        <v>149.25</v>
      </c>
      <c r="I23" s="280">
        <v>154.59999999999997</v>
      </c>
      <c r="J23" s="280">
        <v>159.19999999999999</v>
      </c>
      <c r="K23" s="278">
        <v>150</v>
      </c>
      <c r="L23" s="278">
        <v>140.05000000000001</v>
      </c>
      <c r="M23" s="278">
        <v>0.89051000000000002</v>
      </c>
    </row>
    <row r="24" spans="1:13">
      <c r="A24" s="269">
        <v>14</v>
      </c>
      <c r="B24" s="278" t="s">
        <v>301</v>
      </c>
      <c r="C24" s="279">
        <v>165.3</v>
      </c>
      <c r="D24" s="280">
        <v>166.1</v>
      </c>
      <c r="E24" s="280">
        <v>163.19999999999999</v>
      </c>
      <c r="F24" s="280">
        <v>161.1</v>
      </c>
      <c r="G24" s="280">
        <v>158.19999999999999</v>
      </c>
      <c r="H24" s="280">
        <v>168.2</v>
      </c>
      <c r="I24" s="280">
        <v>171.10000000000002</v>
      </c>
      <c r="J24" s="280">
        <v>173.2</v>
      </c>
      <c r="K24" s="278">
        <v>169</v>
      </c>
      <c r="L24" s="278">
        <v>164</v>
      </c>
      <c r="M24" s="278">
        <v>0.54815999999999998</v>
      </c>
    </row>
    <row r="25" spans="1:13">
      <c r="A25" s="269">
        <v>15</v>
      </c>
      <c r="B25" s="278" t="s">
        <v>834</v>
      </c>
      <c r="C25" s="279">
        <v>1461.25</v>
      </c>
      <c r="D25" s="280">
        <v>1446.95</v>
      </c>
      <c r="E25" s="280">
        <v>1394.9</v>
      </c>
      <c r="F25" s="280">
        <v>1328.55</v>
      </c>
      <c r="G25" s="280">
        <v>1276.5</v>
      </c>
      <c r="H25" s="280">
        <v>1513.3000000000002</v>
      </c>
      <c r="I25" s="280">
        <v>1565.35</v>
      </c>
      <c r="J25" s="280">
        <v>1631.7000000000003</v>
      </c>
      <c r="K25" s="278">
        <v>1499</v>
      </c>
      <c r="L25" s="278">
        <v>1380.6</v>
      </c>
      <c r="M25" s="278">
        <v>0.52266000000000001</v>
      </c>
    </row>
    <row r="26" spans="1:13">
      <c r="A26" s="269">
        <v>16</v>
      </c>
      <c r="B26" s="278" t="s">
        <v>293</v>
      </c>
      <c r="C26" s="279">
        <v>1476</v>
      </c>
      <c r="D26" s="280">
        <v>1478.75</v>
      </c>
      <c r="E26" s="280">
        <v>1449.5</v>
      </c>
      <c r="F26" s="280">
        <v>1423</v>
      </c>
      <c r="G26" s="280">
        <v>1393.75</v>
      </c>
      <c r="H26" s="280">
        <v>1505.25</v>
      </c>
      <c r="I26" s="280">
        <v>1534.5</v>
      </c>
      <c r="J26" s="280">
        <v>1561</v>
      </c>
      <c r="K26" s="278">
        <v>1508</v>
      </c>
      <c r="L26" s="278">
        <v>1452.25</v>
      </c>
      <c r="M26" s="278">
        <v>0.76232</v>
      </c>
    </row>
    <row r="27" spans="1:13">
      <c r="A27" s="269">
        <v>17</v>
      </c>
      <c r="B27" s="278" t="s">
        <v>230</v>
      </c>
      <c r="C27" s="279">
        <v>1327.95</v>
      </c>
      <c r="D27" s="280">
        <v>1321.3166666666666</v>
      </c>
      <c r="E27" s="280">
        <v>1308.6333333333332</v>
      </c>
      <c r="F27" s="280">
        <v>1289.3166666666666</v>
      </c>
      <c r="G27" s="280">
        <v>1276.6333333333332</v>
      </c>
      <c r="H27" s="280">
        <v>1340.6333333333332</v>
      </c>
      <c r="I27" s="280">
        <v>1353.3166666666666</v>
      </c>
      <c r="J27" s="280">
        <v>1372.6333333333332</v>
      </c>
      <c r="K27" s="278">
        <v>1334</v>
      </c>
      <c r="L27" s="278">
        <v>1302</v>
      </c>
      <c r="M27" s="278">
        <v>0.98834</v>
      </c>
    </row>
    <row r="28" spans="1:13">
      <c r="A28" s="269">
        <v>18</v>
      </c>
      <c r="B28" s="278" t="s">
        <v>302</v>
      </c>
      <c r="C28" s="279">
        <v>2046.95</v>
      </c>
      <c r="D28" s="280">
        <v>2041.3</v>
      </c>
      <c r="E28" s="280">
        <v>2017.65</v>
      </c>
      <c r="F28" s="280">
        <v>1988.3500000000001</v>
      </c>
      <c r="G28" s="280">
        <v>1964.7000000000003</v>
      </c>
      <c r="H28" s="280">
        <v>2070.6</v>
      </c>
      <c r="I28" s="280">
        <v>2094.25</v>
      </c>
      <c r="J28" s="280">
        <v>2123.5499999999997</v>
      </c>
      <c r="K28" s="278">
        <v>2064.9499999999998</v>
      </c>
      <c r="L28" s="278">
        <v>2012</v>
      </c>
      <c r="M28" s="278">
        <v>0.13983999999999999</v>
      </c>
    </row>
    <row r="29" spans="1:13">
      <c r="A29" s="269">
        <v>19</v>
      </c>
      <c r="B29" s="278" t="s">
        <v>231</v>
      </c>
      <c r="C29" s="279">
        <v>2517.9499999999998</v>
      </c>
      <c r="D29" s="280">
        <v>2538.3166666666666</v>
      </c>
      <c r="E29" s="280">
        <v>2481.6333333333332</v>
      </c>
      <c r="F29" s="280">
        <v>2445.3166666666666</v>
      </c>
      <c r="G29" s="280">
        <v>2388.6333333333332</v>
      </c>
      <c r="H29" s="280">
        <v>2574.6333333333332</v>
      </c>
      <c r="I29" s="280">
        <v>2631.3166666666666</v>
      </c>
      <c r="J29" s="280">
        <v>2667.6333333333332</v>
      </c>
      <c r="K29" s="278">
        <v>2595</v>
      </c>
      <c r="L29" s="278">
        <v>2502</v>
      </c>
      <c r="M29" s="278">
        <v>0.58942000000000005</v>
      </c>
    </row>
    <row r="30" spans="1:13">
      <c r="A30" s="269">
        <v>20</v>
      </c>
      <c r="B30" s="278" t="s">
        <v>304</v>
      </c>
      <c r="C30" s="279">
        <v>72</v>
      </c>
      <c r="D30" s="280">
        <v>71.36666666666666</v>
      </c>
      <c r="E30" s="280">
        <v>69.633333333333326</v>
      </c>
      <c r="F30" s="280">
        <v>67.266666666666666</v>
      </c>
      <c r="G30" s="280">
        <v>65.533333333333331</v>
      </c>
      <c r="H30" s="280">
        <v>73.73333333333332</v>
      </c>
      <c r="I30" s="280">
        <v>75.46666666666664</v>
      </c>
      <c r="J30" s="280">
        <v>77.833333333333314</v>
      </c>
      <c r="K30" s="278">
        <v>73.099999999999994</v>
      </c>
      <c r="L30" s="278">
        <v>69</v>
      </c>
      <c r="M30" s="278">
        <v>0.33723999999999998</v>
      </c>
    </row>
    <row r="31" spans="1:13">
      <c r="A31" s="269">
        <v>21</v>
      </c>
      <c r="B31" s="278" t="s">
        <v>46</v>
      </c>
      <c r="C31" s="279">
        <v>557.85</v>
      </c>
      <c r="D31" s="280">
        <v>561.35</v>
      </c>
      <c r="E31" s="280">
        <v>549.45000000000005</v>
      </c>
      <c r="F31" s="280">
        <v>541.05000000000007</v>
      </c>
      <c r="G31" s="280">
        <v>529.15000000000009</v>
      </c>
      <c r="H31" s="280">
        <v>569.75</v>
      </c>
      <c r="I31" s="280">
        <v>581.64999999999986</v>
      </c>
      <c r="J31" s="280">
        <v>590.04999999999995</v>
      </c>
      <c r="K31" s="278">
        <v>573.25</v>
      </c>
      <c r="L31" s="278">
        <v>552.95000000000005</v>
      </c>
      <c r="M31" s="278">
        <v>12.653</v>
      </c>
    </row>
    <row r="32" spans="1:13">
      <c r="A32" s="269">
        <v>22</v>
      </c>
      <c r="B32" s="278" t="s">
        <v>305</v>
      </c>
      <c r="C32" s="279">
        <v>1124.45</v>
      </c>
      <c r="D32" s="280">
        <v>1129.4833333333333</v>
      </c>
      <c r="E32" s="280">
        <v>1110.9666666666667</v>
      </c>
      <c r="F32" s="280">
        <v>1097.4833333333333</v>
      </c>
      <c r="G32" s="280">
        <v>1078.9666666666667</v>
      </c>
      <c r="H32" s="280">
        <v>1142.9666666666667</v>
      </c>
      <c r="I32" s="280">
        <v>1161.4833333333336</v>
      </c>
      <c r="J32" s="280">
        <v>1174.9666666666667</v>
      </c>
      <c r="K32" s="278">
        <v>1148</v>
      </c>
      <c r="L32" s="278">
        <v>1116</v>
      </c>
      <c r="M32" s="278">
        <v>0.46000999999999997</v>
      </c>
    </row>
    <row r="33" spans="1:13">
      <c r="A33" s="269">
        <v>23</v>
      </c>
      <c r="B33" s="278" t="s">
        <v>47</v>
      </c>
      <c r="C33" s="279">
        <v>171.45</v>
      </c>
      <c r="D33" s="280">
        <v>173.78333333333333</v>
      </c>
      <c r="E33" s="280">
        <v>168.06666666666666</v>
      </c>
      <c r="F33" s="280">
        <v>164.68333333333334</v>
      </c>
      <c r="G33" s="280">
        <v>158.96666666666667</v>
      </c>
      <c r="H33" s="280">
        <v>177.16666666666666</v>
      </c>
      <c r="I33" s="280">
        <v>182.8833333333333</v>
      </c>
      <c r="J33" s="280">
        <v>186.26666666666665</v>
      </c>
      <c r="K33" s="278">
        <v>179.5</v>
      </c>
      <c r="L33" s="278">
        <v>170.4</v>
      </c>
      <c r="M33" s="278">
        <v>46.296300000000002</v>
      </c>
    </row>
    <row r="34" spans="1:13">
      <c r="A34" s="269">
        <v>24</v>
      </c>
      <c r="B34" s="278" t="s">
        <v>294</v>
      </c>
      <c r="C34" s="279">
        <v>1248.8</v>
      </c>
      <c r="D34" s="280">
        <v>1224.0833333333333</v>
      </c>
      <c r="E34" s="280">
        <v>1188.1666666666665</v>
      </c>
      <c r="F34" s="280">
        <v>1127.5333333333333</v>
      </c>
      <c r="G34" s="280">
        <v>1091.6166666666666</v>
      </c>
      <c r="H34" s="280">
        <v>1284.7166666666665</v>
      </c>
      <c r="I34" s="280">
        <v>1320.633333333333</v>
      </c>
      <c r="J34" s="280">
        <v>1381.2666666666664</v>
      </c>
      <c r="K34" s="278">
        <v>1260</v>
      </c>
      <c r="L34" s="278">
        <v>1163.45</v>
      </c>
      <c r="M34" s="278">
        <v>0.70018000000000002</v>
      </c>
    </row>
    <row r="35" spans="1:13">
      <c r="A35" s="269">
        <v>25</v>
      </c>
      <c r="B35" s="278" t="s">
        <v>303</v>
      </c>
      <c r="C35" s="279">
        <v>698.65</v>
      </c>
      <c r="D35" s="280">
        <v>683.16666666666663</v>
      </c>
      <c r="E35" s="280">
        <v>656.23333333333323</v>
      </c>
      <c r="F35" s="280">
        <v>613.81666666666661</v>
      </c>
      <c r="G35" s="280">
        <v>586.88333333333321</v>
      </c>
      <c r="H35" s="280">
        <v>725.58333333333326</v>
      </c>
      <c r="I35" s="280">
        <v>752.51666666666665</v>
      </c>
      <c r="J35" s="280">
        <v>794.93333333333328</v>
      </c>
      <c r="K35" s="278">
        <v>710.1</v>
      </c>
      <c r="L35" s="278">
        <v>640.75</v>
      </c>
      <c r="M35" s="278">
        <v>17.384049999999998</v>
      </c>
    </row>
    <row r="36" spans="1:13">
      <c r="A36" s="269">
        <v>26</v>
      </c>
      <c r="B36" s="278" t="s">
        <v>48</v>
      </c>
      <c r="C36" s="279">
        <v>1384.05</v>
      </c>
      <c r="D36" s="280">
        <v>1387.5833333333333</v>
      </c>
      <c r="E36" s="280">
        <v>1358.2666666666664</v>
      </c>
      <c r="F36" s="280">
        <v>1332.4833333333331</v>
      </c>
      <c r="G36" s="280">
        <v>1303.1666666666663</v>
      </c>
      <c r="H36" s="280">
        <v>1413.3666666666666</v>
      </c>
      <c r="I36" s="280">
        <v>1442.6833333333336</v>
      </c>
      <c r="J36" s="280">
        <v>1468.4666666666667</v>
      </c>
      <c r="K36" s="278">
        <v>1416.9</v>
      </c>
      <c r="L36" s="278">
        <v>1361.8</v>
      </c>
      <c r="M36" s="278">
        <v>13.01177</v>
      </c>
    </row>
    <row r="37" spans="1:13">
      <c r="A37" s="269">
        <v>27</v>
      </c>
      <c r="B37" s="278" t="s">
        <v>49</v>
      </c>
      <c r="C37" s="279">
        <v>93.25</v>
      </c>
      <c r="D37" s="280">
        <v>94.116666666666674</v>
      </c>
      <c r="E37" s="280">
        <v>91.983333333333348</v>
      </c>
      <c r="F37" s="280">
        <v>90.716666666666669</v>
      </c>
      <c r="G37" s="280">
        <v>88.583333333333343</v>
      </c>
      <c r="H37" s="280">
        <v>95.383333333333354</v>
      </c>
      <c r="I37" s="280">
        <v>97.51666666666668</v>
      </c>
      <c r="J37" s="280">
        <v>98.78333333333336</v>
      </c>
      <c r="K37" s="278">
        <v>96.25</v>
      </c>
      <c r="L37" s="278">
        <v>92.85</v>
      </c>
      <c r="M37" s="278">
        <v>39.739780000000003</v>
      </c>
    </row>
    <row r="38" spans="1:13">
      <c r="A38" s="269">
        <v>28</v>
      </c>
      <c r="B38" s="278" t="s">
        <v>306</v>
      </c>
      <c r="C38" s="279">
        <v>144</v>
      </c>
      <c r="D38" s="280">
        <v>144.26666666666668</v>
      </c>
      <c r="E38" s="280">
        <v>141.73333333333335</v>
      </c>
      <c r="F38" s="280">
        <v>139.46666666666667</v>
      </c>
      <c r="G38" s="280">
        <v>136.93333333333334</v>
      </c>
      <c r="H38" s="280">
        <v>146.53333333333336</v>
      </c>
      <c r="I38" s="280">
        <v>149.06666666666672</v>
      </c>
      <c r="J38" s="280">
        <v>151.33333333333337</v>
      </c>
      <c r="K38" s="278">
        <v>146.80000000000001</v>
      </c>
      <c r="L38" s="278">
        <v>142</v>
      </c>
      <c r="M38" s="278">
        <v>4.5709099999999996</v>
      </c>
    </row>
    <row r="39" spans="1:13">
      <c r="A39" s="269">
        <v>29</v>
      </c>
      <c r="B39" s="278" t="s">
        <v>939</v>
      </c>
      <c r="C39" s="279">
        <v>174.05</v>
      </c>
      <c r="D39" s="280">
        <v>174.5</v>
      </c>
      <c r="E39" s="280">
        <v>169.75</v>
      </c>
      <c r="F39" s="280">
        <v>165.45</v>
      </c>
      <c r="G39" s="280">
        <v>160.69999999999999</v>
      </c>
      <c r="H39" s="280">
        <v>178.8</v>
      </c>
      <c r="I39" s="280">
        <v>183.55</v>
      </c>
      <c r="J39" s="280">
        <v>187.85000000000002</v>
      </c>
      <c r="K39" s="278">
        <v>179.25</v>
      </c>
      <c r="L39" s="278">
        <v>170.2</v>
      </c>
      <c r="M39" s="278">
        <v>0.13958999999999999</v>
      </c>
    </row>
    <row r="40" spans="1:13">
      <c r="A40" s="269">
        <v>30</v>
      </c>
      <c r="B40" s="278" t="s">
        <v>307</v>
      </c>
      <c r="C40" s="279">
        <v>64.05</v>
      </c>
      <c r="D40" s="280">
        <v>64.866666666666674</v>
      </c>
      <c r="E40" s="280">
        <v>62.233333333333348</v>
      </c>
      <c r="F40" s="280">
        <v>60.416666666666671</v>
      </c>
      <c r="G40" s="280">
        <v>57.783333333333346</v>
      </c>
      <c r="H40" s="280">
        <v>66.683333333333351</v>
      </c>
      <c r="I40" s="280">
        <v>69.316666666666677</v>
      </c>
      <c r="J40" s="280">
        <v>71.133333333333354</v>
      </c>
      <c r="K40" s="278">
        <v>67.5</v>
      </c>
      <c r="L40" s="278">
        <v>63.05</v>
      </c>
      <c r="M40" s="278">
        <v>3.3199900000000002</v>
      </c>
    </row>
    <row r="41" spans="1:13">
      <c r="A41" s="269">
        <v>31</v>
      </c>
      <c r="B41" s="278" t="s">
        <v>50</v>
      </c>
      <c r="C41" s="279">
        <v>46.7</v>
      </c>
      <c r="D41" s="280">
        <v>46.516666666666673</v>
      </c>
      <c r="E41" s="280">
        <v>45.833333333333343</v>
      </c>
      <c r="F41" s="280">
        <v>44.966666666666669</v>
      </c>
      <c r="G41" s="280">
        <v>44.283333333333339</v>
      </c>
      <c r="H41" s="280">
        <v>47.383333333333347</v>
      </c>
      <c r="I41" s="280">
        <v>48.06666666666667</v>
      </c>
      <c r="J41" s="280">
        <v>48.933333333333351</v>
      </c>
      <c r="K41" s="278">
        <v>47.2</v>
      </c>
      <c r="L41" s="278">
        <v>45.65</v>
      </c>
      <c r="M41" s="278">
        <v>187.61524</v>
      </c>
    </row>
    <row r="42" spans="1:13">
      <c r="A42" s="269">
        <v>32</v>
      </c>
      <c r="B42" s="278" t="s">
        <v>52</v>
      </c>
      <c r="C42" s="279">
        <v>1821.65</v>
      </c>
      <c r="D42" s="280">
        <v>1822.7</v>
      </c>
      <c r="E42" s="280">
        <v>1800</v>
      </c>
      <c r="F42" s="280">
        <v>1778.35</v>
      </c>
      <c r="G42" s="280">
        <v>1755.6499999999999</v>
      </c>
      <c r="H42" s="280">
        <v>1844.3500000000001</v>
      </c>
      <c r="I42" s="280">
        <v>1867.0500000000004</v>
      </c>
      <c r="J42" s="280">
        <v>1888.7000000000003</v>
      </c>
      <c r="K42" s="278">
        <v>1845.4</v>
      </c>
      <c r="L42" s="278">
        <v>1801.05</v>
      </c>
      <c r="M42" s="278">
        <v>25.735659999999999</v>
      </c>
    </row>
    <row r="43" spans="1:13">
      <c r="A43" s="269">
        <v>33</v>
      </c>
      <c r="B43" s="278" t="s">
        <v>308</v>
      </c>
      <c r="C43" s="279">
        <v>104.75</v>
      </c>
      <c r="D43" s="280">
        <v>103.93333333333334</v>
      </c>
      <c r="E43" s="280">
        <v>102.46666666666667</v>
      </c>
      <c r="F43" s="280">
        <v>100.18333333333334</v>
      </c>
      <c r="G43" s="280">
        <v>98.716666666666669</v>
      </c>
      <c r="H43" s="280">
        <v>106.21666666666667</v>
      </c>
      <c r="I43" s="280">
        <v>107.68333333333334</v>
      </c>
      <c r="J43" s="280">
        <v>109.96666666666667</v>
      </c>
      <c r="K43" s="278">
        <v>105.4</v>
      </c>
      <c r="L43" s="278">
        <v>101.65</v>
      </c>
      <c r="M43" s="278">
        <v>1.36619</v>
      </c>
    </row>
    <row r="44" spans="1:13">
      <c r="A44" s="269">
        <v>34</v>
      </c>
      <c r="B44" s="278" t="s">
        <v>310</v>
      </c>
      <c r="C44" s="279">
        <v>901.8</v>
      </c>
      <c r="D44" s="280">
        <v>888.25</v>
      </c>
      <c r="E44" s="280">
        <v>866.6</v>
      </c>
      <c r="F44" s="280">
        <v>831.4</v>
      </c>
      <c r="G44" s="280">
        <v>809.75</v>
      </c>
      <c r="H44" s="280">
        <v>923.45</v>
      </c>
      <c r="I44" s="280">
        <v>945.10000000000014</v>
      </c>
      <c r="J44" s="280">
        <v>980.30000000000007</v>
      </c>
      <c r="K44" s="278">
        <v>909.9</v>
      </c>
      <c r="L44" s="278">
        <v>853.05</v>
      </c>
      <c r="M44" s="278">
        <v>1.24661</v>
      </c>
    </row>
    <row r="45" spans="1:13">
      <c r="A45" s="269">
        <v>35</v>
      </c>
      <c r="B45" s="278" t="s">
        <v>309</v>
      </c>
      <c r="C45" s="279">
        <v>2595.1</v>
      </c>
      <c r="D45" s="280">
        <v>2605.0333333333333</v>
      </c>
      <c r="E45" s="280">
        <v>2555.0666666666666</v>
      </c>
      <c r="F45" s="280">
        <v>2515.0333333333333</v>
      </c>
      <c r="G45" s="280">
        <v>2465.0666666666666</v>
      </c>
      <c r="H45" s="280">
        <v>2645.0666666666666</v>
      </c>
      <c r="I45" s="280">
        <v>2695.0333333333328</v>
      </c>
      <c r="J45" s="280">
        <v>2735.0666666666666</v>
      </c>
      <c r="K45" s="278">
        <v>2655</v>
      </c>
      <c r="L45" s="278">
        <v>2565</v>
      </c>
      <c r="M45" s="278">
        <v>0.13863</v>
      </c>
    </row>
    <row r="46" spans="1:13">
      <c r="A46" s="269">
        <v>36</v>
      </c>
      <c r="B46" s="278" t="s">
        <v>311</v>
      </c>
      <c r="C46" s="279">
        <v>4500.8</v>
      </c>
      <c r="D46" s="280">
        <v>4543.9333333333334</v>
      </c>
      <c r="E46" s="280">
        <v>4406.8666666666668</v>
      </c>
      <c r="F46" s="280">
        <v>4312.9333333333334</v>
      </c>
      <c r="G46" s="280">
        <v>4175.8666666666668</v>
      </c>
      <c r="H46" s="280">
        <v>4637.8666666666668</v>
      </c>
      <c r="I46" s="280">
        <v>4774.9333333333343</v>
      </c>
      <c r="J46" s="280">
        <v>4868.8666666666668</v>
      </c>
      <c r="K46" s="278">
        <v>4681</v>
      </c>
      <c r="L46" s="278">
        <v>4450</v>
      </c>
      <c r="M46" s="278">
        <v>0.48208000000000001</v>
      </c>
    </row>
    <row r="47" spans="1:13">
      <c r="A47" s="269">
        <v>37</v>
      </c>
      <c r="B47" s="278" t="s">
        <v>227</v>
      </c>
      <c r="C47" s="279">
        <v>506.25</v>
      </c>
      <c r="D47" s="280">
        <v>514.88333333333333</v>
      </c>
      <c r="E47" s="280">
        <v>496.76666666666665</v>
      </c>
      <c r="F47" s="280">
        <v>487.2833333333333</v>
      </c>
      <c r="G47" s="280">
        <v>469.16666666666663</v>
      </c>
      <c r="H47" s="280">
        <v>524.36666666666667</v>
      </c>
      <c r="I47" s="280">
        <v>542.48333333333323</v>
      </c>
      <c r="J47" s="280">
        <v>551.9666666666667</v>
      </c>
      <c r="K47" s="278">
        <v>533</v>
      </c>
      <c r="L47" s="278">
        <v>505.4</v>
      </c>
      <c r="M47" s="278">
        <v>4.3764700000000003</v>
      </c>
    </row>
    <row r="48" spans="1:13">
      <c r="A48" s="269">
        <v>38</v>
      </c>
      <c r="B48" s="278" t="s">
        <v>54</v>
      </c>
      <c r="C48" s="279">
        <v>629.04999999999995</v>
      </c>
      <c r="D48" s="280">
        <v>639.06666666666672</v>
      </c>
      <c r="E48" s="280">
        <v>613.68333333333339</v>
      </c>
      <c r="F48" s="280">
        <v>598.31666666666672</v>
      </c>
      <c r="G48" s="280">
        <v>572.93333333333339</v>
      </c>
      <c r="H48" s="280">
        <v>654.43333333333339</v>
      </c>
      <c r="I48" s="280">
        <v>679.81666666666683</v>
      </c>
      <c r="J48" s="280">
        <v>695.18333333333339</v>
      </c>
      <c r="K48" s="278">
        <v>664.45</v>
      </c>
      <c r="L48" s="278">
        <v>623.70000000000005</v>
      </c>
      <c r="M48" s="278">
        <v>144.03671</v>
      </c>
    </row>
    <row r="49" spans="1:13">
      <c r="A49" s="269">
        <v>39</v>
      </c>
      <c r="B49" s="278" t="s">
        <v>312</v>
      </c>
      <c r="C49" s="279">
        <v>402.65</v>
      </c>
      <c r="D49" s="280">
        <v>404.7</v>
      </c>
      <c r="E49" s="280">
        <v>394.45</v>
      </c>
      <c r="F49" s="280">
        <v>386.25</v>
      </c>
      <c r="G49" s="280">
        <v>376</v>
      </c>
      <c r="H49" s="280">
        <v>412.9</v>
      </c>
      <c r="I49" s="280">
        <v>423.15</v>
      </c>
      <c r="J49" s="280">
        <v>431.34999999999997</v>
      </c>
      <c r="K49" s="278">
        <v>414.95</v>
      </c>
      <c r="L49" s="278">
        <v>396.5</v>
      </c>
      <c r="M49" s="278">
        <v>2.3412099999999998</v>
      </c>
    </row>
    <row r="50" spans="1:13">
      <c r="A50" s="269">
        <v>40</v>
      </c>
      <c r="B50" s="278" t="s">
        <v>56</v>
      </c>
      <c r="C50" s="279">
        <v>430.05</v>
      </c>
      <c r="D50" s="280">
        <v>431.98333333333335</v>
      </c>
      <c r="E50" s="280">
        <v>424.11666666666667</v>
      </c>
      <c r="F50" s="280">
        <v>418.18333333333334</v>
      </c>
      <c r="G50" s="280">
        <v>410.31666666666666</v>
      </c>
      <c r="H50" s="280">
        <v>437.91666666666669</v>
      </c>
      <c r="I50" s="280">
        <v>445.78333333333336</v>
      </c>
      <c r="J50" s="280">
        <v>451.7166666666667</v>
      </c>
      <c r="K50" s="278">
        <v>439.85</v>
      </c>
      <c r="L50" s="278">
        <v>426.05</v>
      </c>
      <c r="M50" s="278">
        <v>294.18033000000003</v>
      </c>
    </row>
    <row r="51" spans="1:13">
      <c r="A51" s="269">
        <v>41</v>
      </c>
      <c r="B51" s="278" t="s">
        <v>57</v>
      </c>
      <c r="C51" s="279">
        <v>2430.65</v>
      </c>
      <c r="D51" s="280">
        <v>2415.2000000000003</v>
      </c>
      <c r="E51" s="280">
        <v>2383.4500000000007</v>
      </c>
      <c r="F51" s="280">
        <v>2336.2500000000005</v>
      </c>
      <c r="G51" s="280">
        <v>2304.5000000000009</v>
      </c>
      <c r="H51" s="280">
        <v>2462.4000000000005</v>
      </c>
      <c r="I51" s="280">
        <v>2494.1499999999996</v>
      </c>
      <c r="J51" s="280">
        <v>2541.3500000000004</v>
      </c>
      <c r="K51" s="278">
        <v>2446.9499999999998</v>
      </c>
      <c r="L51" s="278">
        <v>2368</v>
      </c>
      <c r="M51" s="278">
        <v>11.792120000000001</v>
      </c>
    </row>
    <row r="52" spans="1:13">
      <c r="A52" s="269">
        <v>42</v>
      </c>
      <c r="B52" s="278" t="s">
        <v>316</v>
      </c>
      <c r="C52" s="279">
        <v>151.55000000000001</v>
      </c>
      <c r="D52" s="280">
        <v>154.1</v>
      </c>
      <c r="E52" s="280">
        <v>148.39999999999998</v>
      </c>
      <c r="F52" s="280">
        <v>145.24999999999997</v>
      </c>
      <c r="G52" s="280">
        <v>139.54999999999995</v>
      </c>
      <c r="H52" s="280">
        <v>157.25</v>
      </c>
      <c r="I52" s="280">
        <v>162.94999999999999</v>
      </c>
      <c r="J52" s="280">
        <v>166.10000000000002</v>
      </c>
      <c r="K52" s="278">
        <v>159.80000000000001</v>
      </c>
      <c r="L52" s="278">
        <v>150.94999999999999</v>
      </c>
      <c r="M52" s="278">
        <v>2.20045</v>
      </c>
    </row>
    <row r="53" spans="1:13">
      <c r="A53" s="269">
        <v>43</v>
      </c>
      <c r="B53" s="278" t="s">
        <v>317</v>
      </c>
      <c r="C53" s="279">
        <v>349.7</v>
      </c>
      <c r="D53" s="280">
        <v>350.5</v>
      </c>
      <c r="E53" s="280">
        <v>336.7</v>
      </c>
      <c r="F53" s="280">
        <v>323.7</v>
      </c>
      <c r="G53" s="280">
        <v>309.89999999999998</v>
      </c>
      <c r="H53" s="280">
        <v>363.5</v>
      </c>
      <c r="I53" s="280">
        <v>377.29999999999995</v>
      </c>
      <c r="J53" s="280">
        <v>390.3</v>
      </c>
      <c r="K53" s="278">
        <v>364.3</v>
      </c>
      <c r="L53" s="278">
        <v>337.5</v>
      </c>
      <c r="M53" s="278">
        <v>5.6758199999999999</v>
      </c>
    </row>
    <row r="54" spans="1:13">
      <c r="A54" s="269">
        <v>44</v>
      </c>
      <c r="B54" s="278" t="s">
        <v>59</v>
      </c>
      <c r="C54" s="279">
        <v>4729.6000000000004</v>
      </c>
      <c r="D54" s="280">
        <v>4764.2166666666672</v>
      </c>
      <c r="E54" s="280">
        <v>4670.4333333333343</v>
      </c>
      <c r="F54" s="280">
        <v>4611.2666666666673</v>
      </c>
      <c r="G54" s="280">
        <v>4517.4833333333345</v>
      </c>
      <c r="H54" s="280">
        <v>4823.3833333333341</v>
      </c>
      <c r="I54" s="280">
        <v>4917.166666666667</v>
      </c>
      <c r="J54" s="280">
        <v>4976.3333333333339</v>
      </c>
      <c r="K54" s="278">
        <v>4858</v>
      </c>
      <c r="L54" s="278">
        <v>4705.05</v>
      </c>
      <c r="M54" s="278">
        <v>6.91838</v>
      </c>
    </row>
    <row r="55" spans="1:13">
      <c r="A55" s="269">
        <v>45</v>
      </c>
      <c r="B55" s="278" t="s">
        <v>233</v>
      </c>
      <c r="C55" s="279">
        <v>1932.2</v>
      </c>
      <c r="D55" s="280">
        <v>1954.0833333333333</v>
      </c>
      <c r="E55" s="280">
        <v>1903.1666666666665</v>
      </c>
      <c r="F55" s="280">
        <v>1874.1333333333332</v>
      </c>
      <c r="G55" s="280">
        <v>1823.2166666666665</v>
      </c>
      <c r="H55" s="280">
        <v>1983.1166666666666</v>
      </c>
      <c r="I55" s="280">
        <v>2034.0333333333331</v>
      </c>
      <c r="J55" s="280">
        <v>2063.0666666666666</v>
      </c>
      <c r="K55" s="278">
        <v>2005</v>
      </c>
      <c r="L55" s="278">
        <v>1925.05</v>
      </c>
      <c r="M55" s="278">
        <v>0.29297000000000001</v>
      </c>
    </row>
    <row r="56" spans="1:13">
      <c r="A56" s="269">
        <v>46</v>
      </c>
      <c r="B56" s="278" t="s">
        <v>60</v>
      </c>
      <c r="C56" s="279">
        <v>2172.4499999999998</v>
      </c>
      <c r="D56" s="280">
        <v>2167.85</v>
      </c>
      <c r="E56" s="280">
        <v>2116.6</v>
      </c>
      <c r="F56" s="280">
        <v>2060.75</v>
      </c>
      <c r="G56" s="280">
        <v>2009.5</v>
      </c>
      <c r="H56" s="280">
        <v>2223.6999999999998</v>
      </c>
      <c r="I56" s="280">
        <v>2274.9499999999998</v>
      </c>
      <c r="J56" s="280">
        <v>2330.7999999999997</v>
      </c>
      <c r="K56" s="278">
        <v>2219.1</v>
      </c>
      <c r="L56" s="278">
        <v>2112</v>
      </c>
      <c r="M56" s="278">
        <v>71.446269999999998</v>
      </c>
    </row>
    <row r="57" spans="1:13">
      <c r="A57" s="269">
        <v>47</v>
      </c>
      <c r="B57" s="278" t="s">
        <v>61</v>
      </c>
      <c r="C57" s="279">
        <v>885.35</v>
      </c>
      <c r="D57" s="280">
        <v>895.66666666666663</v>
      </c>
      <c r="E57" s="280">
        <v>863.58333333333326</v>
      </c>
      <c r="F57" s="280">
        <v>841.81666666666661</v>
      </c>
      <c r="G57" s="280">
        <v>809.73333333333323</v>
      </c>
      <c r="H57" s="280">
        <v>917.43333333333328</v>
      </c>
      <c r="I57" s="280">
        <v>949.51666666666654</v>
      </c>
      <c r="J57" s="280">
        <v>971.2833333333333</v>
      </c>
      <c r="K57" s="278">
        <v>927.75</v>
      </c>
      <c r="L57" s="278">
        <v>873.9</v>
      </c>
      <c r="M57" s="278">
        <v>8.76464</v>
      </c>
    </row>
    <row r="58" spans="1:13">
      <c r="A58" s="269">
        <v>48</v>
      </c>
      <c r="B58" s="278" t="s">
        <v>318</v>
      </c>
      <c r="C58" s="279">
        <v>101.8</v>
      </c>
      <c r="D58" s="280">
        <v>102.38333333333333</v>
      </c>
      <c r="E58" s="280">
        <v>99.316666666666649</v>
      </c>
      <c r="F58" s="280">
        <v>96.833333333333329</v>
      </c>
      <c r="G58" s="280">
        <v>93.766666666666652</v>
      </c>
      <c r="H58" s="280">
        <v>104.86666666666665</v>
      </c>
      <c r="I58" s="280">
        <v>107.93333333333331</v>
      </c>
      <c r="J58" s="280">
        <v>110.41666666666664</v>
      </c>
      <c r="K58" s="278">
        <v>105.45</v>
      </c>
      <c r="L58" s="278">
        <v>99.9</v>
      </c>
      <c r="M58" s="278">
        <v>2.6</v>
      </c>
    </row>
    <row r="59" spans="1:13">
      <c r="A59" s="269">
        <v>49</v>
      </c>
      <c r="B59" s="278" t="s">
        <v>319</v>
      </c>
      <c r="C59" s="279">
        <v>100.9</v>
      </c>
      <c r="D59" s="280">
        <v>101.03333333333335</v>
      </c>
      <c r="E59" s="280">
        <v>98.866666666666688</v>
      </c>
      <c r="F59" s="280">
        <v>96.833333333333343</v>
      </c>
      <c r="G59" s="280">
        <v>94.666666666666686</v>
      </c>
      <c r="H59" s="280">
        <v>103.06666666666669</v>
      </c>
      <c r="I59" s="280">
        <v>105.23333333333335</v>
      </c>
      <c r="J59" s="280">
        <v>107.26666666666669</v>
      </c>
      <c r="K59" s="278">
        <v>103.2</v>
      </c>
      <c r="L59" s="278">
        <v>99</v>
      </c>
      <c r="M59" s="278">
        <v>3.1921499999999998</v>
      </c>
    </row>
    <row r="60" spans="1:13" ht="12" customHeight="1">
      <c r="A60" s="269">
        <v>50</v>
      </c>
      <c r="B60" s="278" t="s">
        <v>234</v>
      </c>
      <c r="C60" s="279">
        <v>201.05</v>
      </c>
      <c r="D60" s="280">
        <v>202.28333333333333</v>
      </c>
      <c r="E60" s="280">
        <v>196.56666666666666</v>
      </c>
      <c r="F60" s="280">
        <v>192.08333333333334</v>
      </c>
      <c r="G60" s="280">
        <v>186.36666666666667</v>
      </c>
      <c r="H60" s="280">
        <v>206.76666666666665</v>
      </c>
      <c r="I60" s="280">
        <v>212.48333333333329</v>
      </c>
      <c r="J60" s="280">
        <v>216.96666666666664</v>
      </c>
      <c r="K60" s="278">
        <v>208</v>
      </c>
      <c r="L60" s="278">
        <v>197.8</v>
      </c>
      <c r="M60" s="278">
        <v>117.88661</v>
      </c>
    </row>
    <row r="61" spans="1:13">
      <c r="A61" s="269">
        <v>51</v>
      </c>
      <c r="B61" s="278" t="s">
        <v>62</v>
      </c>
      <c r="C61" s="279">
        <v>48.45</v>
      </c>
      <c r="D61" s="280">
        <v>48.550000000000004</v>
      </c>
      <c r="E61" s="280">
        <v>47.900000000000006</v>
      </c>
      <c r="F61" s="280">
        <v>47.35</v>
      </c>
      <c r="G61" s="280">
        <v>46.7</v>
      </c>
      <c r="H61" s="280">
        <v>49.100000000000009</v>
      </c>
      <c r="I61" s="280">
        <v>49.75</v>
      </c>
      <c r="J61" s="280">
        <v>50.300000000000011</v>
      </c>
      <c r="K61" s="278">
        <v>49.2</v>
      </c>
      <c r="L61" s="278">
        <v>48</v>
      </c>
      <c r="M61" s="278">
        <v>167.11767</v>
      </c>
    </row>
    <row r="62" spans="1:13">
      <c r="A62" s="269">
        <v>52</v>
      </c>
      <c r="B62" s="278" t="s">
        <v>63</v>
      </c>
      <c r="C62" s="279">
        <v>34.450000000000003</v>
      </c>
      <c r="D62" s="280">
        <v>34.633333333333333</v>
      </c>
      <c r="E62" s="280">
        <v>34.116666666666667</v>
      </c>
      <c r="F62" s="280">
        <v>33.783333333333331</v>
      </c>
      <c r="G62" s="280">
        <v>33.266666666666666</v>
      </c>
      <c r="H62" s="280">
        <v>34.966666666666669</v>
      </c>
      <c r="I62" s="280">
        <v>35.483333333333334</v>
      </c>
      <c r="J62" s="280">
        <v>35.81666666666667</v>
      </c>
      <c r="K62" s="278">
        <v>35.15</v>
      </c>
      <c r="L62" s="278">
        <v>34.299999999999997</v>
      </c>
      <c r="M62" s="278">
        <v>26.590579999999999</v>
      </c>
    </row>
    <row r="63" spans="1:13">
      <c r="A63" s="269">
        <v>53</v>
      </c>
      <c r="B63" s="278" t="s">
        <v>313</v>
      </c>
      <c r="C63" s="279">
        <v>1087.1500000000001</v>
      </c>
      <c r="D63" s="280">
        <v>1095.3</v>
      </c>
      <c r="E63" s="280">
        <v>1060.8499999999999</v>
      </c>
      <c r="F63" s="280">
        <v>1034.55</v>
      </c>
      <c r="G63" s="280">
        <v>1000.0999999999999</v>
      </c>
      <c r="H63" s="280">
        <v>1121.5999999999999</v>
      </c>
      <c r="I63" s="280">
        <v>1156.0500000000002</v>
      </c>
      <c r="J63" s="280">
        <v>1182.3499999999999</v>
      </c>
      <c r="K63" s="278">
        <v>1129.75</v>
      </c>
      <c r="L63" s="278">
        <v>1069</v>
      </c>
      <c r="M63" s="278">
        <v>0.63048999999999999</v>
      </c>
    </row>
    <row r="64" spans="1:13">
      <c r="A64" s="269">
        <v>54</v>
      </c>
      <c r="B64" s="278" t="s">
        <v>64</v>
      </c>
      <c r="C64" s="279">
        <v>1269.7</v>
      </c>
      <c r="D64" s="280">
        <v>1253.8500000000001</v>
      </c>
      <c r="E64" s="280">
        <v>1226.9000000000003</v>
      </c>
      <c r="F64" s="280">
        <v>1184.1000000000001</v>
      </c>
      <c r="G64" s="280">
        <v>1157.1500000000003</v>
      </c>
      <c r="H64" s="280">
        <v>1296.6500000000003</v>
      </c>
      <c r="I64" s="280">
        <v>1323.6000000000001</v>
      </c>
      <c r="J64" s="280">
        <v>1366.4000000000003</v>
      </c>
      <c r="K64" s="278">
        <v>1280.8</v>
      </c>
      <c r="L64" s="278">
        <v>1211.05</v>
      </c>
      <c r="M64" s="278">
        <v>22.609169999999999</v>
      </c>
    </row>
    <row r="65" spans="1:13">
      <c r="A65" s="269">
        <v>55</v>
      </c>
      <c r="B65" s="278" t="s">
        <v>321</v>
      </c>
      <c r="C65" s="279">
        <v>4060.1</v>
      </c>
      <c r="D65" s="280">
        <v>4083</v>
      </c>
      <c r="E65" s="280">
        <v>3976.3</v>
      </c>
      <c r="F65" s="280">
        <v>3892.5</v>
      </c>
      <c r="G65" s="280">
        <v>3785.8</v>
      </c>
      <c r="H65" s="280">
        <v>4166.8</v>
      </c>
      <c r="I65" s="280">
        <v>4273.5000000000009</v>
      </c>
      <c r="J65" s="280">
        <v>4357.3</v>
      </c>
      <c r="K65" s="278">
        <v>4189.7</v>
      </c>
      <c r="L65" s="278">
        <v>3999.2</v>
      </c>
      <c r="M65" s="278">
        <v>0.17119999999999999</v>
      </c>
    </row>
    <row r="66" spans="1:13">
      <c r="A66" s="269">
        <v>56</v>
      </c>
      <c r="B66" s="278" t="s">
        <v>235</v>
      </c>
      <c r="C66" s="279">
        <v>917.25</v>
      </c>
      <c r="D66" s="280">
        <v>928.41666666666663</v>
      </c>
      <c r="E66" s="280">
        <v>869.23333333333323</v>
      </c>
      <c r="F66" s="280">
        <v>821.21666666666658</v>
      </c>
      <c r="G66" s="280">
        <v>762.03333333333319</v>
      </c>
      <c r="H66" s="280">
        <v>976.43333333333328</v>
      </c>
      <c r="I66" s="280">
        <v>1035.6166666666668</v>
      </c>
      <c r="J66" s="280">
        <v>1083.6333333333332</v>
      </c>
      <c r="K66" s="278">
        <v>987.6</v>
      </c>
      <c r="L66" s="278">
        <v>880.4</v>
      </c>
      <c r="M66" s="278">
        <v>3.3847499999999999</v>
      </c>
    </row>
    <row r="67" spans="1:13">
      <c r="A67" s="269">
        <v>57</v>
      </c>
      <c r="B67" s="278" t="s">
        <v>322</v>
      </c>
      <c r="C67" s="279">
        <v>219.8</v>
      </c>
      <c r="D67" s="280">
        <v>221.01666666666665</v>
      </c>
      <c r="E67" s="280">
        <v>214.48333333333329</v>
      </c>
      <c r="F67" s="280">
        <v>209.16666666666663</v>
      </c>
      <c r="G67" s="280">
        <v>202.63333333333327</v>
      </c>
      <c r="H67" s="280">
        <v>226.33333333333331</v>
      </c>
      <c r="I67" s="280">
        <v>232.86666666666667</v>
      </c>
      <c r="J67" s="280">
        <v>238.18333333333334</v>
      </c>
      <c r="K67" s="278">
        <v>227.55</v>
      </c>
      <c r="L67" s="278">
        <v>215.7</v>
      </c>
      <c r="M67" s="278">
        <v>0.38102999999999998</v>
      </c>
    </row>
    <row r="68" spans="1:13">
      <c r="A68" s="269">
        <v>58</v>
      </c>
      <c r="B68" s="278" t="s">
        <v>66</v>
      </c>
      <c r="C68" s="279">
        <v>76</v>
      </c>
      <c r="D68" s="280">
        <v>76.933333333333337</v>
      </c>
      <c r="E68" s="280">
        <v>74.76666666666668</v>
      </c>
      <c r="F68" s="280">
        <v>73.533333333333346</v>
      </c>
      <c r="G68" s="280">
        <v>71.366666666666688</v>
      </c>
      <c r="H68" s="280">
        <v>78.166666666666671</v>
      </c>
      <c r="I68" s="280">
        <v>80.333333333333329</v>
      </c>
      <c r="J68" s="280">
        <v>81.566666666666663</v>
      </c>
      <c r="K68" s="278">
        <v>79.099999999999994</v>
      </c>
      <c r="L68" s="278">
        <v>75.7</v>
      </c>
      <c r="M68" s="278">
        <v>130.50062</v>
      </c>
    </row>
    <row r="69" spans="1:13">
      <c r="A69" s="269">
        <v>59</v>
      </c>
      <c r="B69" s="278" t="s">
        <v>314</v>
      </c>
      <c r="C69" s="279">
        <v>592.20000000000005</v>
      </c>
      <c r="D69" s="280">
        <v>593.73333333333335</v>
      </c>
      <c r="E69" s="280">
        <v>573.4666666666667</v>
      </c>
      <c r="F69" s="280">
        <v>554.73333333333335</v>
      </c>
      <c r="G69" s="280">
        <v>534.4666666666667</v>
      </c>
      <c r="H69" s="280">
        <v>612.4666666666667</v>
      </c>
      <c r="I69" s="280">
        <v>632.73333333333335</v>
      </c>
      <c r="J69" s="280">
        <v>651.4666666666667</v>
      </c>
      <c r="K69" s="278">
        <v>614</v>
      </c>
      <c r="L69" s="278">
        <v>575</v>
      </c>
      <c r="M69" s="278">
        <v>8.3069100000000002</v>
      </c>
    </row>
    <row r="70" spans="1:13">
      <c r="A70" s="269">
        <v>60</v>
      </c>
      <c r="B70" s="278" t="s">
        <v>67</v>
      </c>
      <c r="C70" s="279">
        <v>523.15</v>
      </c>
      <c r="D70" s="280">
        <v>528.4</v>
      </c>
      <c r="E70" s="280">
        <v>513.79999999999995</v>
      </c>
      <c r="F70" s="280">
        <v>504.44999999999993</v>
      </c>
      <c r="G70" s="280">
        <v>489.84999999999991</v>
      </c>
      <c r="H70" s="280">
        <v>537.75</v>
      </c>
      <c r="I70" s="280">
        <v>552.35000000000014</v>
      </c>
      <c r="J70" s="280">
        <v>561.70000000000005</v>
      </c>
      <c r="K70" s="278">
        <v>543</v>
      </c>
      <c r="L70" s="278">
        <v>519.04999999999995</v>
      </c>
      <c r="M70" s="278">
        <v>11.865819999999999</v>
      </c>
    </row>
    <row r="71" spans="1:13">
      <c r="A71" s="269">
        <v>61</v>
      </c>
      <c r="B71" s="278" t="s">
        <v>68</v>
      </c>
      <c r="C71" s="279">
        <v>256.5</v>
      </c>
      <c r="D71" s="280">
        <v>260.71666666666664</v>
      </c>
      <c r="E71" s="280">
        <v>250.0333333333333</v>
      </c>
      <c r="F71" s="280">
        <v>243.56666666666666</v>
      </c>
      <c r="G71" s="280">
        <v>232.88333333333333</v>
      </c>
      <c r="H71" s="280">
        <v>267.18333333333328</v>
      </c>
      <c r="I71" s="280">
        <v>277.86666666666656</v>
      </c>
      <c r="J71" s="280">
        <v>284.33333333333326</v>
      </c>
      <c r="K71" s="278">
        <v>271.39999999999998</v>
      </c>
      <c r="L71" s="278">
        <v>254.25</v>
      </c>
      <c r="M71" s="278">
        <v>30.12848</v>
      </c>
    </row>
    <row r="72" spans="1:13">
      <c r="A72" s="269">
        <v>62</v>
      </c>
      <c r="B72" s="278" t="s">
        <v>70</v>
      </c>
      <c r="C72" s="279">
        <v>496</v>
      </c>
      <c r="D72" s="280">
        <v>498.11666666666662</v>
      </c>
      <c r="E72" s="280">
        <v>488.93333333333322</v>
      </c>
      <c r="F72" s="280">
        <v>481.86666666666662</v>
      </c>
      <c r="G72" s="280">
        <v>472.68333333333322</v>
      </c>
      <c r="H72" s="280">
        <v>505.18333333333322</v>
      </c>
      <c r="I72" s="280">
        <v>514.36666666666656</v>
      </c>
      <c r="J72" s="280">
        <v>521.43333333333317</v>
      </c>
      <c r="K72" s="278">
        <v>507.3</v>
      </c>
      <c r="L72" s="278">
        <v>491.05</v>
      </c>
      <c r="M72" s="278">
        <v>125.3212</v>
      </c>
    </row>
    <row r="73" spans="1:13">
      <c r="A73" s="269">
        <v>63</v>
      </c>
      <c r="B73" s="278" t="s">
        <v>71</v>
      </c>
      <c r="C73" s="279">
        <v>21.4</v>
      </c>
      <c r="D73" s="280">
        <v>21.483333333333334</v>
      </c>
      <c r="E73" s="280">
        <v>21.116666666666667</v>
      </c>
      <c r="F73" s="280">
        <v>20.833333333333332</v>
      </c>
      <c r="G73" s="280">
        <v>20.466666666666665</v>
      </c>
      <c r="H73" s="280">
        <v>21.766666666666669</v>
      </c>
      <c r="I73" s="280">
        <v>22.133333333333336</v>
      </c>
      <c r="J73" s="280">
        <v>22.416666666666671</v>
      </c>
      <c r="K73" s="278">
        <v>21.85</v>
      </c>
      <c r="L73" s="278">
        <v>21.2</v>
      </c>
      <c r="M73" s="278">
        <v>193.36945</v>
      </c>
    </row>
    <row r="74" spans="1:13">
      <c r="A74" s="269">
        <v>64</v>
      </c>
      <c r="B74" s="278" t="s">
        <v>72</v>
      </c>
      <c r="C74" s="279">
        <v>347.7</v>
      </c>
      <c r="D74" s="280">
        <v>352.58333333333331</v>
      </c>
      <c r="E74" s="280">
        <v>339.66666666666663</v>
      </c>
      <c r="F74" s="280">
        <v>331.63333333333333</v>
      </c>
      <c r="G74" s="280">
        <v>318.71666666666664</v>
      </c>
      <c r="H74" s="280">
        <v>360.61666666666662</v>
      </c>
      <c r="I74" s="280">
        <v>373.53333333333325</v>
      </c>
      <c r="J74" s="280">
        <v>381.56666666666661</v>
      </c>
      <c r="K74" s="278">
        <v>365.5</v>
      </c>
      <c r="L74" s="278">
        <v>344.55</v>
      </c>
      <c r="M74" s="278">
        <v>73.83981</v>
      </c>
    </row>
    <row r="75" spans="1:13">
      <c r="A75" s="269">
        <v>65</v>
      </c>
      <c r="B75" s="278" t="s">
        <v>323</v>
      </c>
      <c r="C75" s="279">
        <v>424.4</v>
      </c>
      <c r="D75" s="280">
        <v>427.43333333333334</v>
      </c>
      <c r="E75" s="280">
        <v>417.51666666666665</v>
      </c>
      <c r="F75" s="280">
        <v>410.63333333333333</v>
      </c>
      <c r="G75" s="280">
        <v>400.71666666666664</v>
      </c>
      <c r="H75" s="280">
        <v>434.31666666666666</v>
      </c>
      <c r="I75" s="280">
        <v>444.23333333333329</v>
      </c>
      <c r="J75" s="280">
        <v>451.11666666666667</v>
      </c>
      <c r="K75" s="278">
        <v>437.35</v>
      </c>
      <c r="L75" s="278">
        <v>420.55</v>
      </c>
      <c r="M75" s="278">
        <v>1.4882899999999999</v>
      </c>
    </row>
    <row r="76" spans="1:13" s="16" customFormat="1">
      <c r="A76" s="269">
        <v>66</v>
      </c>
      <c r="B76" s="278" t="s">
        <v>325</v>
      </c>
      <c r="C76" s="279">
        <v>100.35</v>
      </c>
      <c r="D76" s="280">
        <v>100.83333333333333</v>
      </c>
      <c r="E76" s="280">
        <v>97.916666666666657</v>
      </c>
      <c r="F76" s="280">
        <v>95.483333333333334</v>
      </c>
      <c r="G76" s="280">
        <v>92.566666666666663</v>
      </c>
      <c r="H76" s="280">
        <v>103.26666666666665</v>
      </c>
      <c r="I76" s="280">
        <v>106.18333333333331</v>
      </c>
      <c r="J76" s="280">
        <v>108.61666666666665</v>
      </c>
      <c r="K76" s="278">
        <v>103.75</v>
      </c>
      <c r="L76" s="278">
        <v>98.4</v>
      </c>
      <c r="M76" s="278">
        <v>1.2693399999999999</v>
      </c>
    </row>
    <row r="77" spans="1:13" s="16" customFormat="1">
      <c r="A77" s="269">
        <v>67</v>
      </c>
      <c r="B77" s="278" t="s">
        <v>326</v>
      </c>
      <c r="C77" s="279">
        <v>2099.5</v>
      </c>
      <c r="D77" s="280">
        <v>2108.1666666666665</v>
      </c>
      <c r="E77" s="280">
        <v>2041.333333333333</v>
      </c>
      <c r="F77" s="280">
        <v>1983.1666666666665</v>
      </c>
      <c r="G77" s="280">
        <v>1916.333333333333</v>
      </c>
      <c r="H77" s="280">
        <v>2166.333333333333</v>
      </c>
      <c r="I77" s="280">
        <v>2233.1666666666661</v>
      </c>
      <c r="J77" s="280">
        <v>2291.333333333333</v>
      </c>
      <c r="K77" s="278">
        <v>2175</v>
      </c>
      <c r="L77" s="278">
        <v>2050</v>
      </c>
      <c r="M77" s="278">
        <v>0.14416999999999999</v>
      </c>
    </row>
    <row r="78" spans="1:13" s="16" customFormat="1">
      <c r="A78" s="269">
        <v>68</v>
      </c>
      <c r="B78" s="278" t="s">
        <v>327</v>
      </c>
      <c r="C78" s="279">
        <v>555.15</v>
      </c>
      <c r="D78" s="280">
        <v>560.73333333333335</v>
      </c>
      <c r="E78" s="280">
        <v>539.4666666666667</v>
      </c>
      <c r="F78" s="280">
        <v>523.7833333333333</v>
      </c>
      <c r="G78" s="280">
        <v>502.51666666666665</v>
      </c>
      <c r="H78" s="280">
        <v>576.41666666666674</v>
      </c>
      <c r="I78" s="280">
        <v>597.68333333333339</v>
      </c>
      <c r="J78" s="280">
        <v>613.36666666666679</v>
      </c>
      <c r="K78" s="278">
        <v>582</v>
      </c>
      <c r="L78" s="278">
        <v>545.04999999999995</v>
      </c>
      <c r="M78" s="278">
        <v>0.67184999999999995</v>
      </c>
    </row>
    <row r="79" spans="1:13" s="16" customFormat="1">
      <c r="A79" s="269">
        <v>69</v>
      </c>
      <c r="B79" s="278" t="s">
        <v>328</v>
      </c>
      <c r="C79" s="279">
        <v>54.5</v>
      </c>
      <c r="D79" s="280">
        <v>53.616666666666667</v>
      </c>
      <c r="E79" s="280">
        <v>52.733333333333334</v>
      </c>
      <c r="F79" s="280">
        <v>50.966666666666669</v>
      </c>
      <c r="G79" s="280">
        <v>50.083333333333336</v>
      </c>
      <c r="H79" s="280">
        <v>55.383333333333333</v>
      </c>
      <c r="I79" s="280">
        <v>56.266666666666673</v>
      </c>
      <c r="J79" s="280">
        <v>58.033333333333331</v>
      </c>
      <c r="K79" s="278">
        <v>54.5</v>
      </c>
      <c r="L79" s="278">
        <v>51.85</v>
      </c>
      <c r="M79" s="278">
        <v>7.9874400000000003</v>
      </c>
    </row>
    <row r="80" spans="1:13" s="16" customFormat="1">
      <c r="A80" s="269">
        <v>70</v>
      </c>
      <c r="B80" s="278" t="s">
        <v>73</v>
      </c>
      <c r="C80" s="279">
        <v>10600.85</v>
      </c>
      <c r="D80" s="280">
        <v>10629.9</v>
      </c>
      <c r="E80" s="280">
        <v>10431.25</v>
      </c>
      <c r="F80" s="280">
        <v>10261.65</v>
      </c>
      <c r="G80" s="280">
        <v>10063</v>
      </c>
      <c r="H80" s="280">
        <v>10799.5</v>
      </c>
      <c r="I80" s="280">
        <v>10998.149999999998</v>
      </c>
      <c r="J80" s="280">
        <v>11167.75</v>
      </c>
      <c r="K80" s="278">
        <v>10828.55</v>
      </c>
      <c r="L80" s="278">
        <v>10460.299999999999</v>
      </c>
      <c r="M80" s="278">
        <v>0.25489000000000001</v>
      </c>
    </row>
    <row r="81" spans="1:13" s="16" customFormat="1">
      <c r="A81" s="269">
        <v>71</v>
      </c>
      <c r="B81" s="278" t="s">
        <v>75</v>
      </c>
      <c r="C81" s="279">
        <v>355.15</v>
      </c>
      <c r="D81" s="280">
        <v>356.84999999999997</v>
      </c>
      <c r="E81" s="280">
        <v>350.79999999999995</v>
      </c>
      <c r="F81" s="280">
        <v>346.45</v>
      </c>
      <c r="G81" s="280">
        <v>340.4</v>
      </c>
      <c r="H81" s="280">
        <v>361.19999999999993</v>
      </c>
      <c r="I81" s="280">
        <v>367.25</v>
      </c>
      <c r="J81" s="280">
        <v>371.59999999999991</v>
      </c>
      <c r="K81" s="278">
        <v>362.9</v>
      </c>
      <c r="L81" s="278">
        <v>352.5</v>
      </c>
      <c r="M81" s="278">
        <v>41.711289999999998</v>
      </c>
    </row>
    <row r="82" spans="1:13" s="16" customFormat="1">
      <c r="A82" s="269">
        <v>72</v>
      </c>
      <c r="B82" s="278" t="s">
        <v>329</v>
      </c>
      <c r="C82" s="279">
        <v>124.7</v>
      </c>
      <c r="D82" s="280">
        <v>126.23333333333333</v>
      </c>
      <c r="E82" s="280">
        <v>119.71666666666667</v>
      </c>
      <c r="F82" s="280">
        <v>114.73333333333333</v>
      </c>
      <c r="G82" s="280">
        <v>108.21666666666667</v>
      </c>
      <c r="H82" s="280">
        <v>131.21666666666667</v>
      </c>
      <c r="I82" s="280">
        <v>137.73333333333335</v>
      </c>
      <c r="J82" s="280">
        <v>142.71666666666667</v>
      </c>
      <c r="K82" s="278">
        <v>132.75</v>
      </c>
      <c r="L82" s="278">
        <v>121.25</v>
      </c>
      <c r="M82" s="278">
        <v>6.6882900000000003</v>
      </c>
    </row>
    <row r="83" spans="1:13" s="16" customFormat="1">
      <c r="A83" s="269">
        <v>73</v>
      </c>
      <c r="B83" s="278" t="s">
        <v>76</v>
      </c>
      <c r="C83" s="279">
        <v>2947.4</v>
      </c>
      <c r="D83" s="280">
        <v>3036.7999999999997</v>
      </c>
      <c r="E83" s="280">
        <v>2828.5999999999995</v>
      </c>
      <c r="F83" s="280">
        <v>2709.7999999999997</v>
      </c>
      <c r="G83" s="280">
        <v>2501.5999999999995</v>
      </c>
      <c r="H83" s="280">
        <v>3155.5999999999995</v>
      </c>
      <c r="I83" s="280">
        <v>3363.7999999999993</v>
      </c>
      <c r="J83" s="280">
        <v>3482.5999999999995</v>
      </c>
      <c r="K83" s="278">
        <v>3245</v>
      </c>
      <c r="L83" s="278">
        <v>2918</v>
      </c>
      <c r="M83" s="278">
        <v>34.263629999999999</v>
      </c>
    </row>
    <row r="84" spans="1:13" s="16" customFormat="1">
      <c r="A84" s="269">
        <v>74</v>
      </c>
      <c r="B84" s="278" t="s">
        <v>315</v>
      </c>
      <c r="C84" s="279">
        <v>369.65</v>
      </c>
      <c r="D84" s="280">
        <v>370.29999999999995</v>
      </c>
      <c r="E84" s="280">
        <v>364.89999999999992</v>
      </c>
      <c r="F84" s="280">
        <v>360.15</v>
      </c>
      <c r="G84" s="280">
        <v>354.74999999999994</v>
      </c>
      <c r="H84" s="280">
        <v>375.0499999999999</v>
      </c>
      <c r="I84" s="280">
        <v>380.45</v>
      </c>
      <c r="J84" s="280">
        <v>385.19999999999987</v>
      </c>
      <c r="K84" s="278">
        <v>375.7</v>
      </c>
      <c r="L84" s="278">
        <v>365.55</v>
      </c>
      <c r="M84" s="278">
        <v>1.0441199999999999</v>
      </c>
    </row>
    <row r="85" spans="1:13" s="16" customFormat="1">
      <c r="A85" s="269">
        <v>75</v>
      </c>
      <c r="B85" s="278" t="s">
        <v>324</v>
      </c>
      <c r="C85" s="279">
        <v>68.849999999999994</v>
      </c>
      <c r="D85" s="280">
        <v>68.199999999999989</v>
      </c>
      <c r="E85" s="280">
        <v>65.34999999999998</v>
      </c>
      <c r="F85" s="280">
        <v>61.849999999999994</v>
      </c>
      <c r="G85" s="280">
        <v>58.999999999999986</v>
      </c>
      <c r="H85" s="280">
        <v>71.699999999999974</v>
      </c>
      <c r="I85" s="280">
        <v>74.55</v>
      </c>
      <c r="J85" s="280">
        <v>78.049999999999969</v>
      </c>
      <c r="K85" s="278">
        <v>71.05</v>
      </c>
      <c r="L85" s="278">
        <v>64.7</v>
      </c>
      <c r="M85" s="278">
        <v>6.7805900000000001</v>
      </c>
    </row>
    <row r="86" spans="1:13" s="16" customFormat="1">
      <c r="A86" s="269">
        <v>76</v>
      </c>
      <c r="B86" s="278" t="s">
        <v>77</v>
      </c>
      <c r="C86" s="279">
        <v>331.45</v>
      </c>
      <c r="D86" s="280">
        <v>334.7</v>
      </c>
      <c r="E86" s="280">
        <v>326.79999999999995</v>
      </c>
      <c r="F86" s="280">
        <v>322.14999999999998</v>
      </c>
      <c r="G86" s="280">
        <v>314.24999999999994</v>
      </c>
      <c r="H86" s="280">
        <v>339.34999999999997</v>
      </c>
      <c r="I86" s="280">
        <v>347.24999999999994</v>
      </c>
      <c r="J86" s="280">
        <v>351.9</v>
      </c>
      <c r="K86" s="278">
        <v>342.6</v>
      </c>
      <c r="L86" s="278">
        <v>330.05</v>
      </c>
      <c r="M86" s="278">
        <v>72.911580000000001</v>
      </c>
    </row>
    <row r="87" spans="1:13" s="16" customFormat="1">
      <c r="A87" s="269">
        <v>77</v>
      </c>
      <c r="B87" s="278" t="s">
        <v>78</v>
      </c>
      <c r="C87" s="279">
        <v>83.65</v>
      </c>
      <c r="D87" s="280">
        <v>84.033333333333346</v>
      </c>
      <c r="E87" s="280">
        <v>82.366666666666688</v>
      </c>
      <c r="F87" s="280">
        <v>81.083333333333343</v>
      </c>
      <c r="G87" s="280">
        <v>79.416666666666686</v>
      </c>
      <c r="H87" s="280">
        <v>85.316666666666691</v>
      </c>
      <c r="I87" s="280">
        <v>86.983333333333348</v>
      </c>
      <c r="J87" s="280">
        <v>88.266666666666694</v>
      </c>
      <c r="K87" s="278">
        <v>85.7</v>
      </c>
      <c r="L87" s="278">
        <v>82.75</v>
      </c>
      <c r="M87" s="278">
        <v>89.509699999999995</v>
      </c>
    </row>
    <row r="88" spans="1:13" s="16" customFormat="1">
      <c r="A88" s="269">
        <v>78</v>
      </c>
      <c r="B88" s="278" t="s">
        <v>333</v>
      </c>
      <c r="C88" s="279">
        <v>312.25</v>
      </c>
      <c r="D88" s="280">
        <v>307.41666666666669</v>
      </c>
      <c r="E88" s="280">
        <v>297.83333333333337</v>
      </c>
      <c r="F88" s="280">
        <v>283.41666666666669</v>
      </c>
      <c r="G88" s="280">
        <v>273.83333333333337</v>
      </c>
      <c r="H88" s="280">
        <v>321.83333333333337</v>
      </c>
      <c r="I88" s="280">
        <v>331.41666666666674</v>
      </c>
      <c r="J88" s="280">
        <v>345.83333333333337</v>
      </c>
      <c r="K88" s="278">
        <v>317</v>
      </c>
      <c r="L88" s="278">
        <v>293</v>
      </c>
      <c r="M88" s="278">
        <v>7.7668499999999998</v>
      </c>
    </row>
    <row r="89" spans="1:13" s="16" customFormat="1">
      <c r="A89" s="269">
        <v>79</v>
      </c>
      <c r="B89" s="278" t="s">
        <v>334</v>
      </c>
      <c r="C89" s="279">
        <v>338.15</v>
      </c>
      <c r="D89" s="280">
        <v>332.38333333333333</v>
      </c>
      <c r="E89" s="280">
        <v>319.76666666666665</v>
      </c>
      <c r="F89" s="280">
        <v>301.38333333333333</v>
      </c>
      <c r="G89" s="280">
        <v>288.76666666666665</v>
      </c>
      <c r="H89" s="280">
        <v>350.76666666666665</v>
      </c>
      <c r="I89" s="280">
        <v>363.38333333333333</v>
      </c>
      <c r="J89" s="280">
        <v>381.76666666666665</v>
      </c>
      <c r="K89" s="278">
        <v>345</v>
      </c>
      <c r="L89" s="278">
        <v>314</v>
      </c>
      <c r="M89" s="278">
        <v>4.9996499999999999</v>
      </c>
    </row>
    <row r="90" spans="1:13" s="16" customFormat="1">
      <c r="A90" s="269">
        <v>80</v>
      </c>
      <c r="B90" s="278" t="s">
        <v>336</v>
      </c>
      <c r="C90" s="279">
        <v>223</v>
      </c>
      <c r="D90" s="280">
        <v>224.03333333333333</v>
      </c>
      <c r="E90" s="280">
        <v>221.06666666666666</v>
      </c>
      <c r="F90" s="280">
        <v>219.13333333333333</v>
      </c>
      <c r="G90" s="280">
        <v>216.16666666666666</v>
      </c>
      <c r="H90" s="280">
        <v>225.96666666666667</v>
      </c>
      <c r="I90" s="280">
        <v>228.93333333333331</v>
      </c>
      <c r="J90" s="280">
        <v>230.86666666666667</v>
      </c>
      <c r="K90" s="278">
        <v>227</v>
      </c>
      <c r="L90" s="278">
        <v>222.1</v>
      </c>
      <c r="M90" s="278">
        <v>0.44224999999999998</v>
      </c>
    </row>
    <row r="91" spans="1:13" s="16" customFormat="1">
      <c r="A91" s="269">
        <v>81</v>
      </c>
      <c r="B91" s="278" t="s">
        <v>330</v>
      </c>
      <c r="C91" s="279">
        <v>415</v>
      </c>
      <c r="D91" s="280">
        <v>418.08333333333331</v>
      </c>
      <c r="E91" s="280">
        <v>407.21666666666664</v>
      </c>
      <c r="F91" s="280">
        <v>399.43333333333334</v>
      </c>
      <c r="G91" s="280">
        <v>388.56666666666666</v>
      </c>
      <c r="H91" s="280">
        <v>425.86666666666662</v>
      </c>
      <c r="I91" s="280">
        <v>436.73333333333329</v>
      </c>
      <c r="J91" s="280">
        <v>444.51666666666659</v>
      </c>
      <c r="K91" s="278">
        <v>428.95</v>
      </c>
      <c r="L91" s="278">
        <v>410.3</v>
      </c>
      <c r="M91" s="278">
        <v>0.48653000000000002</v>
      </c>
    </row>
    <row r="92" spans="1:13" s="16" customFormat="1">
      <c r="A92" s="269">
        <v>82</v>
      </c>
      <c r="B92" s="278" t="s">
        <v>79</v>
      </c>
      <c r="C92" s="279">
        <v>124.75</v>
      </c>
      <c r="D92" s="280">
        <v>122.36666666666667</v>
      </c>
      <c r="E92" s="280">
        <v>118.98333333333335</v>
      </c>
      <c r="F92" s="280">
        <v>113.21666666666667</v>
      </c>
      <c r="G92" s="280">
        <v>109.83333333333334</v>
      </c>
      <c r="H92" s="280">
        <v>128.13333333333335</v>
      </c>
      <c r="I92" s="280">
        <v>131.51666666666668</v>
      </c>
      <c r="J92" s="280">
        <v>137.28333333333336</v>
      </c>
      <c r="K92" s="278">
        <v>125.75</v>
      </c>
      <c r="L92" s="278">
        <v>116.6</v>
      </c>
      <c r="M92" s="278">
        <v>25.887530000000002</v>
      </c>
    </row>
    <row r="93" spans="1:13" s="16" customFormat="1">
      <c r="A93" s="269">
        <v>83</v>
      </c>
      <c r="B93" s="278" t="s">
        <v>331</v>
      </c>
      <c r="C93" s="279">
        <v>194.3</v>
      </c>
      <c r="D93" s="280">
        <v>195.11666666666667</v>
      </c>
      <c r="E93" s="280">
        <v>191.28333333333336</v>
      </c>
      <c r="F93" s="280">
        <v>188.26666666666668</v>
      </c>
      <c r="G93" s="280">
        <v>184.43333333333337</v>
      </c>
      <c r="H93" s="280">
        <v>198.13333333333335</v>
      </c>
      <c r="I93" s="280">
        <v>201.96666666666667</v>
      </c>
      <c r="J93" s="280">
        <v>204.98333333333335</v>
      </c>
      <c r="K93" s="278">
        <v>198.95</v>
      </c>
      <c r="L93" s="278">
        <v>192.1</v>
      </c>
      <c r="M93" s="278">
        <v>1.7177100000000001</v>
      </c>
    </row>
    <row r="94" spans="1:13" s="16" customFormat="1">
      <c r="A94" s="269">
        <v>84</v>
      </c>
      <c r="B94" s="278" t="s">
        <v>339</v>
      </c>
      <c r="C94" s="279">
        <v>219</v>
      </c>
      <c r="D94" s="280">
        <v>220.86666666666667</v>
      </c>
      <c r="E94" s="280">
        <v>216.18333333333334</v>
      </c>
      <c r="F94" s="280">
        <v>213.36666666666667</v>
      </c>
      <c r="G94" s="280">
        <v>208.68333333333334</v>
      </c>
      <c r="H94" s="280">
        <v>223.68333333333334</v>
      </c>
      <c r="I94" s="280">
        <v>228.36666666666667</v>
      </c>
      <c r="J94" s="280">
        <v>231.18333333333334</v>
      </c>
      <c r="K94" s="278">
        <v>225.55</v>
      </c>
      <c r="L94" s="278">
        <v>218.05</v>
      </c>
      <c r="M94" s="278">
        <v>2.1591300000000002</v>
      </c>
    </row>
    <row r="95" spans="1:13" s="16" customFormat="1">
      <c r="A95" s="269">
        <v>85</v>
      </c>
      <c r="B95" s="278" t="s">
        <v>337</v>
      </c>
      <c r="C95" s="279">
        <v>807.5</v>
      </c>
      <c r="D95" s="280">
        <v>814.51666666666677</v>
      </c>
      <c r="E95" s="280">
        <v>796.03333333333353</v>
      </c>
      <c r="F95" s="280">
        <v>784.56666666666672</v>
      </c>
      <c r="G95" s="280">
        <v>766.08333333333348</v>
      </c>
      <c r="H95" s="280">
        <v>825.98333333333358</v>
      </c>
      <c r="I95" s="280">
        <v>844.46666666666692</v>
      </c>
      <c r="J95" s="280">
        <v>855.93333333333362</v>
      </c>
      <c r="K95" s="278">
        <v>833</v>
      </c>
      <c r="L95" s="278">
        <v>803.05</v>
      </c>
      <c r="M95" s="278">
        <v>0.78385000000000005</v>
      </c>
    </row>
    <row r="96" spans="1:13" s="16" customFormat="1">
      <c r="A96" s="269">
        <v>86</v>
      </c>
      <c r="B96" s="278" t="s">
        <v>338</v>
      </c>
      <c r="C96" s="279">
        <v>15.95</v>
      </c>
      <c r="D96" s="280">
        <v>15.966666666666667</v>
      </c>
      <c r="E96" s="280">
        <v>15.483333333333334</v>
      </c>
      <c r="F96" s="280">
        <v>15.016666666666667</v>
      </c>
      <c r="G96" s="280">
        <v>14.533333333333335</v>
      </c>
      <c r="H96" s="280">
        <v>16.433333333333334</v>
      </c>
      <c r="I96" s="280">
        <v>16.916666666666664</v>
      </c>
      <c r="J96" s="280">
        <v>17.383333333333333</v>
      </c>
      <c r="K96" s="278">
        <v>16.45</v>
      </c>
      <c r="L96" s="278">
        <v>15.5</v>
      </c>
      <c r="M96" s="278">
        <v>9.1688899999999993</v>
      </c>
    </row>
    <row r="97" spans="1:13" s="16" customFormat="1">
      <c r="A97" s="269">
        <v>87</v>
      </c>
      <c r="B97" s="278" t="s">
        <v>340</v>
      </c>
      <c r="C97" s="279">
        <v>121.7</v>
      </c>
      <c r="D97" s="280">
        <v>120.8</v>
      </c>
      <c r="E97" s="280">
        <v>116.75</v>
      </c>
      <c r="F97" s="280">
        <v>111.8</v>
      </c>
      <c r="G97" s="280">
        <v>107.75</v>
      </c>
      <c r="H97" s="280">
        <v>125.75</v>
      </c>
      <c r="I97" s="280">
        <v>129.79999999999998</v>
      </c>
      <c r="J97" s="280">
        <v>134.75</v>
      </c>
      <c r="K97" s="278">
        <v>124.85</v>
      </c>
      <c r="L97" s="278">
        <v>115.85</v>
      </c>
      <c r="M97" s="278">
        <v>2.3108900000000001</v>
      </c>
    </row>
    <row r="98" spans="1:13" s="16" customFormat="1">
      <c r="A98" s="269">
        <v>88</v>
      </c>
      <c r="B98" s="278" t="s">
        <v>341</v>
      </c>
      <c r="C98" s="279">
        <v>2147.5500000000002</v>
      </c>
      <c r="D98" s="280">
        <v>2171.2000000000003</v>
      </c>
      <c r="E98" s="280">
        <v>2102.3500000000004</v>
      </c>
      <c r="F98" s="280">
        <v>2057.15</v>
      </c>
      <c r="G98" s="280">
        <v>1988.3000000000002</v>
      </c>
      <c r="H98" s="280">
        <v>2216.4000000000005</v>
      </c>
      <c r="I98" s="280">
        <v>2285.25</v>
      </c>
      <c r="J98" s="280">
        <v>2330.4500000000007</v>
      </c>
      <c r="K98" s="278">
        <v>2240.0500000000002</v>
      </c>
      <c r="L98" s="278">
        <v>2126</v>
      </c>
      <c r="M98" s="278">
        <v>5.0169999999999999E-2</v>
      </c>
    </row>
    <row r="99" spans="1:13" s="16" customFormat="1">
      <c r="A99" s="269">
        <v>89</v>
      </c>
      <c r="B99" s="278" t="s">
        <v>82</v>
      </c>
      <c r="C99" s="279">
        <v>611.75</v>
      </c>
      <c r="D99" s="280">
        <v>606.76666666666677</v>
      </c>
      <c r="E99" s="280">
        <v>596.83333333333348</v>
      </c>
      <c r="F99" s="280">
        <v>581.91666666666674</v>
      </c>
      <c r="G99" s="280">
        <v>571.98333333333346</v>
      </c>
      <c r="H99" s="280">
        <v>621.68333333333351</v>
      </c>
      <c r="I99" s="280">
        <v>631.61666666666667</v>
      </c>
      <c r="J99" s="280">
        <v>646.53333333333353</v>
      </c>
      <c r="K99" s="278">
        <v>616.70000000000005</v>
      </c>
      <c r="L99" s="278">
        <v>591.85</v>
      </c>
      <c r="M99" s="278">
        <v>10.26003</v>
      </c>
    </row>
    <row r="100" spans="1:13" s="16" customFormat="1">
      <c r="A100" s="269">
        <v>90</v>
      </c>
      <c r="B100" s="278" t="s">
        <v>335</v>
      </c>
      <c r="C100" s="279">
        <v>122.35</v>
      </c>
      <c r="D100" s="280">
        <v>122.85000000000001</v>
      </c>
      <c r="E100" s="280">
        <v>120.50000000000001</v>
      </c>
      <c r="F100" s="280">
        <v>118.65</v>
      </c>
      <c r="G100" s="280">
        <v>116.30000000000001</v>
      </c>
      <c r="H100" s="280">
        <v>124.70000000000002</v>
      </c>
      <c r="I100" s="280">
        <v>127.05000000000001</v>
      </c>
      <c r="J100" s="280">
        <v>128.90000000000003</v>
      </c>
      <c r="K100" s="278">
        <v>125.2</v>
      </c>
      <c r="L100" s="278">
        <v>121</v>
      </c>
      <c r="M100" s="278">
        <v>1.8361099999999999</v>
      </c>
    </row>
    <row r="101" spans="1:13">
      <c r="A101" s="269">
        <v>91</v>
      </c>
      <c r="B101" s="278" t="s">
        <v>342</v>
      </c>
      <c r="C101" s="279">
        <v>170.25</v>
      </c>
      <c r="D101" s="280">
        <v>172.25</v>
      </c>
      <c r="E101" s="280">
        <v>166.5</v>
      </c>
      <c r="F101" s="280">
        <v>162.75</v>
      </c>
      <c r="G101" s="280">
        <v>157</v>
      </c>
      <c r="H101" s="280">
        <v>176</v>
      </c>
      <c r="I101" s="280">
        <v>181.75</v>
      </c>
      <c r="J101" s="280">
        <v>185.5</v>
      </c>
      <c r="K101" s="278">
        <v>178</v>
      </c>
      <c r="L101" s="278">
        <v>168.5</v>
      </c>
      <c r="M101" s="278">
        <v>1.11252</v>
      </c>
    </row>
    <row r="102" spans="1:13">
      <c r="A102" s="269">
        <v>92</v>
      </c>
      <c r="B102" s="278" t="s">
        <v>343</v>
      </c>
      <c r="C102" s="279">
        <v>128.19999999999999</v>
      </c>
      <c r="D102" s="280">
        <v>129.91666666666666</v>
      </c>
      <c r="E102" s="280">
        <v>125.43333333333331</v>
      </c>
      <c r="F102" s="280">
        <v>122.66666666666666</v>
      </c>
      <c r="G102" s="280">
        <v>118.18333333333331</v>
      </c>
      <c r="H102" s="280">
        <v>132.68333333333331</v>
      </c>
      <c r="I102" s="280">
        <v>137.16666666666666</v>
      </c>
      <c r="J102" s="280">
        <v>139.93333333333331</v>
      </c>
      <c r="K102" s="278">
        <v>134.4</v>
      </c>
      <c r="L102" s="278">
        <v>127.15</v>
      </c>
      <c r="M102" s="278">
        <v>19.361370000000001</v>
      </c>
    </row>
    <row r="103" spans="1:13">
      <c r="A103" s="269">
        <v>93</v>
      </c>
      <c r="B103" s="278" t="s">
        <v>344</v>
      </c>
      <c r="C103" s="279">
        <v>64.8</v>
      </c>
      <c r="D103" s="280">
        <v>65.966666666666654</v>
      </c>
      <c r="E103" s="280">
        <v>63.033333333333303</v>
      </c>
      <c r="F103" s="280">
        <v>61.266666666666652</v>
      </c>
      <c r="G103" s="280">
        <v>58.3333333333333</v>
      </c>
      <c r="H103" s="280">
        <v>67.733333333333306</v>
      </c>
      <c r="I103" s="280">
        <v>70.666666666666671</v>
      </c>
      <c r="J103" s="280">
        <v>72.433333333333309</v>
      </c>
      <c r="K103" s="278">
        <v>68.900000000000006</v>
      </c>
      <c r="L103" s="278">
        <v>64.2</v>
      </c>
      <c r="M103" s="278">
        <v>10.67146</v>
      </c>
    </row>
    <row r="104" spans="1:13">
      <c r="A104" s="269">
        <v>94</v>
      </c>
      <c r="B104" s="278" t="s">
        <v>83</v>
      </c>
      <c r="C104" s="279">
        <v>151.80000000000001</v>
      </c>
      <c r="D104" s="280">
        <v>153.06666666666669</v>
      </c>
      <c r="E104" s="280">
        <v>146.83333333333337</v>
      </c>
      <c r="F104" s="280">
        <v>141.86666666666667</v>
      </c>
      <c r="G104" s="280">
        <v>135.63333333333335</v>
      </c>
      <c r="H104" s="280">
        <v>158.03333333333339</v>
      </c>
      <c r="I104" s="280">
        <v>164.26666666666668</v>
      </c>
      <c r="J104" s="280">
        <v>169.23333333333341</v>
      </c>
      <c r="K104" s="278">
        <v>159.30000000000001</v>
      </c>
      <c r="L104" s="278">
        <v>148.1</v>
      </c>
      <c r="M104" s="278">
        <v>78.262500000000003</v>
      </c>
    </row>
    <row r="105" spans="1:13">
      <c r="A105" s="269">
        <v>95</v>
      </c>
      <c r="B105" s="278" t="s">
        <v>345</v>
      </c>
      <c r="C105" s="279">
        <v>289.5</v>
      </c>
      <c r="D105" s="280">
        <v>288.53333333333336</v>
      </c>
      <c r="E105" s="280">
        <v>283.06666666666672</v>
      </c>
      <c r="F105" s="280">
        <v>276.63333333333338</v>
      </c>
      <c r="G105" s="280">
        <v>271.16666666666674</v>
      </c>
      <c r="H105" s="280">
        <v>294.9666666666667</v>
      </c>
      <c r="I105" s="280">
        <v>300.43333333333328</v>
      </c>
      <c r="J105" s="280">
        <v>306.86666666666667</v>
      </c>
      <c r="K105" s="278">
        <v>294</v>
      </c>
      <c r="L105" s="278">
        <v>282.10000000000002</v>
      </c>
      <c r="M105" s="278">
        <v>5.81297</v>
      </c>
    </row>
    <row r="106" spans="1:13">
      <c r="A106" s="269">
        <v>96</v>
      </c>
      <c r="B106" s="278" t="s">
        <v>84</v>
      </c>
      <c r="C106" s="279">
        <v>586.70000000000005</v>
      </c>
      <c r="D106" s="280">
        <v>589.88333333333333</v>
      </c>
      <c r="E106" s="280">
        <v>575.86666666666667</v>
      </c>
      <c r="F106" s="280">
        <v>565.0333333333333</v>
      </c>
      <c r="G106" s="280">
        <v>551.01666666666665</v>
      </c>
      <c r="H106" s="280">
        <v>600.7166666666667</v>
      </c>
      <c r="I106" s="280">
        <v>614.73333333333335</v>
      </c>
      <c r="J106" s="280">
        <v>625.56666666666672</v>
      </c>
      <c r="K106" s="278">
        <v>603.9</v>
      </c>
      <c r="L106" s="278">
        <v>579.04999999999995</v>
      </c>
      <c r="M106" s="278">
        <v>62.779089999999997</v>
      </c>
    </row>
    <row r="107" spans="1:13">
      <c r="A107" s="269">
        <v>97</v>
      </c>
      <c r="B107" s="278" t="s">
        <v>85</v>
      </c>
      <c r="C107" s="279">
        <v>140.9</v>
      </c>
      <c r="D107" s="280">
        <v>141.91666666666666</v>
      </c>
      <c r="E107" s="280">
        <v>139.08333333333331</v>
      </c>
      <c r="F107" s="280">
        <v>137.26666666666665</v>
      </c>
      <c r="G107" s="280">
        <v>134.43333333333331</v>
      </c>
      <c r="H107" s="280">
        <v>143.73333333333332</v>
      </c>
      <c r="I107" s="280">
        <v>146.56666666666663</v>
      </c>
      <c r="J107" s="280">
        <v>148.38333333333333</v>
      </c>
      <c r="K107" s="278">
        <v>144.75</v>
      </c>
      <c r="L107" s="278">
        <v>140.1</v>
      </c>
      <c r="M107" s="278">
        <v>75.533869999999993</v>
      </c>
    </row>
    <row r="108" spans="1:13">
      <c r="A108" s="269">
        <v>98</v>
      </c>
      <c r="B108" s="286" t="s">
        <v>346</v>
      </c>
      <c r="C108" s="279">
        <v>250.05</v>
      </c>
      <c r="D108" s="280">
        <v>253.13333333333335</v>
      </c>
      <c r="E108" s="280">
        <v>245.91666666666669</v>
      </c>
      <c r="F108" s="280">
        <v>241.78333333333333</v>
      </c>
      <c r="G108" s="280">
        <v>234.56666666666666</v>
      </c>
      <c r="H108" s="280">
        <v>257.26666666666671</v>
      </c>
      <c r="I108" s="280">
        <v>264.48333333333335</v>
      </c>
      <c r="J108" s="280">
        <v>268.61666666666673</v>
      </c>
      <c r="K108" s="278">
        <v>260.35000000000002</v>
      </c>
      <c r="L108" s="278">
        <v>249</v>
      </c>
      <c r="M108" s="278">
        <v>2.3395600000000001</v>
      </c>
    </row>
    <row r="109" spans="1:13">
      <c r="A109" s="269">
        <v>99</v>
      </c>
      <c r="B109" s="278" t="s">
        <v>86</v>
      </c>
      <c r="C109" s="279">
        <v>1479.35</v>
      </c>
      <c r="D109" s="280">
        <v>1499.4666666666665</v>
      </c>
      <c r="E109" s="280">
        <v>1451.9333333333329</v>
      </c>
      <c r="F109" s="280">
        <v>1424.5166666666664</v>
      </c>
      <c r="G109" s="280">
        <v>1376.9833333333329</v>
      </c>
      <c r="H109" s="280">
        <v>1526.883333333333</v>
      </c>
      <c r="I109" s="280">
        <v>1574.4166666666663</v>
      </c>
      <c r="J109" s="280">
        <v>1601.833333333333</v>
      </c>
      <c r="K109" s="278">
        <v>1547</v>
      </c>
      <c r="L109" s="278">
        <v>1472.05</v>
      </c>
      <c r="M109" s="278">
        <v>16.502520000000001</v>
      </c>
    </row>
    <row r="110" spans="1:13">
      <c r="A110" s="269">
        <v>100</v>
      </c>
      <c r="B110" s="278" t="s">
        <v>87</v>
      </c>
      <c r="C110" s="279">
        <v>367.8</v>
      </c>
      <c r="D110" s="280">
        <v>368.10000000000008</v>
      </c>
      <c r="E110" s="280">
        <v>362.60000000000014</v>
      </c>
      <c r="F110" s="280">
        <v>357.40000000000003</v>
      </c>
      <c r="G110" s="280">
        <v>351.90000000000009</v>
      </c>
      <c r="H110" s="280">
        <v>373.30000000000018</v>
      </c>
      <c r="I110" s="280">
        <v>378.80000000000007</v>
      </c>
      <c r="J110" s="280">
        <v>384.00000000000023</v>
      </c>
      <c r="K110" s="278">
        <v>373.6</v>
      </c>
      <c r="L110" s="278">
        <v>362.9</v>
      </c>
      <c r="M110" s="278">
        <v>5.4774399999999996</v>
      </c>
    </row>
    <row r="111" spans="1:13">
      <c r="A111" s="269">
        <v>101</v>
      </c>
      <c r="B111" s="278" t="s">
        <v>237</v>
      </c>
      <c r="C111" s="279">
        <v>559.6</v>
      </c>
      <c r="D111" s="280">
        <v>558.88333333333333</v>
      </c>
      <c r="E111" s="280">
        <v>544.56666666666661</v>
      </c>
      <c r="F111" s="280">
        <v>529.5333333333333</v>
      </c>
      <c r="G111" s="280">
        <v>515.21666666666658</v>
      </c>
      <c r="H111" s="280">
        <v>573.91666666666663</v>
      </c>
      <c r="I111" s="280">
        <v>588.23333333333346</v>
      </c>
      <c r="J111" s="280">
        <v>603.26666666666665</v>
      </c>
      <c r="K111" s="278">
        <v>573.20000000000005</v>
      </c>
      <c r="L111" s="278">
        <v>543.85</v>
      </c>
      <c r="M111" s="278">
        <v>2.5856499999999998</v>
      </c>
    </row>
    <row r="112" spans="1:13">
      <c r="A112" s="269">
        <v>102</v>
      </c>
      <c r="B112" s="278" t="s">
        <v>347</v>
      </c>
      <c r="C112" s="279">
        <v>444.2</v>
      </c>
      <c r="D112" s="280">
        <v>444.2</v>
      </c>
      <c r="E112" s="280">
        <v>444.2</v>
      </c>
      <c r="F112" s="280">
        <v>444.2</v>
      </c>
      <c r="G112" s="280">
        <v>444.2</v>
      </c>
      <c r="H112" s="280">
        <v>444.2</v>
      </c>
      <c r="I112" s="280">
        <v>444.2</v>
      </c>
      <c r="J112" s="280">
        <v>444.2</v>
      </c>
      <c r="K112" s="278">
        <v>444.2</v>
      </c>
      <c r="L112" s="278">
        <v>444.2</v>
      </c>
      <c r="M112" s="278">
        <v>0.13259000000000001</v>
      </c>
    </row>
    <row r="113" spans="1:13">
      <c r="A113" s="269">
        <v>103</v>
      </c>
      <c r="B113" s="278" t="s">
        <v>332</v>
      </c>
      <c r="C113" s="279">
        <v>1484.2</v>
      </c>
      <c r="D113" s="280">
        <v>1467.3833333333332</v>
      </c>
      <c r="E113" s="280">
        <v>1439.8166666666664</v>
      </c>
      <c r="F113" s="280">
        <v>1395.4333333333332</v>
      </c>
      <c r="G113" s="280">
        <v>1367.8666666666663</v>
      </c>
      <c r="H113" s="280">
        <v>1511.7666666666664</v>
      </c>
      <c r="I113" s="280">
        <v>1539.333333333333</v>
      </c>
      <c r="J113" s="280">
        <v>1583.7166666666665</v>
      </c>
      <c r="K113" s="278">
        <v>1494.95</v>
      </c>
      <c r="L113" s="278">
        <v>1423</v>
      </c>
      <c r="M113" s="278">
        <v>0.37497000000000003</v>
      </c>
    </row>
    <row r="114" spans="1:13">
      <c r="A114" s="269">
        <v>104</v>
      </c>
      <c r="B114" s="278" t="s">
        <v>238</v>
      </c>
      <c r="C114" s="279">
        <v>228.15</v>
      </c>
      <c r="D114" s="280">
        <v>228.96666666666667</v>
      </c>
      <c r="E114" s="280">
        <v>220.93333333333334</v>
      </c>
      <c r="F114" s="280">
        <v>213.71666666666667</v>
      </c>
      <c r="G114" s="280">
        <v>205.68333333333334</v>
      </c>
      <c r="H114" s="280">
        <v>236.18333333333334</v>
      </c>
      <c r="I114" s="280">
        <v>244.2166666666667</v>
      </c>
      <c r="J114" s="280">
        <v>251.43333333333334</v>
      </c>
      <c r="K114" s="278">
        <v>237</v>
      </c>
      <c r="L114" s="278">
        <v>221.75</v>
      </c>
      <c r="M114" s="278">
        <v>9.1923899999999996</v>
      </c>
    </row>
    <row r="115" spans="1:13">
      <c r="A115" s="269">
        <v>105</v>
      </c>
      <c r="B115" s="278" t="s">
        <v>236</v>
      </c>
      <c r="C115" s="279">
        <v>125.25</v>
      </c>
      <c r="D115" s="280">
        <v>125.78333333333335</v>
      </c>
      <c r="E115" s="280">
        <v>123.56666666666669</v>
      </c>
      <c r="F115" s="280">
        <v>121.88333333333334</v>
      </c>
      <c r="G115" s="280">
        <v>119.66666666666669</v>
      </c>
      <c r="H115" s="280">
        <v>127.4666666666667</v>
      </c>
      <c r="I115" s="280">
        <v>129.68333333333337</v>
      </c>
      <c r="J115" s="280">
        <v>131.3666666666667</v>
      </c>
      <c r="K115" s="278">
        <v>128</v>
      </c>
      <c r="L115" s="278">
        <v>124.1</v>
      </c>
      <c r="M115" s="278">
        <v>13.638590000000001</v>
      </c>
    </row>
    <row r="116" spans="1:13">
      <c r="A116" s="269">
        <v>106</v>
      </c>
      <c r="B116" s="278" t="s">
        <v>88</v>
      </c>
      <c r="C116" s="279">
        <v>419.15</v>
      </c>
      <c r="D116" s="280">
        <v>416.11666666666662</v>
      </c>
      <c r="E116" s="280">
        <v>408.03333333333325</v>
      </c>
      <c r="F116" s="280">
        <v>396.91666666666663</v>
      </c>
      <c r="G116" s="280">
        <v>388.83333333333326</v>
      </c>
      <c r="H116" s="280">
        <v>427.23333333333323</v>
      </c>
      <c r="I116" s="280">
        <v>435.31666666666661</v>
      </c>
      <c r="J116" s="280">
        <v>446.43333333333322</v>
      </c>
      <c r="K116" s="278">
        <v>424.2</v>
      </c>
      <c r="L116" s="278">
        <v>405</v>
      </c>
      <c r="M116" s="278">
        <v>14.87449</v>
      </c>
    </row>
    <row r="117" spans="1:13">
      <c r="A117" s="269">
        <v>107</v>
      </c>
      <c r="B117" s="278" t="s">
        <v>348</v>
      </c>
      <c r="C117" s="279">
        <v>214.55</v>
      </c>
      <c r="D117" s="280">
        <v>216.33333333333334</v>
      </c>
      <c r="E117" s="280">
        <v>212.2166666666667</v>
      </c>
      <c r="F117" s="280">
        <v>209.88333333333335</v>
      </c>
      <c r="G117" s="280">
        <v>205.76666666666671</v>
      </c>
      <c r="H117" s="280">
        <v>218.66666666666669</v>
      </c>
      <c r="I117" s="280">
        <v>222.7833333333333</v>
      </c>
      <c r="J117" s="280">
        <v>225.11666666666667</v>
      </c>
      <c r="K117" s="278">
        <v>220.45</v>
      </c>
      <c r="L117" s="278">
        <v>214</v>
      </c>
      <c r="M117" s="278">
        <v>5.5419900000000002</v>
      </c>
    </row>
    <row r="118" spans="1:13">
      <c r="A118" s="269">
        <v>108</v>
      </c>
      <c r="B118" s="278" t="s">
        <v>89</v>
      </c>
      <c r="C118" s="279">
        <v>499</v>
      </c>
      <c r="D118" s="280">
        <v>504.06666666666666</v>
      </c>
      <c r="E118" s="280">
        <v>491.98333333333335</v>
      </c>
      <c r="F118" s="280">
        <v>484.9666666666667</v>
      </c>
      <c r="G118" s="280">
        <v>472.88333333333338</v>
      </c>
      <c r="H118" s="280">
        <v>511.08333333333331</v>
      </c>
      <c r="I118" s="280">
        <v>523.16666666666674</v>
      </c>
      <c r="J118" s="280">
        <v>530.18333333333328</v>
      </c>
      <c r="K118" s="278">
        <v>516.15</v>
      </c>
      <c r="L118" s="278">
        <v>497.05</v>
      </c>
      <c r="M118" s="278">
        <v>43.225549999999998</v>
      </c>
    </row>
    <row r="119" spans="1:13">
      <c r="A119" s="269">
        <v>109</v>
      </c>
      <c r="B119" s="278" t="s">
        <v>239</v>
      </c>
      <c r="C119" s="279">
        <v>532.20000000000005</v>
      </c>
      <c r="D119" s="280">
        <v>531.33333333333337</v>
      </c>
      <c r="E119" s="280">
        <v>525.86666666666679</v>
      </c>
      <c r="F119" s="280">
        <v>519.53333333333342</v>
      </c>
      <c r="G119" s="280">
        <v>514.06666666666683</v>
      </c>
      <c r="H119" s="280">
        <v>537.66666666666674</v>
      </c>
      <c r="I119" s="280">
        <v>543.13333333333321</v>
      </c>
      <c r="J119" s="280">
        <v>549.4666666666667</v>
      </c>
      <c r="K119" s="278">
        <v>536.79999999999995</v>
      </c>
      <c r="L119" s="278">
        <v>525</v>
      </c>
      <c r="M119" s="278">
        <v>3.94686</v>
      </c>
    </row>
    <row r="120" spans="1:13">
      <c r="A120" s="269">
        <v>110</v>
      </c>
      <c r="B120" s="278" t="s">
        <v>349</v>
      </c>
      <c r="C120" s="279">
        <v>76.2</v>
      </c>
      <c r="D120" s="280">
        <v>76.850000000000009</v>
      </c>
      <c r="E120" s="280">
        <v>75.300000000000011</v>
      </c>
      <c r="F120" s="280">
        <v>74.400000000000006</v>
      </c>
      <c r="G120" s="280">
        <v>72.850000000000009</v>
      </c>
      <c r="H120" s="280">
        <v>77.750000000000014</v>
      </c>
      <c r="I120" s="280">
        <v>79.3</v>
      </c>
      <c r="J120" s="280">
        <v>80.200000000000017</v>
      </c>
      <c r="K120" s="278">
        <v>78.400000000000006</v>
      </c>
      <c r="L120" s="278">
        <v>75.95</v>
      </c>
      <c r="M120" s="278">
        <v>2.3130500000000001</v>
      </c>
    </row>
    <row r="121" spans="1:13">
      <c r="A121" s="269">
        <v>111</v>
      </c>
      <c r="B121" s="278" t="s">
        <v>356</v>
      </c>
      <c r="C121" s="279">
        <v>252.75</v>
      </c>
      <c r="D121" s="280">
        <v>254.18333333333331</v>
      </c>
      <c r="E121" s="280">
        <v>249.56666666666661</v>
      </c>
      <c r="F121" s="280">
        <v>246.3833333333333</v>
      </c>
      <c r="G121" s="280">
        <v>241.76666666666659</v>
      </c>
      <c r="H121" s="280">
        <v>257.36666666666662</v>
      </c>
      <c r="I121" s="280">
        <v>261.98333333333335</v>
      </c>
      <c r="J121" s="280">
        <v>265.16666666666663</v>
      </c>
      <c r="K121" s="278">
        <v>258.8</v>
      </c>
      <c r="L121" s="278">
        <v>251</v>
      </c>
      <c r="M121" s="278">
        <v>0.91742000000000001</v>
      </c>
    </row>
    <row r="122" spans="1:13">
      <c r="A122" s="269">
        <v>112</v>
      </c>
      <c r="B122" s="278" t="s">
        <v>357</v>
      </c>
      <c r="C122" s="279">
        <v>88.1</v>
      </c>
      <c r="D122" s="280">
        <v>86.866666666666674</v>
      </c>
      <c r="E122" s="280">
        <v>85.633333333333354</v>
      </c>
      <c r="F122" s="280">
        <v>83.166666666666686</v>
      </c>
      <c r="G122" s="280">
        <v>81.933333333333366</v>
      </c>
      <c r="H122" s="280">
        <v>89.333333333333343</v>
      </c>
      <c r="I122" s="280">
        <v>90.566666666666663</v>
      </c>
      <c r="J122" s="280">
        <v>93.033333333333331</v>
      </c>
      <c r="K122" s="278">
        <v>88.1</v>
      </c>
      <c r="L122" s="278">
        <v>84.4</v>
      </c>
      <c r="M122" s="278">
        <v>2.34111</v>
      </c>
    </row>
    <row r="123" spans="1:13">
      <c r="A123" s="269">
        <v>113</v>
      </c>
      <c r="B123" s="278" t="s">
        <v>350</v>
      </c>
      <c r="C123" s="279">
        <v>87.1</v>
      </c>
      <c r="D123" s="280">
        <v>88.383333333333326</v>
      </c>
      <c r="E123" s="280">
        <v>85.366666666666646</v>
      </c>
      <c r="F123" s="280">
        <v>83.633333333333326</v>
      </c>
      <c r="G123" s="280">
        <v>80.616666666666646</v>
      </c>
      <c r="H123" s="280">
        <v>90.116666666666646</v>
      </c>
      <c r="I123" s="280">
        <v>93.133333333333326</v>
      </c>
      <c r="J123" s="280">
        <v>94.866666666666646</v>
      </c>
      <c r="K123" s="278">
        <v>91.4</v>
      </c>
      <c r="L123" s="278">
        <v>86.65</v>
      </c>
      <c r="M123" s="278">
        <v>10.0047</v>
      </c>
    </row>
    <row r="124" spans="1:13">
      <c r="A124" s="269">
        <v>114</v>
      </c>
      <c r="B124" s="278" t="s">
        <v>351</v>
      </c>
      <c r="C124" s="279">
        <v>271.8</v>
      </c>
      <c r="D124" s="280">
        <v>274.09999999999997</v>
      </c>
      <c r="E124" s="280">
        <v>267.69999999999993</v>
      </c>
      <c r="F124" s="280">
        <v>263.59999999999997</v>
      </c>
      <c r="G124" s="280">
        <v>257.19999999999993</v>
      </c>
      <c r="H124" s="280">
        <v>278.19999999999993</v>
      </c>
      <c r="I124" s="280">
        <v>284.59999999999991</v>
      </c>
      <c r="J124" s="280">
        <v>288.69999999999993</v>
      </c>
      <c r="K124" s="278">
        <v>280.5</v>
      </c>
      <c r="L124" s="278">
        <v>270</v>
      </c>
      <c r="M124" s="278">
        <v>0.64356999999999998</v>
      </c>
    </row>
    <row r="125" spans="1:13">
      <c r="A125" s="269">
        <v>115</v>
      </c>
      <c r="B125" s="278" t="s">
        <v>352</v>
      </c>
      <c r="C125" s="279">
        <v>482.4</v>
      </c>
      <c r="D125" s="280">
        <v>482.26666666666665</v>
      </c>
      <c r="E125" s="280">
        <v>475.2833333333333</v>
      </c>
      <c r="F125" s="280">
        <v>468.16666666666663</v>
      </c>
      <c r="G125" s="280">
        <v>461.18333333333328</v>
      </c>
      <c r="H125" s="280">
        <v>489.38333333333333</v>
      </c>
      <c r="I125" s="280">
        <v>496.36666666666667</v>
      </c>
      <c r="J125" s="280">
        <v>503.48333333333335</v>
      </c>
      <c r="K125" s="278">
        <v>489.25</v>
      </c>
      <c r="L125" s="278">
        <v>475.15</v>
      </c>
      <c r="M125" s="278">
        <v>16.31784</v>
      </c>
    </row>
    <row r="126" spans="1:13">
      <c r="A126" s="269">
        <v>116</v>
      </c>
      <c r="B126" s="278" t="s">
        <v>353</v>
      </c>
      <c r="C126" s="279">
        <v>69</v>
      </c>
      <c r="D126" s="280">
        <v>69.216666666666654</v>
      </c>
      <c r="E126" s="280">
        <v>67.983333333333306</v>
      </c>
      <c r="F126" s="280">
        <v>66.966666666666654</v>
      </c>
      <c r="G126" s="280">
        <v>65.733333333333306</v>
      </c>
      <c r="H126" s="280">
        <v>70.233333333333306</v>
      </c>
      <c r="I126" s="280">
        <v>71.466666666666654</v>
      </c>
      <c r="J126" s="280">
        <v>72.483333333333306</v>
      </c>
      <c r="K126" s="278">
        <v>70.45</v>
      </c>
      <c r="L126" s="278">
        <v>68.2</v>
      </c>
      <c r="M126" s="278">
        <v>10.33103</v>
      </c>
    </row>
    <row r="127" spans="1:13">
      <c r="A127" s="269">
        <v>117</v>
      </c>
      <c r="B127" s="278" t="s">
        <v>355</v>
      </c>
      <c r="C127" s="279">
        <v>15.05</v>
      </c>
      <c r="D127" s="280">
        <v>14.9</v>
      </c>
      <c r="E127" s="280">
        <v>14.75</v>
      </c>
      <c r="F127" s="280">
        <v>14.45</v>
      </c>
      <c r="G127" s="280">
        <v>14.299999999999999</v>
      </c>
      <c r="H127" s="280">
        <v>15.200000000000001</v>
      </c>
      <c r="I127" s="280">
        <v>15.350000000000003</v>
      </c>
      <c r="J127" s="280">
        <v>15.650000000000002</v>
      </c>
      <c r="K127" s="278">
        <v>15.05</v>
      </c>
      <c r="L127" s="278">
        <v>14.6</v>
      </c>
      <c r="M127" s="278">
        <v>15.242039999999999</v>
      </c>
    </row>
    <row r="128" spans="1:13">
      <c r="A128" s="269">
        <v>118</v>
      </c>
      <c r="B128" s="278" t="s">
        <v>91</v>
      </c>
      <c r="C128" s="279">
        <v>4.95</v>
      </c>
      <c r="D128" s="280">
        <v>4.8833333333333337</v>
      </c>
      <c r="E128" s="280">
        <v>4.8166666666666673</v>
      </c>
      <c r="F128" s="280">
        <v>4.6833333333333336</v>
      </c>
      <c r="G128" s="280">
        <v>4.6166666666666671</v>
      </c>
      <c r="H128" s="280">
        <v>5.0166666666666675</v>
      </c>
      <c r="I128" s="280">
        <v>5.0833333333333339</v>
      </c>
      <c r="J128" s="280">
        <v>5.2166666666666677</v>
      </c>
      <c r="K128" s="278">
        <v>4.95</v>
      </c>
      <c r="L128" s="278">
        <v>4.75</v>
      </c>
      <c r="M128" s="278">
        <v>72.101659999999995</v>
      </c>
    </row>
    <row r="129" spans="1:13">
      <c r="A129" s="269">
        <v>119</v>
      </c>
      <c r="B129" s="278" t="s">
        <v>92</v>
      </c>
      <c r="C129" s="279">
        <v>2417.3000000000002</v>
      </c>
      <c r="D129" s="280">
        <v>2415.8666666666668</v>
      </c>
      <c r="E129" s="280">
        <v>2377.4333333333334</v>
      </c>
      <c r="F129" s="280">
        <v>2337.5666666666666</v>
      </c>
      <c r="G129" s="280">
        <v>2299.1333333333332</v>
      </c>
      <c r="H129" s="280">
        <v>2455.7333333333336</v>
      </c>
      <c r="I129" s="280">
        <v>2494.166666666667</v>
      </c>
      <c r="J129" s="280">
        <v>2534.0333333333338</v>
      </c>
      <c r="K129" s="278">
        <v>2454.3000000000002</v>
      </c>
      <c r="L129" s="278">
        <v>2376</v>
      </c>
      <c r="M129" s="278">
        <v>9.9352999999999998</v>
      </c>
    </row>
    <row r="130" spans="1:13">
      <c r="A130" s="269">
        <v>120</v>
      </c>
      <c r="B130" s="278" t="s">
        <v>358</v>
      </c>
      <c r="C130" s="279">
        <v>4170.3500000000004</v>
      </c>
      <c r="D130" s="280">
        <v>4206.45</v>
      </c>
      <c r="E130" s="280">
        <v>4113.8999999999996</v>
      </c>
      <c r="F130" s="280">
        <v>4057.45</v>
      </c>
      <c r="G130" s="280">
        <v>3964.8999999999996</v>
      </c>
      <c r="H130" s="280">
        <v>4262.8999999999996</v>
      </c>
      <c r="I130" s="280">
        <v>4355.4500000000007</v>
      </c>
      <c r="J130" s="280">
        <v>4411.8999999999996</v>
      </c>
      <c r="K130" s="278">
        <v>4299</v>
      </c>
      <c r="L130" s="278">
        <v>4150</v>
      </c>
      <c r="M130" s="278">
        <v>0.27054</v>
      </c>
    </row>
    <row r="131" spans="1:13">
      <c r="A131" s="269">
        <v>121</v>
      </c>
      <c r="B131" s="278" t="s">
        <v>94</v>
      </c>
      <c r="C131" s="279">
        <v>137</v>
      </c>
      <c r="D131" s="280">
        <v>136.16666666666666</v>
      </c>
      <c r="E131" s="280">
        <v>133.83333333333331</v>
      </c>
      <c r="F131" s="280">
        <v>130.66666666666666</v>
      </c>
      <c r="G131" s="280">
        <v>128.33333333333331</v>
      </c>
      <c r="H131" s="280">
        <v>139.33333333333331</v>
      </c>
      <c r="I131" s="280">
        <v>141.66666666666663</v>
      </c>
      <c r="J131" s="280">
        <v>144.83333333333331</v>
      </c>
      <c r="K131" s="278">
        <v>138.5</v>
      </c>
      <c r="L131" s="278">
        <v>133</v>
      </c>
      <c r="M131" s="278">
        <v>103.33996999999999</v>
      </c>
    </row>
    <row r="132" spans="1:13">
      <c r="A132" s="269">
        <v>122</v>
      </c>
      <c r="B132" s="278" t="s">
        <v>232</v>
      </c>
      <c r="C132" s="279">
        <v>2303.5</v>
      </c>
      <c r="D132" s="280">
        <v>2314.5166666666669</v>
      </c>
      <c r="E132" s="280">
        <v>2279.0333333333338</v>
      </c>
      <c r="F132" s="280">
        <v>2254.5666666666671</v>
      </c>
      <c r="G132" s="280">
        <v>2219.0833333333339</v>
      </c>
      <c r="H132" s="280">
        <v>2338.9833333333336</v>
      </c>
      <c r="I132" s="280">
        <v>2374.4666666666662</v>
      </c>
      <c r="J132" s="280">
        <v>2398.9333333333334</v>
      </c>
      <c r="K132" s="278">
        <v>2350</v>
      </c>
      <c r="L132" s="278">
        <v>2290.0500000000002</v>
      </c>
      <c r="M132" s="278">
        <v>1.82395</v>
      </c>
    </row>
    <row r="133" spans="1:13">
      <c r="A133" s="269">
        <v>123</v>
      </c>
      <c r="B133" s="278" t="s">
        <v>95</v>
      </c>
      <c r="C133" s="279">
        <v>4027.1</v>
      </c>
      <c r="D133" s="280">
        <v>4040.7833333333333</v>
      </c>
      <c r="E133" s="280">
        <v>3995.5666666666666</v>
      </c>
      <c r="F133" s="280">
        <v>3964.0333333333333</v>
      </c>
      <c r="G133" s="280">
        <v>3918.8166666666666</v>
      </c>
      <c r="H133" s="280">
        <v>4072.3166666666666</v>
      </c>
      <c r="I133" s="280">
        <v>4117.5333333333328</v>
      </c>
      <c r="J133" s="280">
        <v>4149.0666666666666</v>
      </c>
      <c r="K133" s="278">
        <v>4086</v>
      </c>
      <c r="L133" s="278">
        <v>4009.25</v>
      </c>
      <c r="M133" s="278">
        <v>10.25657</v>
      </c>
    </row>
    <row r="134" spans="1:13">
      <c r="A134" s="269">
        <v>124</v>
      </c>
      <c r="B134" s="278" t="s">
        <v>1265</v>
      </c>
      <c r="C134" s="279">
        <v>458.1</v>
      </c>
      <c r="D134" s="280">
        <v>454.9666666666667</v>
      </c>
      <c r="E134" s="280">
        <v>441.93333333333339</v>
      </c>
      <c r="F134" s="280">
        <v>425.76666666666671</v>
      </c>
      <c r="G134" s="280">
        <v>412.73333333333341</v>
      </c>
      <c r="H134" s="280">
        <v>471.13333333333338</v>
      </c>
      <c r="I134" s="280">
        <v>484.16666666666669</v>
      </c>
      <c r="J134" s="280">
        <v>500.33333333333337</v>
      </c>
      <c r="K134" s="278">
        <v>468</v>
      </c>
      <c r="L134" s="278">
        <v>438.8</v>
      </c>
      <c r="M134" s="278">
        <v>0.1923</v>
      </c>
    </row>
    <row r="135" spans="1:13">
      <c r="A135" s="269">
        <v>125</v>
      </c>
      <c r="B135" s="278" t="s">
        <v>240</v>
      </c>
      <c r="C135" s="279">
        <v>38.4</v>
      </c>
      <c r="D135" s="280">
        <v>37.833333333333336</v>
      </c>
      <c r="E135" s="280">
        <v>37.266666666666673</v>
      </c>
      <c r="F135" s="280">
        <v>36.13333333333334</v>
      </c>
      <c r="G135" s="280">
        <v>35.566666666666677</v>
      </c>
      <c r="H135" s="280">
        <v>38.966666666666669</v>
      </c>
      <c r="I135" s="280">
        <v>39.533333333333331</v>
      </c>
      <c r="J135" s="280">
        <v>40.666666666666664</v>
      </c>
      <c r="K135" s="278">
        <v>38.4</v>
      </c>
      <c r="L135" s="278">
        <v>36.700000000000003</v>
      </c>
      <c r="M135" s="278">
        <v>17.061889999999998</v>
      </c>
    </row>
    <row r="136" spans="1:13">
      <c r="A136" s="269">
        <v>126</v>
      </c>
      <c r="B136" s="278" t="s">
        <v>96</v>
      </c>
      <c r="C136" s="279">
        <v>14068.35</v>
      </c>
      <c r="D136" s="280">
        <v>14009.449999999999</v>
      </c>
      <c r="E136" s="280">
        <v>13768.899999999998</v>
      </c>
      <c r="F136" s="280">
        <v>13469.449999999999</v>
      </c>
      <c r="G136" s="280">
        <v>13228.899999999998</v>
      </c>
      <c r="H136" s="280">
        <v>14308.899999999998</v>
      </c>
      <c r="I136" s="280">
        <v>14549.449999999997</v>
      </c>
      <c r="J136" s="280">
        <v>14848.899999999998</v>
      </c>
      <c r="K136" s="278">
        <v>14250</v>
      </c>
      <c r="L136" s="278">
        <v>13710</v>
      </c>
      <c r="M136" s="278">
        <v>2.0726900000000001</v>
      </c>
    </row>
    <row r="137" spans="1:13">
      <c r="A137" s="269">
        <v>127</v>
      </c>
      <c r="B137" s="278" t="s">
        <v>360</v>
      </c>
      <c r="C137" s="279">
        <v>147.15</v>
      </c>
      <c r="D137" s="280">
        <v>148.46666666666667</v>
      </c>
      <c r="E137" s="280">
        <v>144.48333333333335</v>
      </c>
      <c r="F137" s="280">
        <v>141.81666666666669</v>
      </c>
      <c r="G137" s="280">
        <v>137.83333333333337</v>
      </c>
      <c r="H137" s="280">
        <v>151.13333333333333</v>
      </c>
      <c r="I137" s="280">
        <v>155.11666666666662</v>
      </c>
      <c r="J137" s="280">
        <v>157.7833333333333</v>
      </c>
      <c r="K137" s="278">
        <v>152.44999999999999</v>
      </c>
      <c r="L137" s="278">
        <v>145.80000000000001</v>
      </c>
      <c r="M137" s="278">
        <v>3.0074299999999998</v>
      </c>
    </row>
    <row r="138" spans="1:13">
      <c r="A138" s="269">
        <v>128</v>
      </c>
      <c r="B138" s="278" t="s">
        <v>361</v>
      </c>
      <c r="C138" s="279">
        <v>77.8</v>
      </c>
      <c r="D138" s="280">
        <v>77.25</v>
      </c>
      <c r="E138" s="280">
        <v>75.75</v>
      </c>
      <c r="F138" s="280">
        <v>73.7</v>
      </c>
      <c r="G138" s="280">
        <v>72.2</v>
      </c>
      <c r="H138" s="280">
        <v>79.3</v>
      </c>
      <c r="I138" s="280">
        <v>80.8</v>
      </c>
      <c r="J138" s="280">
        <v>82.85</v>
      </c>
      <c r="K138" s="278">
        <v>78.75</v>
      </c>
      <c r="L138" s="278">
        <v>75.2</v>
      </c>
      <c r="M138" s="278">
        <v>1.1092900000000001</v>
      </c>
    </row>
    <row r="139" spans="1:13">
      <c r="A139" s="269">
        <v>129</v>
      </c>
      <c r="B139" s="278" t="s">
        <v>362</v>
      </c>
      <c r="C139" s="279">
        <v>127</v>
      </c>
      <c r="D139" s="280">
        <v>127.01666666666665</v>
      </c>
      <c r="E139" s="280">
        <v>125.08333333333331</v>
      </c>
      <c r="F139" s="280">
        <v>123.16666666666666</v>
      </c>
      <c r="G139" s="280">
        <v>121.23333333333332</v>
      </c>
      <c r="H139" s="280">
        <v>128.93333333333331</v>
      </c>
      <c r="I139" s="280">
        <v>130.86666666666665</v>
      </c>
      <c r="J139" s="280">
        <v>132.7833333333333</v>
      </c>
      <c r="K139" s="278">
        <v>128.94999999999999</v>
      </c>
      <c r="L139" s="278">
        <v>125.1</v>
      </c>
      <c r="M139" s="278">
        <v>2.3206799999999999</v>
      </c>
    </row>
    <row r="140" spans="1:13">
      <c r="A140" s="269">
        <v>130</v>
      </c>
      <c r="B140" s="278" t="s">
        <v>241</v>
      </c>
      <c r="C140" s="279">
        <v>205.75</v>
      </c>
      <c r="D140" s="280">
        <v>208.48333333333335</v>
      </c>
      <c r="E140" s="280">
        <v>201.4666666666667</v>
      </c>
      <c r="F140" s="280">
        <v>197.18333333333334</v>
      </c>
      <c r="G140" s="280">
        <v>190.16666666666669</v>
      </c>
      <c r="H140" s="280">
        <v>212.76666666666671</v>
      </c>
      <c r="I140" s="280">
        <v>219.78333333333336</v>
      </c>
      <c r="J140" s="280">
        <v>224.06666666666672</v>
      </c>
      <c r="K140" s="278">
        <v>215.5</v>
      </c>
      <c r="L140" s="278">
        <v>204.2</v>
      </c>
      <c r="M140" s="278">
        <v>4.7167000000000003</v>
      </c>
    </row>
    <row r="141" spans="1:13">
      <c r="A141" s="269">
        <v>131</v>
      </c>
      <c r="B141" s="278" t="s">
        <v>242</v>
      </c>
      <c r="C141" s="279">
        <v>583.9</v>
      </c>
      <c r="D141" s="280">
        <v>584.33333333333337</v>
      </c>
      <c r="E141" s="280">
        <v>572.66666666666674</v>
      </c>
      <c r="F141" s="280">
        <v>561.43333333333339</v>
      </c>
      <c r="G141" s="280">
        <v>549.76666666666677</v>
      </c>
      <c r="H141" s="280">
        <v>595.56666666666672</v>
      </c>
      <c r="I141" s="280">
        <v>607.23333333333346</v>
      </c>
      <c r="J141" s="280">
        <v>618.4666666666667</v>
      </c>
      <c r="K141" s="278">
        <v>596</v>
      </c>
      <c r="L141" s="278">
        <v>573.1</v>
      </c>
      <c r="M141" s="278">
        <v>6.6370399999999998</v>
      </c>
    </row>
    <row r="142" spans="1:13">
      <c r="A142" s="269">
        <v>132</v>
      </c>
      <c r="B142" s="278" t="s">
        <v>243</v>
      </c>
      <c r="C142" s="279">
        <v>68.8</v>
      </c>
      <c r="D142" s="280">
        <v>68.25</v>
      </c>
      <c r="E142" s="280">
        <v>66.8</v>
      </c>
      <c r="F142" s="280">
        <v>64.8</v>
      </c>
      <c r="G142" s="280">
        <v>63.349999999999994</v>
      </c>
      <c r="H142" s="280">
        <v>70.25</v>
      </c>
      <c r="I142" s="280">
        <v>71.699999999999989</v>
      </c>
      <c r="J142" s="280">
        <v>73.7</v>
      </c>
      <c r="K142" s="278">
        <v>69.7</v>
      </c>
      <c r="L142" s="278">
        <v>66.25</v>
      </c>
      <c r="M142" s="278">
        <v>16.012239999999998</v>
      </c>
    </row>
    <row r="143" spans="1:13">
      <c r="A143" s="269">
        <v>133</v>
      </c>
      <c r="B143" s="278" t="s">
        <v>97</v>
      </c>
      <c r="C143" s="279">
        <v>55.8</v>
      </c>
      <c r="D143" s="280">
        <v>53.4</v>
      </c>
      <c r="E143" s="280">
        <v>49.949999999999996</v>
      </c>
      <c r="F143" s="280">
        <v>44.099999999999994</v>
      </c>
      <c r="G143" s="280">
        <v>40.649999999999991</v>
      </c>
      <c r="H143" s="280">
        <v>59.25</v>
      </c>
      <c r="I143" s="280">
        <v>62.7</v>
      </c>
      <c r="J143" s="280">
        <v>68.550000000000011</v>
      </c>
      <c r="K143" s="278">
        <v>56.85</v>
      </c>
      <c r="L143" s="278">
        <v>47.55</v>
      </c>
      <c r="M143" s="278">
        <v>400.58515999999997</v>
      </c>
    </row>
    <row r="144" spans="1:13">
      <c r="A144" s="269">
        <v>134</v>
      </c>
      <c r="B144" s="278" t="s">
        <v>363</v>
      </c>
      <c r="C144" s="279">
        <v>472.85</v>
      </c>
      <c r="D144" s="280">
        <v>472.59999999999997</v>
      </c>
      <c r="E144" s="280">
        <v>465.24999999999994</v>
      </c>
      <c r="F144" s="280">
        <v>457.65</v>
      </c>
      <c r="G144" s="280">
        <v>450.29999999999995</v>
      </c>
      <c r="H144" s="280">
        <v>480.19999999999993</v>
      </c>
      <c r="I144" s="280">
        <v>487.54999999999995</v>
      </c>
      <c r="J144" s="280">
        <v>495.14999999999992</v>
      </c>
      <c r="K144" s="278">
        <v>479.95</v>
      </c>
      <c r="L144" s="278">
        <v>465</v>
      </c>
      <c r="M144" s="278">
        <v>0.16022</v>
      </c>
    </row>
    <row r="145" spans="1:13">
      <c r="A145" s="269">
        <v>135</v>
      </c>
      <c r="B145" s="278" t="s">
        <v>98</v>
      </c>
      <c r="C145" s="279">
        <v>752.2</v>
      </c>
      <c r="D145" s="280">
        <v>758.63333333333333</v>
      </c>
      <c r="E145" s="280">
        <v>738.91666666666663</v>
      </c>
      <c r="F145" s="280">
        <v>725.63333333333333</v>
      </c>
      <c r="G145" s="280">
        <v>705.91666666666663</v>
      </c>
      <c r="H145" s="280">
        <v>771.91666666666663</v>
      </c>
      <c r="I145" s="280">
        <v>791.63333333333333</v>
      </c>
      <c r="J145" s="280">
        <v>804.91666666666663</v>
      </c>
      <c r="K145" s="278">
        <v>778.35</v>
      </c>
      <c r="L145" s="278">
        <v>745.35</v>
      </c>
      <c r="M145" s="278">
        <v>31.61713</v>
      </c>
    </row>
    <row r="146" spans="1:13">
      <c r="A146" s="269">
        <v>136</v>
      </c>
      <c r="B146" s="278" t="s">
        <v>364</v>
      </c>
      <c r="C146" s="279">
        <v>176.65</v>
      </c>
      <c r="D146" s="280">
        <v>176.76666666666665</v>
      </c>
      <c r="E146" s="280">
        <v>173.2833333333333</v>
      </c>
      <c r="F146" s="280">
        <v>169.91666666666666</v>
      </c>
      <c r="G146" s="280">
        <v>166.43333333333331</v>
      </c>
      <c r="H146" s="280">
        <v>180.1333333333333</v>
      </c>
      <c r="I146" s="280">
        <v>183.61666666666665</v>
      </c>
      <c r="J146" s="280">
        <v>186.98333333333329</v>
      </c>
      <c r="K146" s="278">
        <v>180.25</v>
      </c>
      <c r="L146" s="278">
        <v>173.4</v>
      </c>
      <c r="M146" s="278">
        <v>2.9636499999999999</v>
      </c>
    </row>
    <row r="147" spans="1:13">
      <c r="A147" s="269">
        <v>137</v>
      </c>
      <c r="B147" s="278" t="s">
        <v>99</v>
      </c>
      <c r="C147" s="279">
        <v>149.5</v>
      </c>
      <c r="D147" s="280">
        <v>148.68333333333334</v>
      </c>
      <c r="E147" s="280">
        <v>146.31666666666666</v>
      </c>
      <c r="F147" s="280">
        <v>143.13333333333333</v>
      </c>
      <c r="G147" s="280">
        <v>140.76666666666665</v>
      </c>
      <c r="H147" s="280">
        <v>151.86666666666667</v>
      </c>
      <c r="I147" s="280">
        <v>154.23333333333335</v>
      </c>
      <c r="J147" s="280">
        <v>157.41666666666669</v>
      </c>
      <c r="K147" s="278">
        <v>151.05000000000001</v>
      </c>
      <c r="L147" s="278">
        <v>145.5</v>
      </c>
      <c r="M147" s="278">
        <v>28.27441</v>
      </c>
    </row>
    <row r="148" spans="1:13">
      <c r="A148" s="269">
        <v>138</v>
      </c>
      <c r="B148" s="278" t="s">
        <v>244</v>
      </c>
      <c r="C148" s="279">
        <v>8.9</v>
      </c>
      <c r="D148" s="280">
        <v>8.65</v>
      </c>
      <c r="E148" s="280">
        <v>8.4</v>
      </c>
      <c r="F148" s="280">
        <v>7.9</v>
      </c>
      <c r="G148" s="280">
        <v>7.65</v>
      </c>
      <c r="H148" s="280">
        <v>9.15</v>
      </c>
      <c r="I148" s="280">
        <v>9.4</v>
      </c>
      <c r="J148" s="280">
        <v>9.9</v>
      </c>
      <c r="K148" s="278">
        <v>8.9</v>
      </c>
      <c r="L148" s="278">
        <v>8.15</v>
      </c>
      <c r="M148" s="278">
        <v>259.58204999999998</v>
      </c>
    </row>
    <row r="149" spans="1:13">
      <c r="A149" s="269">
        <v>139</v>
      </c>
      <c r="B149" s="278" t="s">
        <v>365</v>
      </c>
      <c r="C149" s="279">
        <v>250.2</v>
      </c>
      <c r="D149" s="280">
        <v>250.81666666666669</v>
      </c>
      <c r="E149" s="280">
        <v>245.73333333333338</v>
      </c>
      <c r="F149" s="280">
        <v>241.26666666666668</v>
      </c>
      <c r="G149" s="280">
        <v>236.18333333333337</v>
      </c>
      <c r="H149" s="280">
        <v>255.28333333333339</v>
      </c>
      <c r="I149" s="280">
        <v>260.36666666666667</v>
      </c>
      <c r="J149" s="280">
        <v>264.83333333333337</v>
      </c>
      <c r="K149" s="278">
        <v>255.9</v>
      </c>
      <c r="L149" s="278">
        <v>246.35</v>
      </c>
      <c r="M149" s="278">
        <v>4.24655</v>
      </c>
    </row>
    <row r="150" spans="1:13">
      <c r="A150" s="269">
        <v>140</v>
      </c>
      <c r="B150" s="278" t="s">
        <v>100</v>
      </c>
      <c r="C150" s="279">
        <v>45</v>
      </c>
      <c r="D150" s="280">
        <v>44.983333333333327</v>
      </c>
      <c r="E150" s="280">
        <v>43.966666666666654</v>
      </c>
      <c r="F150" s="280">
        <v>42.93333333333333</v>
      </c>
      <c r="G150" s="280">
        <v>41.916666666666657</v>
      </c>
      <c r="H150" s="280">
        <v>46.016666666666652</v>
      </c>
      <c r="I150" s="280">
        <v>47.033333333333317</v>
      </c>
      <c r="J150" s="280">
        <v>48.066666666666649</v>
      </c>
      <c r="K150" s="278">
        <v>46</v>
      </c>
      <c r="L150" s="278">
        <v>43.95</v>
      </c>
      <c r="M150" s="278">
        <v>208.02757</v>
      </c>
    </row>
    <row r="151" spans="1:13">
      <c r="A151" s="269">
        <v>141</v>
      </c>
      <c r="B151" s="278" t="s">
        <v>368</v>
      </c>
      <c r="C151" s="279">
        <v>230.1</v>
      </c>
      <c r="D151" s="280">
        <v>234.13333333333333</v>
      </c>
      <c r="E151" s="280">
        <v>224.31666666666666</v>
      </c>
      <c r="F151" s="280">
        <v>218.53333333333333</v>
      </c>
      <c r="G151" s="280">
        <v>208.71666666666667</v>
      </c>
      <c r="H151" s="280">
        <v>239.91666666666666</v>
      </c>
      <c r="I151" s="280">
        <v>249.73333333333332</v>
      </c>
      <c r="J151" s="280">
        <v>255.51666666666665</v>
      </c>
      <c r="K151" s="278">
        <v>243.95</v>
      </c>
      <c r="L151" s="278">
        <v>228.35</v>
      </c>
      <c r="M151" s="278">
        <v>0.59736999999999996</v>
      </c>
    </row>
    <row r="152" spans="1:13">
      <c r="A152" s="269">
        <v>142</v>
      </c>
      <c r="B152" s="278" t="s">
        <v>367</v>
      </c>
      <c r="C152" s="279">
        <v>2047.05</v>
      </c>
      <c r="D152" s="280">
        <v>2083.6833333333334</v>
      </c>
      <c r="E152" s="280">
        <v>1993.3666666666668</v>
      </c>
      <c r="F152" s="280">
        <v>1939.6833333333334</v>
      </c>
      <c r="G152" s="280">
        <v>1849.3666666666668</v>
      </c>
      <c r="H152" s="280">
        <v>2137.3666666666668</v>
      </c>
      <c r="I152" s="280">
        <v>2227.6833333333334</v>
      </c>
      <c r="J152" s="280">
        <v>2281.3666666666668</v>
      </c>
      <c r="K152" s="278">
        <v>2174</v>
      </c>
      <c r="L152" s="278">
        <v>2030</v>
      </c>
      <c r="M152" s="278">
        <v>0.24739</v>
      </c>
    </row>
    <row r="153" spans="1:13">
      <c r="A153" s="269">
        <v>143</v>
      </c>
      <c r="B153" s="278" t="s">
        <v>369</v>
      </c>
      <c r="C153" s="279">
        <v>399.9</v>
      </c>
      <c r="D153" s="280">
        <v>406.13333333333338</v>
      </c>
      <c r="E153" s="280">
        <v>390.36666666666679</v>
      </c>
      <c r="F153" s="280">
        <v>380.83333333333343</v>
      </c>
      <c r="G153" s="280">
        <v>365.06666666666683</v>
      </c>
      <c r="H153" s="280">
        <v>415.66666666666674</v>
      </c>
      <c r="I153" s="280">
        <v>431.43333333333328</v>
      </c>
      <c r="J153" s="280">
        <v>440.9666666666667</v>
      </c>
      <c r="K153" s="278">
        <v>421.9</v>
      </c>
      <c r="L153" s="278">
        <v>396.6</v>
      </c>
      <c r="M153" s="278">
        <v>0.24517</v>
      </c>
    </row>
    <row r="154" spans="1:13">
      <c r="A154" s="269">
        <v>144</v>
      </c>
      <c r="B154" s="278" t="s">
        <v>372</v>
      </c>
      <c r="C154" s="279">
        <v>148.6</v>
      </c>
      <c r="D154" s="280">
        <v>148.4</v>
      </c>
      <c r="E154" s="280">
        <v>148.20000000000002</v>
      </c>
      <c r="F154" s="280">
        <v>147.80000000000001</v>
      </c>
      <c r="G154" s="280">
        <v>147.60000000000002</v>
      </c>
      <c r="H154" s="280">
        <v>148.80000000000001</v>
      </c>
      <c r="I154" s="280">
        <v>149</v>
      </c>
      <c r="J154" s="280">
        <v>149.4</v>
      </c>
      <c r="K154" s="278">
        <v>148.6</v>
      </c>
      <c r="L154" s="278">
        <v>148</v>
      </c>
      <c r="M154" s="278">
        <v>1.2941400000000001</v>
      </c>
    </row>
    <row r="155" spans="1:13">
      <c r="A155" s="269">
        <v>145</v>
      </c>
      <c r="B155" s="278" t="s">
        <v>366</v>
      </c>
      <c r="C155" s="279">
        <v>365.9</v>
      </c>
      <c r="D155" s="280">
        <v>363.26666666666665</v>
      </c>
      <c r="E155" s="280">
        <v>359.58333333333331</v>
      </c>
      <c r="F155" s="280">
        <v>353.26666666666665</v>
      </c>
      <c r="G155" s="280">
        <v>349.58333333333331</v>
      </c>
      <c r="H155" s="280">
        <v>369.58333333333331</v>
      </c>
      <c r="I155" s="280">
        <v>373.26666666666671</v>
      </c>
      <c r="J155" s="280">
        <v>379.58333333333331</v>
      </c>
      <c r="K155" s="278">
        <v>366.95</v>
      </c>
      <c r="L155" s="278">
        <v>356.95</v>
      </c>
      <c r="M155" s="278">
        <v>9.9699999999999997E-3</v>
      </c>
    </row>
    <row r="156" spans="1:13">
      <c r="A156" s="269">
        <v>146</v>
      </c>
      <c r="B156" s="278" t="s">
        <v>371</v>
      </c>
      <c r="C156" s="279">
        <v>124</v>
      </c>
      <c r="D156" s="280">
        <v>123.61666666666667</v>
      </c>
      <c r="E156" s="280">
        <v>122.43333333333335</v>
      </c>
      <c r="F156" s="280">
        <v>120.86666666666667</v>
      </c>
      <c r="G156" s="280">
        <v>119.68333333333335</v>
      </c>
      <c r="H156" s="280">
        <v>125.18333333333335</v>
      </c>
      <c r="I156" s="280">
        <v>126.36666666666669</v>
      </c>
      <c r="J156" s="280">
        <v>127.93333333333335</v>
      </c>
      <c r="K156" s="278">
        <v>124.8</v>
      </c>
      <c r="L156" s="278">
        <v>122.05</v>
      </c>
      <c r="M156" s="278">
        <v>10.38138</v>
      </c>
    </row>
    <row r="157" spans="1:13">
      <c r="A157" s="269">
        <v>147</v>
      </c>
      <c r="B157" s="278" t="s">
        <v>245</v>
      </c>
      <c r="C157" s="279">
        <v>97.7</v>
      </c>
      <c r="D157" s="280">
        <v>94.866666666666674</v>
      </c>
      <c r="E157" s="280">
        <v>92.033333333333346</v>
      </c>
      <c r="F157" s="280">
        <v>86.366666666666674</v>
      </c>
      <c r="G157" s="280">
        <v>83.533333333333346</v>
      </c>
      <c r="H157" s="280">
        <v>100.53333333333335</v>
      </c>
      <c r="I157" s="280">
        <v>103.36666666666666</v>
      </c>
      <c r="J157" s="280">
        <v>109.03333333333335</v>
      </c>
      <c r="K157" s="278">
        <v>97.7</v>
      </c>
      <c r="L157" s="278">
        <v>89.2</v>
      </c>
      <c r="M157" s="278">
        <v>95.996229999999997</v>
      </c>
    </row>
    <row r="158" spans="1:13">
      <c r="A158" s="269">
        <v>148</v>
      </c>
      <c r="B158" s="278" t="s">
        <v>370</v>
      </c>
      <c r="C158" s="279">
        <v>35.65</v>
      </c>
      <c r="D158" s="280">
        <v>35.699999999999996</v>
      </c>
      <c r="E158" s="280">
        <v>35.29999999999999</v>
      </c>
      <c r="F158" s="280">
        <v>34.949999999999996</v>
      </c>
      <c r="G158" s="280">
        <v>34.54999999999999</v>
      </c>
      <c r="H158" s="280">
        <v>36.04999999999999</v>
      </c>
      <c r="I158" s="280">
        <v>36.449999999999996</v>
      </c>
      <c r="J158" s="280">
        <v>36.79999999999999</v>
      </c>
      <c r="K158" s="278">
        <v>36.1</v>
      </c>
      <c r="L158" s="278">
        <v>35.35</v>
      </c>
      <c r="M158" s="278">
        <v>3.6300599999999998</v>
      </c>
    </row>
    <row r="159" spans="1:13">
      <c r="A159" s="269">
        <v>149</v>
      </c>
      <c r="B159" s="278" t="s">
        <v>101</v>
      </c>
      <c r="C159" s="279">
        <v>83.25</v>
      </c>
      <c r="D159" s="280">
        <v>84.899999999999991</v>
      </c>
      <c r="E159" s="280">
        <v>81.09999999999998</v>
      </c>
      <c r="F159" s="280">
        <v>78.949999999999989</v>
      </c>
      <c r="G159" s="280">
        <v>75.149999999999977</v>
      </c>
      <c r="H159" s="280">
        <v>87.049999999999983</v>
      </c>
      <c r="I159" s="280">
        <v>90.85</v>
      </c>
      <c r="J159" s="280">
        <v>92.999999999999986</v>
      </c>
      <c r="K159" s="278">
        <v>88.7</v>
      </c>
      <c r="L159" s="278">
        <v>82.75</v>
      </c>
      <c r="M159" s="278">
        <v>193.34013999999999</v>
      </c>
    </row>
    <row r="160" spans="1:13">
      <c r="A160" s="269">
        <v>150</v>
      </c>
      <c r="B160" s="278" t="s">
        <v>376</v>
      </c>
      <c r="C160" s="279">
        <v>1426.05</v>
      </c>
      <c r="D160" s="280">
        <v>1433.5166666666667</v>
      </c>
      <c r="E160" s="280">
        <v>1393.0333333333333</v>
      </c>
      <c r="F160" s="280">
        <v>1360.0166666666667</v>
      </c>
      <c r="G160" s="280">
        <v>1319.5333333333333</v>
      </c>
      <c r="H160" s="280">
        <v>1466.5333333333333</v>
      </c>
      <c r="I160" s="280">
        <v>1507.0166666666664</v>
      </c>
      <c r="J160" s="280">
        <v>1540.0333333333333</v>
      </c>
      <c r="K160" s="278">
        <v>1474</v>
      </c>
      <c r="L160" s="278">
        <v>1400.5</v>
      </c>
      <c r="M160" s="278">
        <v>0.25236999999999998</v>
      </c>
    </row>
    <row r="161" spans="1:13">
      <c r="A161" s="269">
        <v>151</v>
      </c>
      <c r="B161" s="278" t="s">
        <v>377</v>
      </c>
      <c r="C161" s="279">
        <v>1225.5999999999999</v>
      </c>
      <c r="D161" s="280">
        <v>1226.8666666666666</v>
      </c>
      <c r="E161" s="280">
        <v>1208.7333333333331</v>
      </c>
      <c r="F161" s="280">
        <v>1191.8666666666666</v>
      </c>
      <c r="G161" s="280">
        <v>1173.7333333333331</v>
      </c>
      <c r="H161" s="280">
        <v>1243.7333333333331</v>
      </c>
      <c r="I161" s="280">
        <v>1261.8666666666668</v>
      </c>
      <c r="J161" s="280">
        <v>1278.7333333333331</v>
      </c>
      <c r="K161" s="278">
        <v>1245</v>
      </c>
      <c r="L161" s="278">
        <v>1210</v>
      </c>
      <c r="M161" s="278">
        <v>0.10656</v>
      </c>
    </row>
    <row r="162" spans="1:13">
      <c r="A162" s="269">
        <v>152</v>
      </c>
      <c r="B162" s="278" t="s">
        <v>378</v>
      </c>
      <c r="C162" s="279">
        <v>11.15</v>
      </c>
      <c r="D162" s="280">
        <v>11.15</v>
      </c>
      <c r="E162" s="280">
        <v>11.15</v>
      </c>
      <c r="F162" s="280">
        <v>11.15</v>
      </c>
      <c r="G162" s="280">
        <v>11.15</v>
      </c>
      <c r="H162" s="280">
        <v>11.15</v>
      </c>
      <c r="I162" s="280">
        <v>11.15</v>
      </c>
      <c r="J162" s="280">
        <v>11.15</v>
      </c>
      <c r="K162" s="278">
        <v>11.15</v>
      </c>
      <c r="L162" s="278">
        <v>11.15</v>
      </c>
      <c r="M162" s="278">
        <v>0.38623000000000002</v>
      </c>
    </row>
    <row r="163" spans="1:13">
      <c r="A163" s="269">
        <v>153</v>
      </c>
      <c r="B163" s="278" t="s">
        <v>373</v>
      </c>
      <c r="C163" s="279">
        <v>431.45</v>
      </c>
      <c r="D163" s="280">
        <v>433.93333333333334</v>
      </c>
      <c r="E163" s="280">
        <v>425.16666666666669</v>
      </c>
      <c r="F163" s="280">
        <v>418.88333333333333</v>
      </c>
      <c r="G163" s="280">
        <v>410.11666666666667</v>
      </c>
      <c r="H163" s="280">
        <v>440.2166666666667</v>
      </c>
      <c r="I163" s="280">
        <v>448.98333333333335</v>
      </c>
      <c r="J163" s="280">
        <v>455.26666666666671</v>
      </c>
      <c r="K163" s="278">
        <v>442.7</v>
      </c>
      <c r="L163" s="278">
        <v>427.65</v>
      </c>
      <c r="M163" s="278">
        <v>0.23425000000000001</v>
      </c>
    </row>
    <row r="164" spans="1:13">
      <c r="A164" s="269">
        <v>154</v>
      </c>
      <c r="B164" s="278" t="s">
        <v>383</v>
      </c>
      <c r="C164" s="279">
        <v>224.45</v>
      </c>
      <c r="D164" s="280">
        <v>225.58333333333334</v>
      </c>
      <c r="E164" s="280">
        <v>221.36666666666667</v>
      </c>
      <c r="F164" s="280">
        <v>218.28333333333333</v>
      </c>
      <c r="G164" s="280">
        <v>214.06666666666666</v>
      </c>
      <c r="H164" s="280">
        <v>228.66666666666669</v>
      </c>
      <c r="I164" s="280">
        <v>232.88333333333333</v>
      </c>
      <c r="J164" s="280">
        <v>235.9666666666667</v>
      </c>
      <c r="K164" s="278">
        <v>229.8</v>
      </c>
      <c r="L164" s="278">
        <v>222.5</v>
      </c>
      <c r="M164" s="278">
        <v>1.70801</v>
      </c>
    </row>
    <row r="165" spans="1:13">
      <c r="A165" s="269">
        <v>155</v>
      </c>
      <c r="B165" s="278" t="s">
        <v>374</v>
      </c>
      <c r="C165" s="279">
        <v>90.2</v>
      </c>
      <c r="D165" s="280">
        <v>90.316666666666663</v>
      </c>
      <c r="E165" s="280">
        <v>88.383333333333326</v>
      </c>
      <c r="F165" s="280">
        <v>86.566666666666663</v>
      </c>
      <c r="G165" s="280">
        <v>84.633333333333326</v>
      </c>
      <c r="H165" s="280">
        <v>92.133333333333326</v>
      </c>
      <c r="I165" s="280">
        <v>94.066666666666663</v>
      </c>
      <c r="J165" s="280">
        <v>95.883333333333326</v>
      </c>
      <c r="K165" s="278">
        <v>92.25</v>
      </c>
      <c r="L165" s="278">
        <v>88.5</v>
      </c>
      <c r="M165" s="278">
        <v>1.27037</v>
      </c>
    </row>
    <row r="166" spans="1:13">
      <c r="A166" s="269">
        <v>156</v>
      </c>
      <c r="B166" s="278" t="s">
        <v>375</v>
      </c>
      <c r="C166" s="279">
        <v>106.35</v>
      </c>
      <c r="D166" s="280">
        <v>106.59999999999998</v>
      </c>
      <c r="E166" s="280">
        <v>105.34999999999997</v>
      </c>
      <c r="F166" s="280">
        <v>104.34999999999998</v>
      </c>
      <c r="G166" s="280">
        <v>103.09999999999997</v>
      </c>
      <c r="H166" s="280">
        <v>107.59999999999997</v>
      </c>
      <c r="I166" s="280">
        <v>108.85</v>
      </c>
      <c r="J166" s="280">
        <v>109.84999999999997</v>
      </c>
      <c r="K166" s="278">
        <v>107.85</v>
      </c>
      <c r="L166" s="278">
        <v>105.6</v>
      </c>
      <c r="M166" s="278">
        <v>1.33016</v>
      </c>
    </row>
    <row r="167" spans="1:13">
      <c r="A167" s="269">
        <v>157</v>
      </c>
      <c r="B167" s="278" t="s">
        <v>246</v>
      </c>
      <c r="C167" s="279">
        <v>142.1</v>
      </c>
      <c r="D167" s="280">
        <v>143</v>
      </c>
      <c r="E167" s="280">
        <v>139.1</v>
      </c>
      <c r="F167" s="280">
        <v>136.1</v>
      </c>
      <c r="G167" s="280">
        <v>132.19999999999999</v>
      </c>
      <c r="H167" s="280">
        <v>146</v>
      </c>
      <c r="I167" s="280">
        <v>149.89999999999998</v>
      </c>
      <c r="J167" s="280">
        <v>152.9</v>
      </c>
      <c r="K167" s="278">
        <v>146.9</v>
      </c>
      <c r="L167" s="278">
        <v>140</v>
      </c>
      <c r="M167" s="278">
        <v>1.9254199999999999</v>
      </c>
    </row>
    <row r="168" spans="1:13">
      <c r="A168" s="269">
        <v>158</v>
      </c>
      <c r="B168" s="278" t="s">
        <v>379</v>
      </c>
      <c r="C168" s="279">
        <v>5297</v>
      </c>
      <c r="D168" s="280">
        <v>5349</v>
      </c>
      <c r="E168" s="280">
        <v>5213</v>
      </c>
      <c r="F168" s="280">
        <v>5129</v>
      </c>
      <c r="G168" s="280">
        <v>4993</v>
      </c>
      <c r="H168" s="280">
        <v>5433</v>
      </c>
      <c r="I168" s="280">
        <v>5569</v>
      </c>
      <c r="J168" s="280">
        <v>5653</v>
      </c>
      <c r="K168" s="278">
        <v>5485</v>
      </c>
      <c r="L168" s="278">
        <v>5265</v>
      </c>
      <c r="M168" s="278">
        <v>5.1869999999999999E-2</v>
      </c>
    </row>
    <row r="169" spans="1:13">
      <c r="A169" s="269">
        <v>159</v>
      </c>
      <c r="B169" s="278" t="s">
        <v>380</v>
      </c>
      <c r="C169" s="279">
        <v>1448.5</v>
      </c>
      <c r="D169" s="280">
        <v>1446.6666666666667</v>
      </c>
      <c r="E169" s="280">
        <v>1427.8333333333335</v>
      </c>
      <c r="F169" s="280">
        <v>1407.1666666666667</v>
      </c>
      <c r="G169" s="280">
        <v>1388.3333333333335</v>
      </c>
      <c r="H169" s="280">
        <v>1467.3333333333335</v>
      </c>
      <c r="I169" s="280">
        <v>1486.166666666667</v>
      </c>
      <c r="J169" s="280">
        <v>1506.8333333333335</v>
      </c>
      <c r="K169" s="278">
        <v>1465.5</v>
      </c>
      <c r="L169" s="278">
        <v>1426</v>
      </c>
      <c r="M169" s="278">
        <v>0.38191000000000003</v>
      </c>
    </row>
    <row r="170" spans="1:13">
      <c r="A170" s="269">
        <v>160</v>
      </c>
      <c r="B170" s="278" t="s">
        <v>102</v>
      </c>
      <c r="C170" s="279">
        <v>340.2</v>
      </c>
      <c r="D170" s="280">
        <v>337.01666666666671</v>
      </c>
      <c r="E170" s="280">
        <v>324.03333333333342</v>
      </c>
      <c r="F170" s="280">
        <v>307.86666666666673</v>
      </c>
      <c r="G170" s="280">
        <v>294.88333333333344</v>
      </c>
      <c r="H170" s="280">
        <v>353.18333333333339</v>
      </c>
      <c r="I170" s="280">
        <v>366.16666666666663</v>
      </c>
      <c r="J170" s="280">
        <v>382.33333333333337</v>
      </c>
      <c r="K170" s="278">
        <v>350</v>
      </c>
      <c r="L170" s="278">
        <v>320.85000000000002</v>
      </c>
      <c r="M170" s="278">
        <v>196.83317</v>
      </c>
    </row>
    <row r="171" spans="1:13">
      <c r="A171" s="269">
        <v>161</v>
      </c>
      <c r="B171" s="278" t="s">
        <v>388</v>
      </c>
      <c r="C171" s="279">
        <v>40.9</v>
      </c>
      <c r="D171" s="280">
        <v>40.833333333333336</v>
      </c>
      <c r="E171" s="280">
        <v>39.916666666666671</v>
      </c>
      <c r="F171" s="280">
        <v>38.933333333333337</v>
      </c>
      <c r="G171" s="280">
        <v>38.016666666666673</v>
      </c>
      <c r="H171" s="280">
        <v>41.81666666666667</v>
      </c>
      <c r="I171" s="280">
        <v>42.733333333333341</v>
      </c>
      <c r="J171" s="280">
        <v>43.716666666666669</v>
      </c>
      <c r="K171" s="278">
        <v>41.75</v>
      </c>
      <c r="L171" s="278">
        <v>39.85</v>
      </c>
      <c r="M171" s="278">
        <v>4.2874499999999998</v>
      </c>
    </row>
    <row r="172" spans="1:13">
      <c r="A172" s="269">
        <v>162</v>
      </c>
      <c r="B172" s="278" t="s">
        <v>104</v>
      </c>
      <c r="C172" s="279">
        <v>17.5</v>
      </c>
      <c r="D172" s="280">
        <v>17.466666666666669</v>
      </c>
      <c r="E172" s="280">
        <v>17.333333333333336</v>
      </c>
      <c r="F172" s="280">
        <v>17.166666666666668</v>
      </c>
      <c r="G172" s="280">
        <v>17.033333333333335</v>
      </c>
      <c r="H172" s="280">
        <v>17.633333333333336</v>
      </c>
      <c r="I172" s="280">
        <v>17.766666666666669</v>
      </c>
      <c r="J172" s="280">
        <v>17.933333333333337</v>
      </c>
      <c r="K172" s="278">
        <v>17.600000000000001</v>
      </c>
      <c r="L172" s="278">
        <v>17.3</v>
      </c>
      <c r="M172" s="278">
        <v>49.631729999999997</v>
      </c>
    </row>
    <row r="173" spans="1:13">
      <c r="A173" s="269">
        <v>163</v>
      </c>
      <c r="B173" s="278" t="s">
        <v>389</v>
      </c>
      <c r="C173" s="279">
        <v>138.85</v>
      </c>
      <c r="D173" s="280">
        <v>140.46666666666667</v>
      </c>
      <c r="E173" s="280">
        <v>135.48333333333335</v>
      </c>
      <c r="F173" s="280">
        <v>132.11666666666667</v>
      </c>
      <c r="G173" s="280">
        <v>127.13333333333335</v>
      </c>
      <c r="H173" s="280">
        <v>143.83333333333334</v>
      </c>
      <c r="I173" s="280">
        <v>148.81666666666663</v>
      </c>
      <c r="J173" s="280">
        <v>152.18333333333334</v>
      </c>
      <c r="K173" s="278">
        <v>145.44999999999999</v>
      </c>
      <c r="L173" s="278">
        <v>137.1</v>
      </c>
      <c r="M173" s="278">
        <v>13.12346</v>
      </c>
    </row>
    <row r="174" spans="1:13">
      <c r="A174" s="269">
        <v>164</v>
      </c>
      <c r="B174" s="278" t="s">
        <v>381</v>
      </c>
      <c r="C174" s="279">
        <v>1061.6500000000001</v>
      </c>
      <c r="D174" s="280">
        <v>1054.8833333333334</v>
      </c>
      <c r="E174" s="280">
        <v>1011.7666666666669</v>
      </c>
      <c r="F174" s="280">
        <v>961.88333333333344</v>
      </c>
      <c r="G174" s="280">
        <v>918.76666666666688</v>
      </c>
      <c r="H174" s="280">
        <v>1104.7666666666669</v>
      </c>
      <c r="I174" s="280">
        <v>1147.8833333333332</v>
      </c>
      <c r="J174" s="280">
        <v>1197.7666666666669</v>
      </c>
      <c r="K174" s="278">
        <v>1098</v>
      </c>
      <c r="L174" s="278">
        <v>1005</v>
      </c>
      <c r="M174" s="278">
        <v>5.4463900000000001</v>
      </c>
    </row>
    <row r="175" spans="1:13">
      <c r="A175" s="269">
        <v>165</v>
      </c>
      <c r="B175" s="278" t="s">
        <v>247</v>
      </c>
      <c r="C175" s="279">
        <v>385.55</v>
      </c>
      <c r="D175" s="280">
        <v>384.61666666666662</v>
      </c>
      <c r="E175" s="280">
        <v>379.98333333333323</v>
      </c>
      <c r="F175" s="280">
        <v>374.41666666666663</v>
      </c>
      <c r="G175" s="280">
        <v>369.78333333333325</v>
      </c>
      <c r="H175" s="280">
        <v>390.18333333333322</v>
      </c>
      <c r="I175" s="280">
        <v>394.81666666666655</v>
      </c>
      <c r="J175" s="280">
        <v>400.38333333333321</v>
      </c>
      <c r="K175" s="278">
        <v>389.25</v>
      </c>
      <c r="L175" s="278">
        <v>379.05</v>
      </c>
      <c r="M175" s="278">
        <v>0.39467999999999998</v>
      </c>
    </row>
    <row r="176" spans="1:13">
      <c r="A176" s="269">
        <v>166</v>
      </c>
      <c r="B176" s="278" t="s">
        <v>105</v>
      </c>
      <c r="C176" s="279">
        <v>539.45000000000005</v>
      </c>
      <c r="D176" s="280">
        <v>541.75</v>
      </c>
      <c r="E176" s="280">
        <v>532.70000000000005</v>
      </c>
      <c r="F176" s="280">
        <v>525.95000000000005</v>
      </c>
      <c r="G176" s="280">
        <v>516.90000000000009</v>
      </c>
      <c r="H176" s="280">
        <v>548.5</v>
      </c>
      <c r="I176" s="280">
        <v>557.54999999999995</v>
      </c>
      <c r="J176" s="280">
        <v>564.29999999999995</v>
      </c>
      <c r="K176" s="278">
        <v>550.79999999999995</v>
      </c>
      <c r="L176" s="278">
        <v>535</v>
      </c>
      <c r="M176" s="278">
        <v>21.866129999999998</v>
      </c>
    </row>
    <row r="177" spans="1:13">
      <c r="A177" s="269">
        <v>167</v>
      </c>
      <c r="B177" s="278" t="s">
        <v>248</v>
      </c>
      <c r="C177" s="279">
        <v>266.3</v>
      </c>
      <c r="D177" s="280">
        <v>266.08333333333331</v>
      </c>
      <c r="E177" s="280">
        <v>262.26666666666665</v>
      </c>
      <c r="F177" s="280">
        <v>258.23333333333335</v>
      </c>
      <c r="G177" s="280">
        <v>254.41666666666669</v>
      </c>
      <c r="H177" s="280">
        <v>270.11666666666662</v>
      </c>
      <c r="I177" s="280">
        <v>273.93333333333334</v>
      </c>
      <c r="J177" s="280">
        <v>277.96666666666658</v>
      </c>
      <c r="K177" s="278">
        <v>269.89999999999998</v>
      </c>
      <c r="L177" s="278">
        <v>262.05</v>
      </c>
      <c r="M177" s="278">
        <v>2.1319599999999999</v>
      </c>
    </row>
    <row r="178" spans="1:13">
      <c r="A178" s="269">
        <v>168</v>
      </c>
      <c r="B178" s="278" t="s">
        <v>249</v>
      </c>
      <c r="C178" s="279">
        <v>676.9</v>
      </c>
      <c r="D178" s="280">
        <v>683.63333333333333</v>
      </c>
      <c r="E178" s="280">
        <v>659.26666666666665</v>
      </c>
      <c r="F178" s="280">
        <v>641.63333333333333</v>
      </c>
      <c r="G178" s="280">
        <v>617.26666666666665</v>
      </c>
      <c r="H178" s="280">
        <v>701.26666666666665</v>
      </c>
      <c r="I178" s="280">
        <v>725.63333333333321</v>
      </c>
      <c r="J178" s="280">
        <v>743.26666666666665</v>
      </c>
      <c r="K178" s="278">
        <v>708</v>
      </c>
      <c r="L178" s="278">
        <v>666</v>
      </c>
      <c r="M178" s="278">
        <v>7.2338800000000001</v>
      </c>
    </row>
    <row r="179" spans="1:13">
      <c r="A179" s="269">
        <v>169</v>
      </c>
      <c r="B179" s="278" t="s">
        <v>390</v>
      </c>
      <c r="C179" s="279">
        <v>55.9</v>
      </c>
      <c r="D179" s="280">
        <v>55.733333333333327</v>
      </c>
      <c r="E179" s="280">
        <v>55.116666666666653</v>
      </c>
      <c r="F179" s="280">
        <v>54.333333333333329</v>
      </c>
      <c r="G179" s="280">
        <v>53.716666666666654</v>
      </c>
      <c r="H179" s="280">
        <v>56.516666666666652</v>
      </c>
      <c r="I179" s="280">
        <v>57.133333333333326</v>
      </c>
      <c r="J179" s="280">
        <v>57.91666666666665</v>
      </c>
      <c r="K179" s="278">
        <v>56.35</v>
      </c>
      <c r="L179" s="278">
        <v>54.95</v>
      </c>
      <c r="M179" s="278">
        <v>8.0032700000000006</v>
      </c>
    </row>
    <row r="180" spans="1:13">
      <c r="A180" s="269">
        <v>170</v>
      </c>
      <c r="B180" s="278" t="s">
        <v>382</v>
      </c>
      <c r="C180" s="279">
        <v>160.6</v>
      </c>
      <c r="D180" s="280">
        <v>162.03333333333333</v>
      </c>
      <c r="E180" s="280">
        <v>158.56666666666666</v>
      </c>
      <c r="F180" s="280">
        <v>156.53333333333333</v>
      </c>
      <c r="G180" s="280">
        <v>153.06666666666666</v>
      </c>
      <c r="H180" s="280">
        <v>164.06666666666666</v>
      </c>
      <c r="I180" s="280">
        <v>167.5333333333333</v>
      </c>
      <c r="J180" s="280">
        <v>169.56666666666666</v>
      </c>
      <c r="K180" s="278">
        <v>165.5</v>
      </c>
      <c r="L180" s="278">
        <v>160</v>
      </c>
      <c r="M180" s="278">
        <v>14.105359999999999</v>
      </c>
    </row>
    <row r="181" spans="1:13">
      <c r="A181" s="269">
        <v>171</v>
      </c>
      <c r="B181" s="278" t="s">
        <v>250</v>
      </c>
      <c r="C181" s="279">
        <v>239.6</v>
      </c>
      <c r="D181" s="280">
        <v>237.06666666666669</v>
      </c>
      <c r="E181" s="280">
        <v>234.53333333333339</v>
      </c>
      <c r="F181" s="280">
        <v>229.4666666666667</v>
      </c>
      <c r="G181" s="280">
        <v>226.93333333333339</v>
      </c>
      <c r="H181" s="280">
        <v>242.13333333333338</v>
      </c>
      <c r="I181" s="280">
        <v>244.66666666666669</v>
      </c>
      <c r="J181" s="280">
        <v>249.73333333333338</v>
      </c>
      <c r="K181" s="278">
        <v>239.6</v>
      </c>
      <c r="L181" s="278">
        <v>232</v>
      </c>
      <c r="M181" s="278">
        <v>5.3114600000000003</v>
      </c>
    </row>
    <row r="182" spans="1:13">
      <c r="A182" s="269">
        <v>172</v>
      </c>
      <c r="B182" s="278" t="s">
        <v>106</v>
      </c>
      <c r="C182" s="279">
        <v>500.45</v>
      </c>
      <c r="D182" s="280">
        <v>505.66666666666669</v>
      </c>
      <c r="E182" s="280">
        <v>493.48333333333335</v>
      </c>
      <c r="F182" s="280">
        <v>486.51666666666665</v>
      </c>
      <c r="G182" s="280">
        <v>474.33333333333331</v>
      </c>
      <c r="H182" s="280">
        <v>512.63333333333344</v>
      </c>
      <c r="I182" s="280">
        <v>524.81666666666661</v>
      </c>
      <c r="J182" s="280">
        <v>531.78333333333342</v>
      </c>
      <c r="K182" s="278">
        <v>517.85</v>
      </c>
      <c r="L182" s="278">
        <v>498.7</v>
      </c>
      <c r="M182" s="278">
        <v>20.409140000000001</v>
      </c>
    </row>
    <row r="183" spans="1:13">
      <c r="A183" s="269">
        <v>173</v>
      </c>
      <c r="B183" s="278" t="s">
        <v>384</v>
      </c>
      <c r="C183" s="279">
        <v>82.95</v>
      </c>
      <c r="D183" s="280">
        <v>84.216666666666669</v>
      </c>
      <c r="E183" s="280">
        <v>81.483333333333334</v>
      </c>
      <c r="F183" s="280">
        <v>80.016666666666666</v>
      </c>
      <c r="G183" s="280">
        <v>77.283333333333331</v>
      </c>
      <c r="H183" s="280">
        <v>85.683333333333337</v>
      </c>
      <c r="I183" s="280">
        <v>88.416666666666686</v>
      </c>
      <c r="J183" s="280">
        <v>89.88333333333334</v>
      </c>
      <c r="K183" s="278">
        <v>86.95</v>
      </c>
      <c r="L183" s="278">
        <v>82.75</v>
      </c>
      <c r="M183" s="278">
        <v>1.15103</v>
      </c>
    </row>
    <row r="184" spans="1:13">
      <c r="A184" s="269">
        <v>174</v>
      </c>
      <c r="B184" s="278" t="s">
        <v>385</v>
      </c>
      <c r="C184" s="279">
        <v>506.45</v>
      </c>
      <c r="D184" s="280">
        <v>507.31666666666666</v>
      </c>
      <c r="E184" s="280">
        <v>496.33333333333337</v>
      </c>
      <c r="F184" s="280">
        <v>486.2166666666667</v>
      </c>
      <c r="G184" s="280">
        <v>475.23333333333341</v>
      </c>
      <c r="H184" s="280">
        <v>517.43333333333339</v>
      </c>
      <c r="I184" s="280">
        <v>528.41666666666652</v>
      </c>
      <c r="J184" s="280">
        <v>538.5333333333333</v>
      </c>
      <c r="K184" s="278">
        <v>518.29999999999995</v>
      </c>
      <c r="L184" s="278">
        <v>497.2</v>
      </c>
      <c r="M184" s="278">
        <v>1.6115999999999999</v>
      </c>
    </row>
    <row r="185" spans="1:13">
      <c r="A185" s="269">
        <v>175</v>
      </c>
      <c r="B185" s="278" t="s">
        <v>391</v>
      </c>
      <c r="C185" s="279">
        <v>43.05</v>
      </c>
      <c r="D185" s="280">
        <v>43.550000000000004</v>
      </c>
      <c r="E185" s="280">
        <v>42.250000000000007</v>
      </c>
      <c r="F185" s="280">
        <v>41.45</v>
      </c>
      <c r="G185" s="280">
        <v>40.150000000000006</v>
      </c>
      <c r="H185" s="280">
        <v>44.350000000000009</v>
      </c>
      <c r="I185" s="280">
        <v>45.650000000000006</v>
      </c>
      <c r="J185" s="280">
        <v>46.45000000000001</v>
      </c>
      <c r="K185" s="278">
        <v>44.85</v>
      </c>
      <c r="L185" s="278">
        <v>42.75</v>
      </c>
      <c r="M185" s="278">
        <v>8.98062</v>
      </c>
    </row>
    <row r="186" spans="1:13">
      <c r="A186" s="269">
        <v>176</v>
      </c>
      <c r="B186" s="278" t="s">
        <v>251</v>
      </c>
      <c r="C186" s="279">
        <v>193.35</v>
      </c>
      <c r="D186" s="280">
        <v>193.65</v>
      </c>
      <c r="E186" s="280">
        <v>190.9</v>
      </c>
      <c r="F186" s="280">
        <v>188.45</v>
      </c>
      <c r="G186" s="280">
        <v>185.7</v>
      </c>
      <c r="H186" s="280">
        <v>196.10000000000002</v>
      </c>
      <c r="I186" s="280">
        <v>198.85000000000002</v>
      </c>
      <c r="J186" s="280">
        <v>201.30000000000004</v>
      </c>
      <c r="K186" s="278">
        <v>196.4</v>
      </c>
      <c r="L186" s="278">
        <v>191.2</v>
      </c>
      <c r="M186" s="278">
        <v>4.4009299999999998</v>
      </c>
    </row>
    <row r="187" spans="1:13">
      <c r="A187" s="269">
        <v>177</v>
      </c>
      <c r="B187" s="278" t="s">
        <v>386</v>
      </c>
      <c r="C187" s="279">
        <v>350.05</v>
      </c>
      <c r="D187" s="280">
        <v>350.7833333333333</v>
      </c>
      <c r="E187" s="280">
        <v>342.56666666666661</v>
      </c>
      <c r="F187" s="280">
        <v>335.08333333333331</v>
      </c>
      <c r="G187" s="280">
        <v>326.86666666666662</v>
      </c>
      <c r="H187" s="280">
        <v>358.26666666666659</v>
      </c>
      <c r="I187" s="280">
        <v>366.48333333333329</v>
      </c>
      <c r="J187" s="280">
        <v>373.96666666666658</v>
      </c>
      <c r="K187" s="278">
        <v>359</v>
      </c>
      <c r="L187" s="278">
        <v>343.3</v>
      </c>
      <c r="M187" s="278">
        <v>3.3829099999999999</v>
      </c>
    </row>
    <row r="188" spans="1:13">
      <c r="A188" s="269">
        <v>178</v>
      </c>
      <c r="B188" s="278" t="s">
        <v>387</v>
      </c>
      <c r="C188" s="279">
        <v>262.05</v>
      </c>
      <c r="D188" s="280">
        <v>264.36666666666667</v>
      </c>
      <c r="E188" s="280">
        <v>257.78333333333336</v>
      </c>
      <c r="F188" s="280">
        <v>253.51666666666671</v>
      </c>
      <c r="G188" s="280">
        <v>246.93333333333339</v>
      </c>
      <c r="H188" s="280">
        <v>268.63333333333333</v>
      </c>
      <c r="I188" s="280">
        <v>275.21666666666658</v>
      </c>
      <c r="J188" s="280">
        <v>279.48333333333329</v>
      </c>
      <c r="K188" s="278">
        <v>270.95</v>
      </c>
      <c r="L188" s="278">
        <v>260.10000000000002</v>
      </c>
      <c r="M188" s="278">
        <v>6.1804300000000003</v>
      </c>
    </row>
    <row r="189" spans="1:13">
      <c r="A189" s="269">
        <v>179</v>
      </c>
      <c r="B189" s="278" t="s">
        <v>392</v>
      </c>
      <c r="C189" s="279">
        <v>571.70000000000005</v>
      </c>
      <c r="D189" s="280">
        <v>570.56666666666672</v>
      </c>
      <c r="E189" s="280">
        <v>557.13333333333344</v>
      </c>
      <c r="F189" s="280">
        <v>542.56666666666672</v>
      </c>
      <c r="G189" s="280">
        <v>529.13333333333344</v>
      </c>
      <c r="H189" s="280">
        <v>585.13333333333344</v>
      </c>
      <c r="I189" s="280">
        <v>598.56666666666661</v>
      </c>
      <c r="J189" s="280">
        <v>613.13333333333344</v>
      </c>
      <c r="K189" s="278">
        <v>584</v>
      </c>
      <c r="L189" s="278">
        <v>556</v>
      </c>
      <c r="M189" s="278">
        <v>0.17726</v>
      </c>
    </row>
    <row r="190" spans="1:13">
      <c r="A190" s="269">
        <v>180</v>
      </c>
      <c r="B190" s="278" t="s">
        <v>400</v>
      </c>
      <c r="C190" s="279">
        <v>543.65</v>
      </c>
      <c r="D190" s="280">
        <v>546.13333333333333</v>
      </c>
      <c r="E190" s="280">
        <v>538.61666666666667</v>
      </c>
      <c r="F190" s="280">
        <v>533.58333333333337</v>
      </c>
      <c r="G190" s="280">
        <v>526.06666666666672</v>
      </c>
      <c r="H190" s="280">
        <v>551.16666666666663</v>
      </c>
      <c r="I190" s="280">
        <v>558.68333333333328</v>
      </c>
      <c r="J190" s="280">
        <v>563.71666666666658</v>
      </c>
      <c r="K190" s="278">
        <v>553.65</v>
      </c>
      <c r="L190" s="278">
        <v>541.1</v>
      </c>
      <c r="M190" s="278">
        <v>0.14724000000000001</v>
      </c>
    </row>
    <row r="191" spans="1:13">
      <c r="A191" s="269">
        <v>181</v>
      </c>
      <c r="B191" s="278" t="s">
        <v>394</v>
      </c>
      <c r="C191" s="279">
        <v>516.04999999999995</v>
      </c>
      <c r="D191" s="280">
        <v>514.01666666666665</v>
      </c>
      <c r="E191" s="280">
        <v>510.0333333333333</v>
      </c>
      <c r="F191" s="280">
        <v>504.01666666666665</v>
      </c>
      <c r="G191" s="280">
        <v>500.0333333333333</v>
      </c>
      <c r="H191" s="280">
        <v>520.0333333333333</v>
      </c>
      <c r="I191" s="280">
        <v>524.01666666666665</v>
      </c>
      <c r="J191" s="280">
        <v>530.0333333333333</v>
      </c>
      <c r="K191" s="278">
        <v>518</v>
      </c>
      <c r="L191" s="278">
        <v>508</v>
      </c>
      <c r="M191" s="278">
        <v>5.389E-2</v>
      </c>
    </row>
    <row r="192" spans="1:13">
      <c r="A192" s="269">
        <v>182</v>
      </c>
      <c r="B192" s="278" t="s">
        <v>107</v>
      </c>
      <c r="C192" s="279">
        <v>530.54999999999995</v>
      </c>
      <c r="D192" s="280">
        <v>526.61666666666667</v>
      </c>
      <c r="E192" s="280">
        <v>518.93333333333339</v>
      </c>
      <c r="F192" s="280">
        <v>507.31666666666672</v>
      </c>
      <c r="G192" s="280">
        <v>499.63333333333344</v>
      </c>
      <c r="H192" s="280">
        <v>538.23333333333335</v>
      </c>
      <c r="I192" s="280">
        <v>545.91666666666652</v>
      </c>
      <c r="J192" s="280">
        <v>557.5333333333333</v>
      </c>
      <c r="K192" s="278">
        <v>534.29999999999995</v>
      </c>
      <c r="L192" s="278">
        <v>515</v>
      </c>
      <c r="M192" s="278">
        <v>14.38734</v>
      </c>
    </row>
    <row r="193" spans="1:13">
      <c r="A193" s="269">
        <v>183</v>
      </c>
      <c r="B193" s="278" t="s">
        <v>109</v>
      </c>
      <c r="C193" s="279">
        <v>477.7</v>
      </c>
      <c r="D193" s="280">
        <v>473.61666666666662</v>
      </c>
      <c r="E193" s="280">
        <v>466.48333333333323</v>
      </c>
      <c r="F193" s="280">
        <v>455.26666666666659</v>
      </c>
      <c r="G193" s="280">
        <v>448.13333333333321</v>
      </c>
      <c r="H193" s="280">
        <v>484.83333333333326</v>
      </c>
      <c r="I193" s="280">
        <v>491.96666666666658</v>
      </c>
      <c r="J193" s="280">
        <v>503.18333333333328</v>
      </c>
      <c r="K193" s="278">
        <v>480.75</v>
      </c>
      <c r="L193" s="278">
        <v>462.4</v>
      </c>
      <c r="M193" s="278">
        <v>30.549880000000002</v>
      </c>
    </row>
    <row r="194" spans="1:13">
      <c r="A194" s="269">
        <v>184</v>
      </c>
      <c r="B194" s="278" t="s">
        <v>110</v>
      </c>
      <c r="C194" s="279">
        <v>1663.45</v>
      </c>
      <c r="D194" s="280">
        <v>1667.3499999999997</v>
      </c>
      <c r="E194" s="280">
        <v>1647.6999999999994</v>
      </c>
      <c r="F194" s="280">
        <v>1631.9499999999996</v>
      </c>
      <c r="G194" s="280">
        <v>1612.2999999999993</v>
      </c>
      <c r="H194" s="280">
        <v>1683.0999999999995</v>
      </c>
      <c r="I194" s="280">
        <v>1702.7499999999995</v>
      </c>
      <c r="J194" s="280">
        <v>1718.4999999999995</v>
      </c>
      <c r="K194" s="278">
        <v>1687</v>
      </c>
      <c r="L194" s="278">
        <v>1651.6</v>
      </c>
      <c r="M194" s="278">
        <v>44.194209999999998</v>
      </c>
    </row>
    <row r="195" spans="1:13">
      <c r="A195" s="269">
        <v>185</v>
      </c>
      <c r="B195" s="278" t="s">
        <v>253</v>
      </c>
      <c r="C195" s="279">
        <v>2591.1999999999998</v>
      </c>
      <c r="D195" s="280">
        <v>2612.6166666666668</v>
      </c>
      <c r="E195" s="280">
        <v>2554.0833333333335</v>
      </c>
      <c r="F195" s="280">
        <v>2516.9666666666667</v>
      </c>
      <c r="G195" s="280">
        <v>2458.4333333333334</v>
      </c>
      <c r="H195" s="280">
        <v>2649.7333333333336</v>
      </c>
      <c r="I195" s="280">
        <v>2708.2666666666664</v>
      </c>
      <c r="J195" s="280">
        <v>2745.3833333333337</v>
      </c>
      <c r="K195" s="278">
        <v>2671.15</v>
      </c>
      <c r="L195" s="278">
        <v>2575.5</v>
      </c>
      <c r="M195" s="278">
        <v>2.9613</v>
      </c>
    </row>
    <row r="196" spans="1:13">
      <c r="A196" s="269">
        <v>186</v>
      </c>
      <c r="B196" s="278" t="s">
        <v>111</v>
      </c>
      <c r="C196" s="279">
        <v>954.95</v>
      </c>
      <c r="D196" s="280">
        <v>942</v>
      </c>
      <c r="E196" s="280">
        <v>925.5</v>
      </c>
      <c r="F196" s="280">
        <v>896.05</v>
      </c>
      <c r="G196" s="280">
        <v>879.55</v>
      </c>
      <c r="H196" s="280">
        <v>971.45</v>
      </c>
      <c r="I196" s="280">
        <v>987.95</v>
      </c>
      <c r="J196" s="280">
        <v>1017.4000000000001</v>
      </c>
      <c r="K196" s="278">
        <v>958.5</v>
      </c>
      <c r="L196" s="278">
        <v>912.55</v>
      </c>
      <c r="M196" s="278">
        <v>204.50895</v>
      </c>
    </row>
    <row r="197" spans="1:13">
      <c r="A197" s="269">
        <v>187</v>
      </c>
      <c r="B197" s="278" t="s">
        <v>254</v>
      </c>
      <c r="C197" s="279">
        <v>488.5</v>
      </c>
      <c r="D197" s="280">
        <v>495.56666666666666</v>
      </c>
      <c r="E197" s="280">
        <v>479.23333333333335</v>
      </c>
      <c r="F197" s="280">
        <v>469.9666666666667</v>
      </c>
      <c r="G197" s="280">
        <v>453.63333333333338</v>
      </c>
      <c r="H197" s="280">
        <v>504.83333333333331</v>
      </c>
      <c r="I197" s="280">
        <v>521.16666666666674</v>
      </c>
      <c r="J197" s="280">
        <v>530.43333333333328</v>
      </c>
      <c r="K197" s="278">
        <v>511.9</v>
      </c>
      <c r="L197" s="278">
        <v>486.3</v>
      </c>
      <c r="M197" s="278">
        <v>29.966699999999999</v>
      </c>
    </row>
    <row r="198" spans="1:13">
      <c r="A198" s="269">
        <v>188</v>
      </c>
      <c r="B198" s="278" t="s">
        <v>252</v>
      </c>
      <c r="C198" s="279">
        <v>923</v>
      </c>
      <c r="D198" s="280">
        <v>917.7166666666667</v>
      </c>
      <c r="E198" s="280">
        <v>882.98333333333335</v>
      </c>
      <c r="F198" s="280">
        <v>842.9666666666667</v>
      </c>
      <c r="G198" s="280">
        <v>808.23333333333335</v>
      </c>
      <c r="H198" s="280">
        <v>957.73333333333335</v>
      </c>
      <c r="I198" s="280">
        <v>992.4666666666667</v>
      </c>
      <c r="J198" s="280">
        <v>1032.4833333333333</v>
      </c>
      <c r="K198" s="278">
        <v>952.45</v>
      </c>
      <c r="L198" s="278">
        <v>877.7</v>
      </c>
      <c r="M198" s="278">
        <v>4.5270599999999996</v>
      </c>
    </row>
    <row r="199" spans="1:13">
      <c r="A199" s="269">
        <v>189</v>
      </c>
      <c r="B199" s="278" t="s">
        <v>395</v>
      </c>
      <c r="C199" s="279">
        <v>163.44999999999999</v>
      </c>
      <c r="D199" s="280">
        <v>161.38333333333333</v>
      </c>
      <c r="E199" s="280">
        <v>156.76666666666665</v>
      </c>
      <c r="F199" s="280">
        <v>150.08333333333331</v>
      </c>
      <c r="G199" s="280">
        <v>145.46666666666664</v>
      </c>
      <c r="H199" s="280">
        <v>168.06666666666666</v>
      </c>
      <c r="I199" s="280">
        <v>172.68333333333334</v>
      </c>
      <c r="J199" s="280">
        <v>179.36666666666667</v>
      </c>
      <c r="K199" s="278">
        <v>166</v>
      </c>
      <c r="L199" s="278">
        <v>154.69999999999999</v>
      </c>
      <c r="M199" s="278">
        <v>9.3028899999999997</v>
      </c>
    </row>
    <row r="200" spans="1:13">
      <c r="A200" s="269">
        <v>190</v>
      </c>
      <c r="B200" s="278" t="s">
        <v>396</v>
      </c>
      <c r="C200" s="279">
        <v>276.7</v>
      </c>
      <c r="D200" s="280">
        <v>284.26666666666671</v>
      </c>
      <c r="E200" s="280">
        <v>267.53333333333342</v>
      </c>
      <c r="F200" s="280">
        <v>258.36666666666673</v>
      </c>
      <c r="G200" s="280">
        <v>241.63333333333344</v>
      </c>
      <c r="H200" s="280">
        <v>293.43333333333339</v>
      </c>
      <c r="I200" s="280">
        <v>310.16666666666663</v>
      </c>
      <c r="J200" s="280">
        <v>319.33333333333337</v>
      </c>
      <c r="K200" s="278">
        <v>301</v>
      </c>
      <c r="L200" s="278">
        <v>275.10000000000002</v>
      </c>
      <c r="M200" s="278">
        <v>0.32624999999999998</v>
      </c>
    </row>
    <row r="201" spans="1:13">
      <c r="A201" s="269">
        <v>191</v>
      </c>
      <c r="B201" s="278" t="s">
        <v>112</v>
      </c>
      <c r="C201" s="279">
        <v>1865</v>
      </c>
      <c r="D201" s="280">
        <v>1881.1499999999999</v>
      </c>
      <c r="E201" s="280">
        <v>1838.8499999999997</v>
      </c>
      <c r="F201" s="280">
        <v>1812.6999999999998</v>
      </c>
      <c r="G201" s="280">
        <v>1770.3999999999996</v>
      </c>
      <c r="H201" s="280">
        <v>1907.2999999999997</v>
      </c>
      <c r="I201" s="280">
        <v>1949.6</v>
      </c>
      <c r="J201" s="280">
        <v>1975.7499999999998</v>
      </c>
      <c r="K201" s="278">
        <v>1923.45</v>
      </c>
      <c r="L201" s="278">
        <v>1855</v>
      </c>
      <c r="M201" s="278">
        <v>18.828340000000001</v>
      </c>
    </row>
    <row r="202" spans="1:13">
      <c r="A202" s="269">
        <v>192</v>
      </c>
      <c r="B202" s="278" t="s">
        <v>113</v>
      </c>
      <c r="C202" s="279">
        <v>269.35000000000002</v>
      </c>
      <c r="D202" s="280">
        <v>268.98333333333335</v>
      </c>
      <c r="E202" s="280">
        <v>262.9666666666667</v>
      </c>
      <c r="F202" s="280">
        <v>256.58333333333337</v>
      </c>
      <c r="G202" s="280">
        <v>250.56666666666672</v>
      </c>
      <c r="H202" s="280">
        <v>275.36666666666667</v>
      </c>
      <c r="I202" s="280">
        <v>281.38333333333333</v>
      </c>
      <c r="J202" s="280">
        <v>287.76666666666665</v>
      </c>
      <c r="K202" s="278">
        <v>275</v>
      </c>
      <c r="L202" s="278">
        <v>262.60000000000002</v>
      </c>
      <c r="M202" s="278">
        <v>0.57254000000000005</v>
      </c>
    </row>
    <row r="203" spans="1:13">
      <c r="A203" s="269">
        <v>193</v>
      </c>
      <c r="B203" s="278" t="s">
        <v>397</v>
      </c>
      <c r="C203" s="279">
        <v>12.3</v>
      </c>
      <c r="D203" s="280">
        <v>11.966666666666669</v>
      </c>
      <c r="E203" s="280">
        <v>11.633333333333336</v>
      </c>
      <c r="F203" s="280">
        <v>10.966666666666669</v>
      </c>
      <c r="G203" s="280">
        <v>10.633333333333336</v>
      </c>
      <c r="H203" s="280">
        <v>12.633333333333336</v>
      </c>
      <c r="I203" s="280">
        <v>12.966666666666669</v>
      </c>
      <c r="J203" s="280">
        <v>13.633333333333336</v>
      </c>
      <c r="K203" s="278">
        <v>12.3</v>
      </c>
      <c r="L203" s="278">
        <v>11.3</v>
      </c>
      <c r="M203" s="278">
        <v>27.958349999999999</v>
      </c>
    </row>
    <row r="204" spans="1:13">
      <c r="A204" s="269">
        <v>194</v>
      </c>
      <c r="B204" s="278" t="s">
        <v>399</v>
      </c>
      <c r="C204" s="279">
        <v>57.65</v>
      </c>
      <c r="D204" s="280">
        <v>58.016666666666673</v>
      </c>
      <c r="E204" s="280">
        <v>57.133333333333347</v>
      </c>
      <c r="F204" s="280">
        <v>56.616666666666674</v>
      </c>
      <c r="G204" s="280">
        <v>55.733333333333348</v>
      </c>
      <c r="H204" s="280">
        <v>58.533333333333346</v>
      </c>
      <c r="I204" s="280">
        <v>59.416666666666671</v>
      </c>
      <c r="J204" s="280">
        <v>59.933333333333344</v>
      </c>
      <c r="K204" s="278">
        <v>58.9</v>
      </c>
      <c r="L204" s="278">
        <v>57.5</v>
      </c>
      <c r="M204" s="278">
        <v>0.54932000000000003</v>
      </c>
    </row>
    <row r="205" spans="1:13">
      <c r="A205" s="269">
        <v>195</v>
      </c>
      <c r="B205" s="278" t="s">
        <v>115</v>
      </c>
      <c r="C205" s="279">
        <v>111.25</v>
      </c>
      <c r="D205" s="280">
        <v>110.96666666666665</v>
      </c>
      <c r="E205" s="280">
        <v>108.63333333333331</v>
      </c>
      <c r="F205" s="280">
        <v>106.01666666666665</v>
      </c>
      <c r="G205" s="280">
        <v>103.68333333333331</v>
      </c>
      <c r="H205" s="280">
        <v>113.58333333333331</v>
      </c>
      <c r="I205" s="280">
        <v>115.91666666666666</v>
      </c>
      <c r="J205" s="280">
        <v>118.53333333333332</v>
      </c>
      <c r="K205" s="278">
        <v>113.3</v>
      </c>
      <c r="L205" s="278">
        <v>108.35</v>
      </c>
      <c r="M205" s="278">
        <v>165.45796000000001</v>
      </c>
    </row>
    <row r="206" spans="1:13">
      <c r="A206" s="269">
        <v>196</v>
      </c>
      <c r="B206" s="278" t="s">
        <v>401</v>
      </c>
      <c r="C206" s="279">
        <v>26.15</v>
      </c>
      <c r="D206" s="280">
        <v>26.116666666666664</v>
      </c>
      <c r="E206" s="280">
        <v>25.633333333333326</v>
      </c>
      <c r="F206" s="280">
        <v>25.116666666666664</v>
      </c>
      <c r="G206" s="280">
        <v>24.633333333333326</v>
      </c>
      <c r="H206" s="280">
        <v>26.633333333333326</v>
      </c>
      <c r="I206" s="280">
        <v>27.116666666666667</v>
      </c>
      <c r="J206" s="280">
        <v>27.633333333333326</v>
      </c>
      <c r="K206" s="278">
        <v>26.6</v>
      </c>
      <c r="L206" s="278">
        <v>25.6</v>
      </c>
      <c r="M206" s="278">
        <v>4.9467299999999996</v>
      </c>
    </row>
    <row r="207" spans="1:13">
      <c r="A207" s="269">
        <v>197</v>
      </c>
      <c r="B207" s="278" t="s">
        <v>116</v>
      </c>
      <c r="C207" s="279">
        <v>209.5</v>
      </c>
      <c r="D207" s="280">
        <v>211.91666666666666</v>
      </c>
      <c r="E207" s="280">
        <v>205.48333333333332</v>
      </c>
      <c r="F207" s="280">
        <v>201.46666666666667</v>
      </c>
      <c r="G207" s="280">
        <v>195.03333333333333</v>
      </c>
      <c r="H207" s="280">
        <v>215.93333333333331</v>
      </c>
      <c r="I207" s="280">
        <v>222.36666666666665</v>
      </c>
      <c r="J207" s="280">
        <v>226.3833333333333</v>
      </c>
      <c r="K207" s="278">
        <v>218.35</v>
      </c>
      <c r="L207" s="278">
        <v>207.9</v>
      </c>
      <c r="M207" s="278">
        <v>54.745609999999999</v>
      </c>
    </row>
    <row r="208" spans="1:13">
      <c r="A208" s="269">
        <v>198</v>
      </c>
      <c r="B208" s="278" t="s">
        <v>117</v>
      </c>
      <c r="C208" s="279">
        <v>2317.5</v>
      </c>
      <c r="D208" s="280">
        <v>2346.1833333333334</v>
      </c>
      <c r="E208" s="280">
        <v>2279.3666666666668</v>
      </c>
      <c r="F208" s="280">
        <v>2241.2333333333336</v>
      </c>
      <c r="G208" s="280">
        <v>2174.416666666667</v>
      </c>
      <c r="H208" s="280">
        <v>2384.3166666666666</v>
      </c>
      <c r="I208" s="280">
        <v>2451.1333333333332</v>
      </c>
      <c r="J208" s="280">
        <v>2489.2666666666664</v>
      </c>
      <c r="K208" s="278">
        <v>2413</v>
      </c>
      <c r="L208" s="278">
        <v>2308.0500000000002</v>
      </c>
      <c r="M208" s="278">
        <v>40.955950000000001</v>
      </c>
    </row>
    <row r="209" spans="1:13">
      <c r="A209" s="269">
        <v>199</v>
      </c>
      <c r="B209" s="278" t="s">
        <v>255</v>
      </c>
      <c r="C209" s="279">
        <v>171.45</v>
      </c>
      <c r="D209" s="280">
        <v>170.25</v>
      </c>
      <c r="E209" s="280">
        <v>168.5</v>
      </c>
      <c r="F209" s="280">
        <v>165.55</v>
      </c>
      <c r="G209" s="280">
        <v>163.80000000000001</v>
      </c>
      <c r="H209" s="280">
        <v>173.2</v>
      </c>
      <c r="I209" s="280">
        <v>174.95</v>
      </c>
      <c r="J209" s="280">
        <v>177.89999999999998</v>
      </c>
      <c r="K209" s="278">
        <v>172</v>
      </c>
      <c r="L209" s="278">
        <v>167.3</v>
      </c>
      <c r="M209" s="278">
        <v>2.0100699999999998</v>
      </c>
    </row>
    <row r="210" spans="1:13">
      <c r="A210" s="269">
        <v>200</v>
      </c>
      <c r="B210" s="278" t="s">
        <v>402</v>
      </c>
      <c r="C210" s="279">
        <v>27585.65</v>
      </c>
      <c r="D210" s="280">
        <v>27805.733333333334</v>
      </c>
      <c r="E210" s="280">
        <v>27112.466666666667</v>
      </c>
      <c r="F210" s="280">
        <v>26639.283333333333</v>
      </c>
      <c r="G210" s="280">
        <v>25946.016666666666</v>
      </c>
      <c r="H210" s="280">
        <v>28278.916666666668</v>
      </c>
      <c r="I210" s="280">
        <v>28972.183333333338</v>
      </c>
      <c r="J210" s="280">
        <v>29445.366666666669</v>
      </c>
      <c r="K210" s="278">
        <v>28499</v>
      </c>
      <c r="L210" s="278">
        <v>27332.55</v>
      </c>
      <c r="M210" s="278">
        <v>3.0640000000000001E-2</v>
      </c>
    </row>
    <row r="211" spans="1:13">
      <c r="A211" s="269">
        <v>201</v>
      </c>
      <c r="B211" s="278" t="s">
        <v>398</v>
      </c>
      <c r="C211" s="279">
        <v>48.3</v>
      </c>
      <c r="D211" s="280">
        <v>48.833333333333336</v>
      </c>
      <c r="E211" s="280">
        <v>47.666666666666671</v>
      </c>
      <c r="F211" s="280">
        <v>47.033333333333339</v>
      </c>
      <c r="G211" s="280">
        <v>45.866666666666674</v>
      </c>
      <c r="H211" s="280">
        <v>49.466666666666669</v>
      </c>
      <c r="I211" s="280">
        <v>50.63333333333334</v>
      </c>
      <c r="J211" s="280">
        <v>51.266666666666666</v>
      </c>
      <c r="K211" s="278">
        <v>50</v>
      </c>
      <c r="L211" s="278">
        <v>48.2</v>
      </c>
      <c r="M211" s="278">
        <v>4.9061199999999996</v>
      </c>
    </row>
    <row r="212" spans="1:13">
      <c r="A212" s="269">
        <v>202</v>
      </c>
      <c r="B212" s="278" t="s">
        <v>256</v>
      </c>
      <c r="C212" s="279">
        <v>22.4</v>
      </c>
      <c r="D212" s="280">
        <v>22.400000000000002</v>
      </c>
      <c r="E212" s="280">
        <v>22.050000000000004</v>
      </c>
      <c r="F212" s="280">
        <v>21.700000000000003</v>
      </c>
      <c r="G212" s="280">
        <v>21.350000000000005</v>
      </c>
      <c r="H212" s="280">
        <v>22.750000000000004</v>
      </c>
      <c r="I212" s="280">
        <v>23.100000000000005</v>
      </c>
      <c r="J212" s="280">
        <v>23.450000000000003</v>
      </c>
      <c r="K212" s="278">
        <v>22.75</v>
      </c>
      <c r="L212" s="278">
        <v>22.05</v>
      </c>
      <c r="M212" s="278">
        <v>8.1526800000000001</v>
      </c>
    </row>
    <row r="213" spans="1:13">
      <c r="A213" s="269">
        <v>203</v>
      </c>
      <c r="B213" s="278" t="s">
        <v>416</v>
      </c>
      <c r="C213" s="279">
        <v>61.8</v>
      </c>
      <c r="D213" s="280">
        <v>61.033333333333331</v>
      </c>
      <c r="E213" s="280">
        <v>60.266666666666666</v>
      </c>
      <c r="F213" s="280">
        <v>58.733333333333334</v>
      </c>
      <c r="G213" s="280">
        <v>57.966666666666669</v>
      </c>
      <c r="H213" s="280">
        <v>62.566666666666663</v>
      </c>
      <c r="I213" s="280">
        <v>63.333333333333329</v>
      </c>
      <c r="J213" s="280">
        <v>64.86666666666666</v>
      </c>
      <c r="K213" s="278">
        <v>61.8</v>
      </c>
      <c r="L213" s="278">
        <v>59.5</v>
      </c>
      <c r="M213" s="278">
        <v>20.64771</v>
      </c>
    </row>
    <row r="214" spans="1:13">
      <c r="A214" s="269">
        <v>204</v>
      </c>
      <c r="B214" s="278" t="s">
        <v>118</v>
      </c>
      <c r="C214" s="279">
        <v>119.45</v>
      </c>
      <c r="D214" s="280">
        <v>118.48333333333333</v>
      </c>
      <c r="E214" s="280">
        <v>115.96666666666667</v>
      </c>
      <c r="F214" s="280">
        <v>112.48333333333333</v>
      </c>
      <c r="G214" s="280">
        <v>109.96666666666667</v>
      </c>
      <c r="H214" s="280">
        <v>121.96666666666667</v>
      </c>
      <c r="I214" s="280">
        <v>124.48333333333335</v>
      </c>
      <c r="J214" s="280">
        <v>127.96666666666667</v>
      </c>
      <c r="K214" s="278">
        <v>121</v>
      </c>
      <c r="L214" s="278">
        <v>115</v>
      </c>
      <c r="M214" s="278">
        <v>227.83589000000001</v>
      </c>
    </row>
    <row r="215" spans="1:13">
      <c r="A215" s="269">
        <v>205</v>
      </c>
      <c r="B215" s="278" t="s">
        <v>415</v>
      </c>
      <c r="C215" s="279">
        <v>49.6</v>
      </c>
      <c r="D215" s="280">
        <v>49.233333333333327</v>
      </c>
      <c r="E215" s="280">
        <v>48.466666666666654</v>
      </c>
      <c r="F215" s="280">
        <v>47.333333333333329</v>
      </c>
      <c r="G215" s="280">
        <v>46.566666666666656</v>
      </c>
      <c r="H215" s="280">
        <v>50.366666666666653</v>
      </c>
      <c r="I215" s="280">
        <v>51.133333333333319</v>
      </c>
      <c r="J215" s="280">
        <v>52.266666666666652</v>
      </c>
      <c r="K215" s="278">
        <v>50</v>
      </c>
      <c r="L215" s="278">
        <v>48.1</v>
      </c>
      <c r="M215" s="278">
        <v>2.2714599999999998</v>
      </c>
    </row>
    <row r="216" spans="1:13">
      <c r="A216" s="269">
        <v>206</v>
      </c>
      <c r="B216" s="278" t="s">
        <v>259</v>
      </c>
      <c r="C216" s="279">
        <v>104.4</v>
      </c>
      <c r="D216" s="280">
        <v>104.01666666666667</v>
      </c>
      <c r="E216" s="280">
        <v>101.63333333333333</v>
      </c>
      <c r="F216" s="280">
        <v>98.86666666666666</v>
      </c>
      <c r="G216" s="280">
        <v>96.48333333333332</v>
      </c>
      <c r="H216" s="280">
        <v>106.78333333333333</v>
      </c>
      <c r="I216" s="280">
        <v>109.16666666666669</v>
      </c>
      <c r="J216" s="280">
        <v>111.93333333333334</v>
      </c>
      <c r="K216" s="278">
        <v>106.4</v>
      </c>
      <c r="L216" s="278">
        <v>101.25</v>
      </c>
      <c r="M216" s="278">
        <v>5.9423700000000004</v>
      </c>
    </row>
    <row r="217" spans="1:13">
      <c r="A217" s="269">
        <v>207</v>
      </c>
      <c r="B217" s="278" t="s">
        <v>119</v>
      </c>
      <c r="C217" s="279">
        <v>352.95</v>
      </c>
      <c r="D217" s="280">
        <v>348.58333333333331</v>
      </c>
      <c r="E217" s="280">
        <v>342.36666666666662</v>
      </c>
      <c r="F217" s="280">
        <v>331.7833333333333</v>
      </c>
      <c r="G217" s="280">
        <v>325.56666666666661</v>
      </c>
      <c r="H217" s="280">
        <v>359.16666666666663</v>
      </c>
      <c r="I217" s="280">
        <v>365.38333333333333</v>
      </c>
      <c r="J217" s="280">
        <v>375.96666666666664</v>
      </c>
      <c r="K217" s="278">
        <v>354.8</v>
      </c>
      <c r="L217" s="278">
        <v>338</v>
      </c>
      <c r="M217" s="278">
        <v>459.53483</v>
      </c>
    </row>
    <row r="218" spans="1:13">
      <c r="A218" s="269">
        <v>208</v>
      </c>
      <c r="B218" s="278" t="s">
        <v>257</v>
      </c>
      <c r="C218" s="279">
        <v>1190.8499999999999</v>
      </c>
      <c r="D218" s="280">
        <v>1176.6166666666666</v>
      </c>
      <c r="E218" s="280">
        <v>1154.2333333333331</v>
      </c>
      <c r="F218" s="280">
        <v>1117.6166666666666</v>
      </c>
      <c r="G218" s="280">
        <v>1095.2333333333331</v>
      </c>
      <c r="H218" s="280">
        <v>1213.2333333333331</v>
      </c>
      <c r="I218" s="280">
        <v>1235.6166666666668</v>
      </c>
      <c r="J218" s="280">
        <v>1272.2333333333331</v>
      </c>
      <c r="K218" s="278">
        <v>1199</v>
      </c>
      <c r="L218" s="278">
        <v>1140</v>
      </c>
      <c r="M218" s="278">
        <v>3.4876900000000002</v>
      </c>
    </row>
    <row r="219" spans="1:13">
      <c r="A219" s="269">
        <v>209</v>
      </c>
      <c r="B219" s="278" t="s">
        <v>120</v>
      </c>
      <c r="C219" s="279">
        <v>361.3</v>
      </c>
      <c r="D219" s="280">
        <v>369.33333333333331</v>
      </c>
      <c r="E219" s="280">
        <v>351.76666666666665</v>
      </c>
      <c r="F219" s="280">
        <v>342.23333333333335</v>
      </c>
      <c r="G219" s="280">
        <v>324.66666666666669</v>
      </c>
      <c r="H219" s="280">
        <v>378.86666666666662</v>
      </c>
      <c r="I219" s="280">
        <v>396.43333333333334</v>
      </c>
      <c r="J219" s="280">
        <v>405.96666666666658</v>
      </c>
      <c r="K219" s="278">
        <v>386.9</v>
      </c>
      <c r="L219" s="278">
        <v>359.8</v>
      </c>
      <c r="M219" s="278">
        <v>26.48105</v>
      </c>
    </row>
    <row r="220" spans="1:13">
      <c r="A220" s="269">
        <v>210</v>
      </c>
      <c r="B220" s="278" t="s">
        <v>404</v>
      </c>
      <c r="C220" s="279">
        <v>2219.6</v>
      </c>
      <c r="D220" s="280">
        <v>2241.2833333333333</v>
      </c>
      <c r="E220" s="280">
        <v>2177.5166666666664</v>
      </c>
      <c r="F220" s="280">
        <v>2135.4333333333329</v>
      </c>
      <c r="G220" s="280">
        <v>2071.6666666666661</v>
      </c>
      <c r="H220" s="280">
        <v>2283.3666666666668</v>
      </c>
      <c r="I220" s="280">
        <v>2347.1333333333341</v>
      </c>
      <c r="J220" s="280">
        <v>2389.2166666666672</v>
      </c>
      <c r="K220" s="278">
        <v>2305.0500000000002</v>
      </c>
      <c r="L220" s="278">
        <v>2199.1999999999998</v>
      </c>
      <c r="M220" s="278">
        <v>1.136E-2</v>
      </c>
    </row>
    <row r="221" spans="1:13">
      <c r="A221" s="269">
        <v>211</v>
      </c>
      <c r="B221" s="278" t="s">
        <v>258</v>
      </c>
      <c r="C221" s="279">
        <v>21.45</v>
      </c>
      <c r="D221" s="280">
        <v>21.633333333333336</v>
      </c>
      <c r="E221" s="280">
        <v>21.066666666666674</v>
      </c>
      <c r="F221" s="280">
        <v>20.683333333333337</v>
      </c>
      <c r="G221" s="280">
        <v>20.116666666666674</v>
      </c>
      <c r="H221" s="280">
        <v>22.016666666666673</v>
      </c>
      <c r="I221" s="280">
        <v>22.583333333333336</v>
      </c>
      <c r="J221" s="280">
        <v>22.966666666666672</v>
      </c>
      <c r="K221" s="278">
        <v>22.2</v>
      </c>
      <c r="L221" s="278">
        <v>21.25</v>
      </c>
      <c r="M221" s="278">
        <v>12.402509999999999</v>
      </c>
    </row>
    <row r="222" spans="1:13">
      <c r="A222" s="269">
        <v>212</v>
      </c>
      <c r="B222" s="278" t="s">
        <v>121</v>
      </c>
      <c r="C222" s="279">
        <v>4.3499999999999996</v>
      </c>
      <c r="D222" s="280">
        <v>4.333333333333333</v>
      </c>
      <c r="E222" s="280">
        <v>4.1666666666666661</v>
      </c>
      <c r="F222" s="280">
        <v>3.9833333333333334</v>
      </c>
      <c r="G222" s="280">
        <v>3.8166666666666664</v>
      </c>
      <c r="H222" s="280">
        <v>4.5166666666666657</v>
      </c>
      <c r="I222" s="280">
        <v>4.6833333333333318</v>
      </c>
      <c r="J222" s="280">
        <v>4.8666666666666654</v>
      </c>
      <c r="K222" s="278">
        <v>4.5</v>
      </c>
      <c r="L222" s="278">
        <v>4.1500000000000004</v>
      </c>
      <c r="M222" s="278">
        <v>6910.6205300000001</v>
      </c>
    </row>
    <row r="223" spans="1:13">
      <c r="A223" s="269">
        <v>213</v>
      </c>
      <c r="B223" s="278" t="s">
        <v>405</v>
      </c>
      <c r="C223" s="279">
        <v>15.6</v>
      </c>
      <c r="D223" s="280">
        <v>15.833333333333334</v>
      </c>
      <c r="E223" s="280">
        <v>15.166666666666668</v>
      </c>
      <c r="F223" s="280">
        <v>14.733333333333334</v>
      </c>
      <c r="G223" s="280">
        <v>14.066666666666668</v>
      </c>
      <c r="H223" s="280">
        <v>16.266666666666666</v>
      </c>
      <c r="I223" s="280">
        <v>16.933333333333337</v>
      </c>
      <c r="J223" s="280">
        <v>17.366666666666667</v>
      </c>
      <c r="K223" s="278">
        <v>16.5</v>
      </c>
      <c r="L223" s="278">
        <v>15.4</v>
      </c>
      <c r="M223" s="278">
        <v>37.957599999999999</v>
      </c>
    </row>
    <row r="224" spans="1:13">
      <c r="A224" s="269">
        <v>214</v>
      </c>
      <c r="B224" s="278" t="s">
        <v>122</v>
      </c>
      <c r="C224" s="279">
        <v>23.7</v>
      </c>
      <c r="D224" s="280">
        <v>23.983333333333334</v>
      </c>
      <c r="E224" s="280">
        <v>23.216666666666669</v>
      </c>
      <c r="F224" s="280">
        <v>22.733333333333334</v>
      </c>
      <c r="G224" s="280">
        <v>21.966666666666669</v>
      </c>
      <c r="H224" s="280">
        <v>24.466666666666669</v>
      </c>
      <c r="I224" s="280">
        <v>25.233333333333334</v>
      </c>
      <c r="J224" s="280">
        <v>25.716666666666669</v>
      </c>
      <c r="K224" s="278">
        <v>24.75</v>
      </c>
      <c r="L224" s="278">
        <v>23.5</v>
      </c>
      <c r="M224" s="278">
        <v>212.14159000000001</v>
      </c>
    </row>
    <row r="225" spans="1:13">
      <c r="A225" s="269">
        <v>215</v>
      </c>
      <c r="B225" s="278" t="s">
        <v>417</v>
      </c>
      <c r="C225" s="279">
        <v>156.94999999999999</v>
      </c>
      <c r="D225" s="280">
        <v>156.29999999999998</v>
      </c>
      <c r="E225" s="280">
        <v>154.14999999999998</v>
      </c>
      <c r="F225" s="280">
        <v>151.35</v>
      </c>
      <c r="G225" s="280">
        <v>149.19999999999999</v>
      </c>
      <c r="H225" s="280">
        <v>159.09999999999997</v>
      </c>
      <c r="I225" s="280">
        <v>161.25</v>
      </c>
      <c r="J225" s="280">
        <v>164.04999999999995</v>
      </c>
      <c r="K225" s="278">
        <v>158.44999999999999</v>
      </c>
      <c r="L225" s="278">
        <v>153.5</v>
      </c>
      <c r="M225" s="278">
        <v>3.89852</v>
      </c>
    </row>
    <row r="226" spans="1:13">
      <c r="A226" s="269">
        <v>216</v>
      </c>
      <c r="B226" s="278" t="s">
        <v>406</v>
      </c>
      <c r="C226" s="279">
        <v>436.4</v>
      </c>
      <c r="D226" s="280">
        <v>435.25</v>
      </c>
      <c r="E226" s="280">
        <v>414.15</v>
      </c>
      <c r="F226" s="280">
        <v>391.9</v>
      </c>
      <c r="G226" s="280">
        <v>370.79999999999995</v>
      </c>
      <c r="H226" s="280">
        <v>457.5</v>
      </c>
      <c r="I226" s="280">
        <v>478.6</v>
      </c>
      <c r="J226" s="280">
        <v>500.85</v>
      </c>
      <c r="K226" s="278">
        <v>456.35</v>
      </c>
      <c r="L226" s="278">
        <v>413</v>
      </c>
      <c r="M226" s="278">
        <v>0.51151000000000002</v>
      </c>
    </row>
    <row r="227" spans="1:13">
      <c r="A227" s="269">
        <v>217</v>
      </c>
      <c r="B227" s="278" t="s">
        <v>407</v>
      </c>
      <c r="C227" s="279">
        <v>4.2</v>
      </c>
      <c r="D227" s="280">
        <v>4.1833333333333327</v>
      </c>
      <c r="E227" s="280">
        <v>4.1166666666666654</v>
      </c>
      <c r="F227" s="280">
        <v>4.0333333333333323</v>
      </c>
      <c r="G227" s="280">
        <v>3.966666666666665</v>
      </c>
      <c r="H227" s="280">
        <v>4.2666666666666657</v>
      </c>
      <c r="I227" s="280">
        <v>4.3333333333333339</v>
      </c>
      <c r="J227" s="280">
        <v>4.4166666666666661</v>
      </c>
      <c r="K227" s="278">
        <v>4.25</v>
      </c>
      <c r="L227" s="278">
        <v>4.0999999999999996</v>
      </c>
      <c r="M227" s="278">
        <v>21.883220000000001</v>
      </c>
    </row>
    <row r="228" spans="1:13">
      <c r="A228" s="269">
        <v>218</v>
      </c>
      <c r="B228" s="278" t="s">
        <v>123</v>
      </c>
      <c r="C228" s="279">
        <v>450.85</v>
      </c>
      <c r="D228" s="280">
        <v>452.84999999999997</v>
      </c>
      <c r="E228" s="280">
        <v>445.49999999999994</v>
      </c>
      <c r="F228" s="280">
        <v>440.15</v>
      </c>
      <c r="G228" s="280">
        <v>432.79999999999995</v>
      </c>
      <c r="H228" s="280">
        <v>458.19999999999993</v>
      </c>
      <c r="I228" s="280">
        <v>465.54999999999995</v>
      </c>
      <c r="J228" s="280">
        <v>470.89999999999992</v>
      </c>
      <c r="K228" s="278">
        <v>460.2</v>
      </c>
      <c r="L228" s="278">
        <v>447.5</v>
      </c>
      <c r="M228" s="278">
        <v>19.438559999999999</v>
      </c>
    </row>
    <row r="229" spans="1:13">
      <c r="A229" s="269">
        <v>219</v>
      </c>
      <c r="B229" s="278" t="s">
        <v>408</v>
      </c>
      <c r="C229" s="279">
        <v>77.55</v>
      </c>
      <c r="D229" s="280">
        <v>78.05</v>
      </c>
      <c r="E229" s="280">
        <v>76.05</v>
      </c>
      <c r="F229" s="280">
        <v>74.55</v>
      </c>
      <c r="G229" s="280">
        <v>72.55</v>
      </c>
      <c r="H229" s="280">
        <v>79.55</v>
      </c>
      <c r="I229" s="280">
        <v>81.55</v>
      </c>
      <c r="J229" s="280">
        <v>83.05</v>
      </c>
      <c r="K229" s="278">
        <v>80.05</v>
      </c>
      <c r="L229" s="278">
        <v>76.55</v>
      </c>
      <c r="M229" s="278">
        <v>1.40648</v>
      </c>
    </row>
    <row r="230" spans="1:13">
      <c r="A230" s="269">
        <v>220</v>
      </c>
      <c r="B230" s="278" t="s">
        <v>261</v>
      </c>
      <c r="C230" s="279">
        <v>78.7</v>
      </c>
      <c r="D230" s="280">
        <v>79.316666666666663</v>
      </c>
      <c r="E230" s="280">
        <v>76.633333333333326</v>
      </c>
      <c r="F230" s="280">
        <v>74.566666666666663</v>
      </c>
      <c r="G230" s="280">
        <v>71.883333333333326</v>
      </c>
      <c r="H230" s="280">
        <v>81.383333333333326</v>
      </c>
      <c r="I230" s="280">
        <v>84.066666666666663</v>
      </c>
      <c r="J230" s="280">
        <v>86.133333333333326</v>
      </c>
      <c r="K230" s="278">
        <v>82</v>
      </c>
      <c r="L230" s="278">
        <v>77.25</v>
      </c>
      <c r="M230" s="278">
        <v>42.3673</v>
      </c>
    </row>
    <row r="231" spans="1:13">
      <c r="A231" s="269">
        <v>221</v>
      </c>
      <c r="B231" s="278" t="s">
        <v>413</v>
      </c>
      <c r="C231" s="279">
        <v>103.05</v>
      </c>
      <c r="D231" s="280">
        <v>103.68333333333332</v>
      </c>
      <c r="E231" s="280">
        <v>101.46666666666664</v>
      </c>
      <c r="F231" s="280">
        <v>99.883333333333312</v>
      </c>
      <c r="G231" s="280">
        <v>97.666666666666629</v>
      </c>
      <c r="H231" s="280">
        <v>105.26666666666665</v>
      </c>
      <c r="I231" s="280">
        <v>107.48333333333332</v>
      </c>
      <c r="J231" s="280">
        <v>109.06666666666666</v>
      </c>
      <c r="K231" s="278">
        <v>105.9</v>
      </c>
      <c r="L231" s="278">
        <v>102.1</v>
      </c>
      <c r="M231" s="278">
        <v>13.786210000000001</v>
      </c>
    </row>
    <row r="232" spans="1:13">
      <c r="A232" s="269">
        <v>222</v>
      </c>
      <c r="B232" s="278" t="s">
        <v>1617</v>
      </c>
      <c r="C232" s="279">
        <v>2237.8000000000002</v>
      </c>
      <c r="D232" s="280">
        <v>2249.4333333333334</v>
      </c>
      <c r="E232" s="280">
        <v>2214.5666666666666</v>
      </c>
      <c r="F232" s="280">
        <v>2191.333333333333</v>
      </c>
      <c r="G232" s="280">
        <v>2156.4666666666662</v>
      </c>
      <c r="H232" s="280">
        <v>2272.666666666667</v>
      </c>
      <c r="I232" s="280">
        <v>2307.5333333333338</v>
      </c>
      <c r="J232" s="280">
        <v>2330.7666666666673</v>
      </c>
      <c r="K232" s="278">
        <v>2284.3000000000002</v>
      </c>
      <c r="L232" s="278">
        <v>2226.1999999999998</v>
      </c>
      <c r="M232" s="278">
        <v>0.11758</v>
      </c>
    </row>
    <row r="233" spans="1:13">
      <c r="A233" s="269">
        <v>223</v>
      </c>
      <c r="B233" s="278" t="s">
        <v>260</v>
      </c>
      <c r="C233" s="279">
        <v>50.1</v>
      </c>
      <c r="D233" s="280">
        <v>50.266666666666673</v>
      </c>
      <c r="E233" s="280">
        <v>49.033333333333346</v>
      </c>
      <c r="F233" s="280">
        <v>47.966666666666676</v>
      </c>
      <c r="G233" s="280">
        <v>46.733333333333348</v>
      </c>
      <c r="H233" s="280">
        <v>51.333333333333343</v>
      </c>
      <c r="I233" s="280">
        <v>52.566666666666677</v>
      </c>
      <c r="J233" s="280">
        <v>53.63333333333334</v>
      </c>
      <c r="K233" s="278">
        <v>51.5</v>
      </c>
      <c r="L233" s="278">
        <v>49.2</v>
      </c>
      <c r="M233" s="278">
        <v>20.600449999999999</v>
      </c>
    </row>
    <row r="234" spans="1:13">
      <c r="A234" s="269">
        <v>224</v>
      </c>
      <c r="B234" s="278" t="s">
        <v>124</v>
      </c>
      <c r="C234" s="279">
        <v>932.2</v>
      </c>
      <c r="D234" s="280">
        <v>942.43333333333339</v>
      </c>
      <c r="E234" s="280">
        <v>916.26666666666677</v>
      </c>
      <c r="F234" s="280">
        <v>900.33333333333337</v>
      </c>
      <c r="G234" s="280">
        <v>874.16666666666674</v>
      </c>
      <c r="H234" s="280">
        <v>958.36666666666679</v>
      </c>
      <c r="I234" s="280">
        <v>984.5333333333333</v>
      </c>
      <c r="J234" s="280">
        <v>1000.4666666666668</v>
      </c>
      <c r="K234" s="278">
        <v>968.6</v>
      </c>
      <c r="L234" s="278">
        <v>926.5</v>
      </c>
      <c r="M234" s="278">
        <v>26.370930000000001</v>
      </c>
    </row>
    <row r="235" spans="1:13">
      <c r="A235" s="269">
        <v>225</v>
      </c>
      <c r="B235" s="278" t="s">
        <v>419</v>
      </c>
      <c r="C235" s="279">
        <v>266.75</v>
      </c>
      <c r="D235" s="280">
        <v>268.09999999999997</v>
      </c>
      <c r="E235" s="280">
        <v>264.19999999999993</v>
      </c>
      <c r="F235" s="280">
        <v>261.64999999999998</v>
      </c>
      <c r="G235" s="280">
        <v>257.74999999999994</v>
      </c>
      <c r="H235" s="280">
        <v>270.64999999999992</v>
      </c>
      <c r="I235" s="280">
        <v>274.5499999999999</v>
      </c>
      <c r="J235" s="280">
        <v>277.09999999999991</v>
      </c>
      <c r="K235" s="278">
        <v>272</v>
      </c>
      <c r="L235" s="278">
        <v>265.55</v>
      </c>
      <c r="M235" s="278">
        <v>0.58228000000000002</v>
      </c>
    </row>
    <row r="236" spans="1:13">
      <c r="A236" s="269">
        <v>226</v>
      </c>
      <c r="B236" s="278" t="s">
        <v>125</v>
      </c>
      <c r="C236" s="279">
        <v>409.95</v>
      </c>
      <c r="D236" s="280">
        <v>414.81666666666666</v>
      </c>
      <c r="E236" s="280">
        <v>402.13333333333333</v>
      </c>
      <c r="F236" s="280">
        <v>394.31666666666666</v>
      </c>
      <c r="G236" s="280">
        <v>381.63333333333333</v>
      </c>
      <c r="H236" s="280">
        <v>422.63333333333333</v>
      </c>
      <c r="I236" s="280">
        <v>435.31666666666661</v>
      </c>
      <c r="J236" s="280">
        <v>443.13333333333333</v>
      </c>
      <c r="K236" s="278">
        <v>427.5</v>
      </c>
      <c r="L236" s="278">
        <v>407</v>
      </c>
      <c r="M236" s="278">
        <v>187.51987</v>
      </c>
    </row>
    <row r="237" spans="1:13">
      <c r="A237" s="269">
        <v>227</v>
      </c>
      <c r="B237" s="278" t="s">
        <v>420</v>
      </c>
      <c r="C237" s="279">
        <v>38.9</v>
      </c>
      <c r="D237" s="280">
        <v>38.18333333333333</v>
      </c>
      <c r="E237" s="280">
        <v>36.766666666666659</v>
      </c>
      <c r="F237" s="280">
        <v>34.633333333333326</v>
      </c>
      <c r="G237" s="280">
        <v>33.216666666666654</v>
      </c>
      <c r="H237" s="280">
        <v>40.316666666666663</v>
      </c>
      <c r="I237" s="280">
        <v>41.733333333333334</v>
      </c>
      <c r="J237" s="280">
        <v>43.866666666666667</v>
      </c>
      <c r="K237" s="278">
        <v>39.6</v>
      </c>
      <c r="L237" s="278">
        <v>36.049999999999997</v>
      </c>
      <c r="M237" s="278">
        <v>39.768380000000001</v>
      </c>
    </row>
    <row r="238" spans="1:13">
      <c r="A238" s="269">
        <v>228</v>
      </c>
      <c r="B238" s="278" t="s">
        <v>126</v>
      </c>
      <c r="C238" s="279">
        <v>166.1</v>
      </c>
      <c r="D238" s="280">
        <v>168.88333333333333</v>
      </c>
      <c r="E238" s="280">
        <v>163.21666666666664</v>
      </c>
      <c r="F238" s="280">
        <v>160.33333333333331</v>
      </c>
      <c r="G238" s="280">
        <v>154.66666666666663</v>
      </c>
      <c r="H238" s="280">
        <v>171.76666666666665</v>
      </c>
      <c r="I238" s="280">
        <v>177.43333333333334</v>
      </c>
      <c r="J238" s="280">
        <v>180.31666666666666</v>
      </c>
      <c r="K238" s="278">
        <v>174.55</v>
      </c>
      <c r="L238" s="278">
        <v>166</v>
      </c>
      <c r="M238" s="278">
        <v>57.450539999999997</v>
      </c>
    </row>
    <row r="239" spans="1:13">
      <c r="A239" s="269">
        <v>229</v>
      </c>
      <c r="B239" s="278" t="s">
        <v>127</v>
      </c>
      <c r="C239" s="279">
        <v>679.3</v>
      </c>
      <c r="D239" s="280">
        <v>667.01666666666654</v>
      </c>
      <c r="E239" s="280">
        <v>650.3833333333331</v>
      </c>
      <c r="F239" s="280">
        <v>621.46666666666658</v>
      </c>
      <c r="G239" s="280">
        <v>604.83333333333314</v>
      </c>
      <c r="H239" s="280">
        <v>695.93333333333305</v>
      </c>
      <c r="I239" s="280">
        <v>712.56666666666649</v>
      </c>
      <c r="J239" s="280">
        <v>741.48333333333301</v>
      </c>
      <c r="K239" s="278">
        <v>683.65</v>
      </c>
      <c r="L239" s="278">
        <v>638.1</v>
      </c>
      <c r="M239" s="278">
        <v>144.51293999999999</v>
      </c>
    </row>
    <row r="240" spans="1:13">
      <c r="A240" s="269">
        <v>230</v>
      </c>
      <c r="B240" s="278" t="s">
        <v>421</v>
      </c>
      <c r="C240" s="279">
        <v>218.65</v>
      </c>
      <c r="D240" s="280">
        <v>219.45000000000002</v>
      </c>
      <c r="E240" s="280">
        <v>215.00000000000003</v>
      </c>
      <c r="F240" s="280">
        <v>211.35000000000002</v>
      </c>
      <c r="G240" s="280">
        <v>206.90000000000003</v>
      </c>
      <c r="H240" s="280">
        <v>223.10000000000002</v>
      </c>
      <c r="I240" s="280">
        <v>227.55</v>
      </c>
      <c r="J240" s="280">
        <v>231.20000000000002</v>
      </c>
      <c r="K240" s="278">
        <v>223.9</v>
      </c>
      <c r="L240" s="278">
        <v>215.8</v>
      </c>
      <c r="M240" s="278">
        <v>2.4965600000000001</v>
      </c>
    </row>
    <row r="241" spans="1:13">
      <c r="A241" s="269">
        <v>231</v>
      </c>
      <c r="B241" s="278" t="s">
        <v>422</v>
      </c>
      <c r="C241" s="279">
        <v>76.099999999999994</v>
      </c>
      <c r="D241" s="280">
        <v>77.38333333333334</v>
      </c>
      <c r="E241" s="280">
        <v>74.566666666666677</v>
      </c>
      <c r="F241" s="280">
        <v>73.033333333333331</v>
      </c>
      <c r="G241" s="280">
        <v>70.216666666666669</v>
      </c>
      <c r="H241" s="280">
        <v>78.916666666666686</v>
      </c>
      <c r="I241" s="280">
        <v>81.733333333333348</v>
      </c>
      <c r="J241" s="280">
        <v>83.266666666666694</v>
      </c>
      <c r="K241" s="278">
        <v>80.2</v>
      </c>
      <c r="L241" s="278">
        <v>75.849999999999994</v>
      </c>
      <c r="M241" s="278">
        <v>3.2376</v>
      </c>
    </row>
    <row r="242" spans="1:13">
      <c r="A242" s="269">
        <v>232</v>
      </c>
      <c r="B242" s="278" t="s">
        <v>418</v>
      </c>
      <c r="C242" s="279">
        <v>7.8</v>
      </c>
      <c r="D242" s="280">
        <v>7.7833333333333323</v>
      </c>
      <c r="E242" s="280">
        <v>7.716666666666665</v>
      </c>
      <c r="F242" s="280">
        <v>7.6333333333333329</v>
      </c>
      <c r="G242" s="280">
        <v>7.5666666666666655</v>
      </c>
      <c r="H242" s="280">
        <v>7.8666666666666645</v>
      </c>
      <c r="I242" s="280">
        <v>7.9333333333333327</v>
      </c>
      <c r="J242" s="280">
        <v>8.0166666666666639</v>
      </c>
      <c r="K242" s="278">
        <v>7.85</v>
      </c>
      <c r="L242" s="278">
        <v>7.7</v>
      </c>
      <c r="M242" s="278">
        <v>8.11524</v>
      </c>
    </row>
    <row r="243" spans="1:13">
      <c r="A243" s="269">
        <v>233</v>
      </c>
      <c r="B243" s="278" t="s">
        <v>128</v>
      </c>
      <c r="C243" s="279">
        <v>83.1</v>
      </c>
      <c r="D243" s="280">
        <v>83.633333333333326</v>
      </c>
      <c r="E243" s="280">
        <v>82.266666666666652</v>
      </c>
      <c r="F243" s="280">
        <v>81.433333333333323</v>
      </c>
      <c r="G243" s="280">
        <v>80.066666666666649</v>
      </c>
      <c r="H243" s="280">
        <v>84.466666666666654</v>
      </c>
      <c r="I243" s="280">
        <v>85.833333333333329</v>
      </c>
      <c r="J243" s="280">
        <v>86.666666666666657</v>
      </c>
      <c r="K243" s="278">
        <v>85</v>
      </c>
      <c r="L243" s="278">
        <v>82.8</v>
      </c>
      <c r="M243" s="278">
        <v>91.805580000000006</v>
      </c>
    </row>
    <row r="244" spans="1:13">
      <c r="A244" s="269">
        <v>234</v>
      </c>
      <c r="B244" s="278" t="s">
        <v>263</v>
      </c>
      <c r="C244" s="279">
        <v>1533.75</v>
      </c>
      <c r="D244" s="280">
        <v>1542.0333333333335</v>
      </c>
      <c r="E244" s="280">
        <v>1503.5166666666671</v>
      </c>
      <c r="F244" s="280">
        <v>1473.2833333333335</v>
      </c>
      <c r="G244" s="280">
        <v>1434.7666666666671</v>
      </c>
      <c r="H244" s="280">
        <v>1572.2666666666671</v>
      </c>
      <c r="I244" s="280">
        <v>1610.7833333333335</v>
      </c>
      <c r="J244" s="280">
        <v>1641.0166666666671</v>
      </c>
      <c r="K244" s="278">
        <v>1580.55</v>
      </c>
      <c r="L244" s="278">
        <v>1511.8</v>
      </c>
      <c r="M244" s="278">
        <v>5.6148400000000001</v>
      </c>
    </row>
    <row r="245" spans="1:13">
      <c r="A245" s="269">
        <v>235</v>
      </c>
      <c r="B245" s="278" t="s">
        <v>409</v>
      </c>
      <c r="C245" s="279">
        <v>76.5</v>
      </c>
      <c r="D245" s="280">
        <v>77.38333333333334</v>
      </c>
      <c r="E245" s="280">
        <v>75.26666666666668</v>
      </c>
      <c r="F245" s="280">
        <v>74.033333333333346</v>
      </c>
      <c r="G245" s="280">
        <v>71.916666666666686</v>
      </c>
      <c r="H245" s="280">
        <v>78.616666666666674</v>
      </c>
      <c r="I245" s="280">
        <v>80.73333333333332</v>
      </c>
      <c r="J245" s="280">
        <v>81.966666666666669</v>
      </c>
      <c r="K245" s="278">
        <v>79.5</v>
      </c>
      <c r="L245" s="278">
        <v>76.150000000000006</v>
      </c>
      <c r="M245" s="278">
        <v>3.1172499999999999</v>
      </c>
    </row>
    <row r="246" spans="1:13">
      <c r="A246" s="269">
        <v>236</v>
      </c>
      <c r="B246" s="278" t="s">
        <v>410</v>
      </c>
      <c r="C246" s="279">
        <v>87.75</v>
      </c>
      <c r="D246" s="280">
        <v>88.25</v>
      </c>
      <c r="E246" s="280">
        <v>84.6</v>
      </c>
      <c r="F246" s="280">
        <v>81.449999999999989</v>
      </c>
      <c r="G246" s="280">
        <v>77.799999999999983</v>
      </c>
      <c r="H246" s="280">
        <v>91.4</v>
      </c>
      <c r="I246" s="280">
        <v>95.050000000000011</v>
      </c>
      <c r="J246" s="280">
        <v>98.200000000000017</v>
      </c>
      <c r="K246" s="278">
        <v>91.9</v>
      </c>
      <c r="L246" s="278">
        <v>85.1</v>
      </c>
      <c r="M246" s="278">
        <v>9.6012400000000007</v>
      </c>
    </row>
    <row r="247" spans="1:13">
      <c r="A247" s="269">
        <v>237</v>
      </c>
      <c r="B247" s="278" t="s">
        <v>403</v>
      </c>
      <c r="C247" s="279">
        <v>329.4</v>
      </c>
      <c r="D247" s="280">
        <v>331.05</v>
      </c>
      <c r="E247" s="280">
        <v>320.35000000000002</v>
      </c>
      <c r="F247" s="280">
        <v>311.3</v>
      </c>
      <c r="G247" s="280">
        <v>300.60000000000002</v>
      </c>
      <c r="H247" s="280">
        <v>340.1</v>
      </c>
      <c r="I247" s="280">
        <v>350.79999999999995</v>
      </c>
      <c r="J247" s="280">
        <v>359.85</v>
      </c>
      <c r="K247" s="278">
        <v>341.75</v>
      </c>
      <c r="L247" s="278">
        <v>322</v>
      </c>
      <c r="M247" s="278">
        <v>2.6075599999999999</v>
      </c>
    </row>
    <row r="248" spans="1:13">
      <c r="A248" s="269">
        <v>238</v>
      </c>
      <c r="B248" s="278" t="s">
        <v>129</v>
      </c>
      <c r="C248" s="279">
        <v>180.55</v>
      </c>
      <c r="D248" s="280">
        <v>181.4</v>
      </c>
      <c r="E248" s="280">
        <v>178.8</v>
      </c>
      <c r="F248" s="280">
        <v>177.05</v>
      </c>
      <c r="G248" s="280">
        <v>174.45000000000002</v>
      </c>
      <c r="H248" s="280">
        <v>183.15</v>
      </c>
      <c r="I248" s="280">
        <v>185.74999999999997</v>
      </c>
      <c r="J248" s="280">
        <v>187.5</v>
      </c>
      <c r="K248" s="278">
        <v>184</v>
      </c>
      <c r="L248" s="278">
        <v>179.65</v>
      </c>
      <c r="M248" s="278">
        <v>329.68241</v>
      </c>
    </row>
    <row r="249" spans="1:13">
      <c r="A249" s="269">
        <v>239</v>
      </c>
      <c r="B249" s="278" t="s">
        <v>414</v>
      </c>
      <c r="C249" s="279">
        <v>168.95</v>
      </c>
      <c r="D249" s="280">
        <v>166.13333333333333</v>
      </c>
      <c r="E249" s="280">
        <v>162.81666666666666</v>
      </c>
      <c r="F249" s="280">
        <v>156.68333333333334</v>
      </c>
      <c r="G249" s="280">
        <v>153.36666666666667</v>
      </c>
      <c r="H249" s="280">
        <v>172.26666666666665</v>
      </c>
      <c r="I249" s="280">
        <v>175.58333333333331</v>
      </c>
      <c r="J249" s="280">
        <v>181.71666666666664</v>
      </c>
      <c r="K249" s="278">
        <v>169.45</v>
      </c>
      <c r="L249" s="278">
        <v>160</v>
      </c>
      <c r="M249" s="278">
        <v>1.2957799999999999</v>
      </c>
    </row>
    <row r="250" spans="1:13">
      <c r="A250" s="269">
        <v>240</v>
      </c>
      <c r="B250" s="278" t="s">
        <v>411</v>
      </c>
      <c r="C250" s="279">
        <v>40.15</v>
      </c>
      <c r="D250" s="280">
        <v>40.499999999999993</v>
      </c>
      <c r="E250" s="280">
        <v>39.199999999999989</v>
      </c>
      <c r="F250" s="280">
        <v>38.249999999999993</v>
      </c>
      <c r="G250" s="280">
        <v>36.949999999999989</v>
      </c>
      <c r="H250" s="280">
        <v>41.449999999999989</v>
      </c>
      <c r="I250" s="280">
        <v>42.749999999999986</v>
      </c>
      <c r="J250" s="280">
        <v>43.699999999999989</v>
      </c>
      <c r="K250" s="278">
        <v>41.8</v>
      </c>
      <c r="L250" s="278">
        <v>39.549999999999997</v>
      </c>
      <c r="M250" s="278">
        <v>0.89168000000000003</v>
      </c>
    </row>
    <row r="251" spans="1:13">
      <c r="A251" s="269">
        <v>241</v>
      </c>
      <c r="B251" s="278" t="s">
        <v>412</v>
      </c>
      <c r="C251" s="279">
        <v>86.1</v>
      </c>
      <c r="D251" s="280">
        <v>83.333333333333329</v>
      </c>
      <c r="E251" s="280">
        <v>80.566666666666663</v>
      </c>
      <c r="F251" s="280">
        <v>75.033333333333331</v>
      </c>
      <c r="G251" s="280">
        <v>72.266666666666666</v>
      </c>
      <c r="H251" s="280">
        <v>88.86666666666666</v>
      </c>
      <c r="I251" s="280">
        <v>91.63333333333334</v>
      </c>
      <c r="J251" s="280">
        <v>97.166666666666657</v>
      </c>
      <c r="K251" s="278">
        <v>86.1</v>
      </c>
      <c r="L251" s="278">
        <v>77.8</v>
      </c>
      <c r="M251" s="278">
        <v>14.856339999999999</v>
      </c>
    </row>
    <row r="252" spans="1:13">
      <c r="A252" s="269">
        <v>242</v>
      </c>
      <c r="B252" s="278" t="s">
        <v>432</v>
      </c>
      <c r="C252" s="279">
        <v>16.2</v>
      </c>
      <c r="D252" s="280">
        <v>16.349999999999998</v>
      </c>
      <c r="E252" s="280">
        <v>15.499999999999996</v>
      </c>
      <c r="F252" s="280">
        <v>14.799999999999999</v>
      </c>
      <c r="G252" s="280">
        <v>13.949999999999998</v>
      </c>
      <c r="H252" s="280">
        <v>17.049999999999997</v>
      </c>
      <c r="I252" s="280">
        <v>17.899999999999999</v>
      </c>
      <c r="J252" s="280">
        <v>18.599999999999994</v>
      </c>
      <c r="K252" s="278">
        <v>17.2</v>
      </c>
      <c r="L252" s="278">
        <v>15.65</v>
      </c>
      <c r="M252" s="278">
        <v>22.860309999999998</v>
      </c>
    </row>
    <row r="253" spans="1:13">
      <c r="A253" s="269">
        <v>243</v>
      </c>
      <c r="B253" s="278" t="s">
        <v>429</v>
      </c>
      <c r="C253" s="279">
        <v>45.85</v>
      </c>
      <c r="D253" s="280">
        <v>45.900000000000006</v>
      </c>
      <c r="E253" s="280">
        <v>45.350000000000009</v>
      </c>
      <c r="F253" s="280">
        <v>44.85</v>
      </c>
      <c r="G253" s="280">
        <v>44.300000000000004</v>
      </c>
      <c r="H253" s="280">
        <v>46.400000000000013</v>
      </c>
      <c r="I253" s="280">
        <v>46.95000000000001</v>
      </c>
      <c r="J253" s="280">
        <v>47.450000000000017</v>
      </c>
      <c r="K253" s="278">
        <v>46.45</v>
      </c>
      <c r="L253" s="278">
        <v>45.4</v>
      </c>
      <c r="M253" s="278">
        <v>0.87883999999999995</v>
      </c>
    </row>
    <row r="254" spans="1:13">
      <c r="A254" s="269">
        <v>244</v>
      </c>
      <c r="B254" s="278" t="s">
        <v>430</v>
      </c>
      <c r="C254" s="279">
        <v>71.05</v>
      </c>
      <c r="D254" s="280">
        <v>70.149999999999991</v>
      </c>
      <c r="E254" s="280">
        <v>66.999999999999986</v>
      </c>
      <c r="F254" s="280">
        <v>62.949999999999989</v>
      </c>
      <c r="G254" s="280">
        <v>59.799999999999983</v>
      </c>
      <c r="H254" s="280">
        <v>74.199999999999989</v>
      </c>
      <c r="I254" s="280">
        <v>77.349999999999994</v>
      </c>
      <c r="J254" s="280">
        <v>81.399999999999991</v>
      </c>
      <c r="K254" s="278">
        <v>73.3</v>
      </c>
      <c r="L254" s="278">
        <v>66.099999999999994</v>
      </c>
      <c r="M254" s="278">
        <v>53.469000000000001</v>
      </c>
    </row>
    <row r="255" spans="1:13">
      <c r="A255" s="269">
        <v>245</v>
      </c>
      <c r="B255" s="278" t="s">
        <v>433</v>
      </c>
      <c r="C255" s="279">
        <v>26.2</v>
      </c>
      <c r="D255" s="280">
        <v>26.366666666666664</v>
      </c>
      <c r="E255" s="280">
        <v>25.883333333333326</v>
      </c>
      <c r="F255" s="280">
        <v>25.566666666666663</v>
      </c>
      <c r="G255" s="280">
        <v>25.083333333333325</v>
      </c>
      <c r="H255" s="280">
        <v>26.683333333333326</v>
      </c>
      <c r="I255" s="280">
        <v>27.166666666666668</v>
      </c>
      <c r="J255" s="280">
        <v>27.483333333333327</v>
      </c>
      <c r="K255" s="278">
        <v>26.85</v>
      </c>
      <c r="L255" s="278">
        <v>26.05</v>
      </c>
      <c r="M255" s="278">
        <v>5.5157999999999996</v>
      </c>
    </row>
    <row r="256" spans="1:13">
      <c r="A256" s="269">
        <v>246</v>
      </c>
      <c r="B256" s="278" t="s">
        <v>423</v>
      </c>
      <c r="C256" s="279">
        <v>560.70000000000005</v>
      </c>
      <c r="D256" s="280">
        <v>561.61666666666667</v>
      </c>
      <c r="E256" s="280">
        <v>555.08333333333337</v>
      </c>
      <c r="F256" s="280">
        <v>549.4666666666667</v>
      </c>
      <c r="G256" s="280">
        <v>542.93333333333339</v>
      </c>
      <c r="H256" s="280">
        <v>567.23333333333335</v>
      </c>
      <c r="I256" s="280">
        <v>573.76666666666665</v>
      </c>
      <c r="J256" s="280">
        <v>579.38333333333333</v>
      </c>
      <c r="K256" s="278">
        <v>568.15</v>
      </c>
      <c r="L256" s="278">
        <v>556</v>
      </c>
      <c r="M256" s="278">
        <v>2.2852899999999998</v>
      </c>
    </row>
    <row r="257" spans="1:13">
      <c r="A257" s="269">
        <v>247</v>
      </c>
      <c r="B257" s="278" t="s">
        <v>437</v>
      </c>
      <c r="C257" s="279">
        <v>2120.15</v>
      </c>
      <c r="D257" s="280">
        <v>2130.65</v>
      </c>
      <c r="E257" s="280">
        <v>2084.3000000000002</v>
      </c>
      <c r="F257" s="280">
        <v>2048.4500000000003</v>
      </c>
      <c r="G257" s="280">
        <v>2002.1000000000004</v>
      </c>
      <c r="H257" s="280">
        <v>2166.5</v>
      </c>
      <c r="I257" s="280">
        <v>2212.8499999999995</v>
      </c>
      <c r="J257" s="280">
        <v>2248.6999999999998</v>
      </c>
      <c r="K257" s="278">
        <v>2177</v>
      </c>
      <c r="L257" s="278">
        <v>2094.8000000000002</v>
      </c>
      <c r="M257" s="278">
        <v>2.649E-2</v>
      </c>
    </row>
    <row r="258" spans="1:13">
      <c r="A258" s="269">
        <v>248</v>
      </c>
      <c r="B258" s="278" t="s">
        <v>434</v>
      </c>
      <c r="C258" s="279">
        <v>54.6</v>
      </c>
      <c r="D258" s="280">
        <v>54.25</v>
      </c>
      <c r="E258" s="280">
        <v>52.3</v>
      </c>
      <c r="F258" s="280">
        <v>50</v>
      </c>
      <c r="G258" s="280">
        <v>48.05</v>
      </c>
      <c r="H258" s="280">
        <v>56.55</v>
      </c>
      <c r="I258" s="280">
        <v>58.5</v>
      </c>
      <c r="J258" s="280">
        <v>60.8</v>
      </c>
      <c r="K258" s="278">
        <v>56.2</v>
      </c>
      <c r="L258" s="278">
        <v>51.95</v>
      </c>
      <c r="M258" s="278">
        <v>14.031549999999999</v>
      </c>
    </row>
    <row r="259" spans="1:13">
      <c r="A259" s="269">
        <v>249</v>
      </c>
      <c r="B259" s="278" t="s">
        <v>130</v>
      </c>
      <c r="C259" s="279">
        <v>86.45</v>
      </c>
      <c r="D259" s="280">
        <v>87.2</v>
      </c>
      <c r="E259" s="280">
        <v>84.050000000000011</v>
      </c>
      <c r="F259" s="280">
        <v>81.650000000000006</v>
      </c>
      <c r="G259" s="280">
        <v>78.500000000000014</v>
      </c>
      <c r="H259" s="280">
        <v>89.600000000000009</v>
      </c>
      <c r="I259" s="280">
        <v>92.750000000000014</v>
      </c>
      <c r="J259" s="280">
        <v>95.15</v>
      </c>
      <c r="K259" s="278">
        <v>90.35</v>
      </c>
      <c r="L259" s="278">
        <v>84.8</v>
      </c>
      <c r="M259" s="278">
        <v>222.41512</v>
      </c>
    </row>
    <row r="260" spans="1:13">
      <c r="A260" s="269">
        <v>250</v>
      </c>
      <c r="B260" s="278" t="s">
        <v>431</v>
      </c>
      <c r="C260" s="279">
        <v>5.6</v>
      </c>
      <c r="D260" s="280">
        <v>5.5999999999999988</v>
      </c>
      <c r="E260" s="280">
        <v>5.5999999999999979</v>
      </c>
      <c r="F260" s="280">
        <v>5.5999999999999988</v>
      </c>
      <c r="G260" s="280">
        <v>5.5999999999999979</v>
      </c>
      <c r="H260" s="280">
        <v>5.5999999999999979</v>
      </c>
      <c r="I260" s="280">
        <v>5.6</v>
      </c>
      <c r="J260" s="280">
        <v>5.5999999999999979</v>
      </c>
      <c r="K260" s="278">
        <v>5.6</v>
      </c>
      <c r="L260" s="278">
        <v>5.6</v>
      </c>
      <c r="M260" s="278">
        <v>1.57409</v>
      </c>
    </row>
    <row r="261" spans="1:13">
      <c r="A261" s="269">
        <v>251</v>
      </c>
      <c r="B261" s="278" t="s">
        <v>424</v>
      </c>
      <c r="C261" s="279">
        <v>1149.3</v>
      </c>
      <c r="D261" s="280">
        <v>1150.0333333333335</v>
      </c>
      <c r="E261" s="280">
        <v>1135.0666666666671</v>
      </c>
      <c r="F261" s="280">
        <v>1120.8333333333335</v>
      </c>
      <c r="G261" s="280">
        <v>1105.866666666667</v>
      </c>
      <c r="H261" s="280">
        <v>1164.2666666666671</v>
      </c>
      <c r="I261" s="280">
        <v>1179.2333333333338</v>
      </c>
      <c r="J261" s="280">
        <v>1193.4666666666672</v>
      </c>
      <c r="K261" s="278">
        <v>1165</v>
      </c>
      <c r="L261" s="278">
        <v>1135.8</v>
      </c>
      <c r="M261" s="278">
        <v>0.55708000000000002</v>
      </c>
    </row>
    <row r="262" spans="1:13">
      <c r="A262" s="269">
        <v>252</v>
      </c>
      <c r="B262" s="278" t="s">
        <v>425</v>
      </c>
      <c r="C262" s="279">
        <v>204</v>
      </c>
      <c r="D262" s="280">
        <v>204.85</v>
      </c>
      <c r="E262" s="280">
        <v>202.45</v>
      </c>
      <c r="F262" s="280">
        <v>200.9</v>
      </c>
      <c r="G262" s="280">
        <v>198.5</v>
      </c>
      <c r="H262" s="280">
        <v>206.39999999999998</v>
      </c>
      <c r="I262" s="280">
        <v>208.8</v>
      </c>
      <c r="J262" s="280">
        <v>210.34999999999997</v>
      </c>
      <c r="K262" s="278">
        <v>207.25</v>
      </c>
      <c r="L262" s="278">
        <v>203.3</v>
      </c>
      <c r="M262" s="278">
        <v>2.17272</v>
      </c>
    </row>
    <row r="263" spans="1:13">
      <c r="A263" s="269">
        <v>253</v>
      </c>
      <c r="B263" s="278" t="s">
        <v>426</v>
      </c>
      <c r="C263" s="279">
        <v>93.5</v>
      </c>
      <c r="D263" s="280">
        <v>93.866666666666674</v>
      </c>
      <c r="E263" s="280">
        <v>91.933333333333351</v>
      </c>
      <c r="F263" s="280">
        <v>90.366666666666674</v>
      </c>
      <c r="G263" s="280">
        <v>88.433333333333351</v>
      </c>
      <c r="H263" s="280">
        <v>95.433333333333351</v>
      </c>
      <c r="I263" s="280">
        <v>97.366666666666688</v>
      </c>
      <c r="J263" s="280">
        <v>98.933333333333351</v>
      </c>
      <c r="K263" s="278">
        <v>95.8</v>
      </c>
      <c r="L263" s="278">
        <v>92.3</v>
      </c>
      <c r="M263" s="278">
        <v>6.0865600000000004</v>
      </c>
    </row>
    <row r="264" spans="1:13">
      <c r="A264" s="269">
        <v>254</v>
      </c>
      <c r="B264" s="278" t="s">
        <v>427</v>
      </c>
      <c r="C264" s="279">
        <v>51.85</v>
      </c>
      <c r="D264" s="280">
        <v>52.316666666666663</v>
      </c>
      <c r="E264" s="280">
        <v>51.033333333333324</v>
      </c>
      <c r="F264" s="280">
        <v>50.216666666666661</v>
      </c>
      <c r="G264" s="280">
        <v>48.933333333333323</v>
      </c>
      <c r="H264" s="280">
        <v>53.133333333333326</v>
      </c>
      <c r="I264" s="280">
        <v>54.416666666666657</v>
      </c>
      <c r="J264" s="280">
        <v>55.233333333333327</v>
      </c>
      <c r="K264" s="278">
        <v>53.6</v>
      </c>
      <c r="L264" s="278">
        <v>51.5</v>
      </c>
      <c r="M264" s="278">
        <v>3.4794999999999998</v>
      </c>
    </row>
    <row r="265" spans="1:13">
      <c r="A265" s="269">
        <v>255</v>
      </c>
      <c r="B265" s="278" t="s">
        <v>428</v>
      </c>
      <c r="C265" s="279">
        <v>71.7</v>
      </c>
      <c r="D265" s="280">
        <v>71.433333333333337</v>
      </c>
      <c r="E265" s="280">
        <v>67.466666666666669</v>
      </c>
      <c r="F265" s="280">
        <v>63.233333333333334</v>
      </c>
      <c r="G265" s="280">
        <v>59.266666666666666</v>
      </c>
      <c r="H265" s="280">
        <v>75.666666666666671</v>
      </c>
      <c r="I265" s="280">
        <v>79.63333333333334</v>
      </c>
      <c r="J265" s="280">
        <v>83.866666666666674</v>
      </c>
      <c r="K265" s="278">
        <v>75.400000000000006</v>
      </c>
      <c r="L265" s="278">
        <v>67.2</v>
      </c>
      <c r="M265" s="278">
        <v>14.277760000000001</v>
      </c>
    </row>
    <row r="266" spans="1:13">
      <c r="A266" s="269">
        <v>256</v>
      </c>
      <c r="B266" s="278" t="s">
        <v>436</v>
      </c>
      <c r="C266" s="279">
        <v>28.95</v>
      </c>
      <c r="D266" s="280">
        <v>29.05</v>
      </c>
      <c r="E266" s="280">
        <v>28.650000000000002</v>
      </c>
      <c r="F266" s="280">
        <v>28.35</v>
      </c>
      <c r="G266" s="280">
        <v>27.950000000000003</v>
      </c>
      <c r="H266" s="280">
        <v>29.35</v>
      </c>
      <c r="I266" s="280">
        <v>29.75</v>
      </c>
      <c r="J266" s="280">
        <v>30.05</v>
      </c>
      <c r="K266" s="278">
        <v>29.45</v>
      </c>
      <c r="L266" s="278">
        <v>28.75</v>
      </c>
      <c r="M266" s="278">
        <v>1.0399</v>
      </c>
    </row>
    <row r="267" spans="1:13">
      <c r="A267" s="269">
        <v>257</v>
      </c>
      <c r="B267" s="278" t="s">
        <v>435</v>
      </c>
      <c r="C267" s="279">
        <v>45.95</v>
      </c>
      <c r="D267" s="280">
        <v>45.65</v>
      </c>
      <c r="E267" s="280">
        <v>44.9</v>
      </c>
      <c r="F267" s="280">
        <v>43.85</v>
      </c>
      <c r="G267" s="280">
        <v>43.1</v>
      </c>
      <c r="H267" s="280">
        <v>46.699999999999996</v>
      </c>
      <c r="I267" s="280">
        <v>47.449999999999996</v>
      </c>
      <c r="J267" s="280">
        <v>48.499999999999993</v>
      </c>
      <c r="K267" s="278">
        <v>46.4</v>
      </c>
      <c r="L267" s="278">
        <v>44.6</v>
      </c>
      <c r="M267" s="278">
        <v>0.29604000000000003</v>
      </c>
    </row>
    <row r="268" spans="1:13">
      <c r="A268" s="269">
        <v>258</v>
      </c>
      <c r="B268" s="278" t="s">
        <v>264</v>
      </c>
      <c r="C268" s="279">
        <v>39.6</v>
      </c>
      <c r="D268" s="280">
        <v>39.783333333333339</v>
      </c>
      <c r="E268" s="280">
        <v>38.76666666666668</v>
      </c>
      <c r="F268" s="280">
        <v>37.933333333333344</v>
      </c>
      <c r="G268" s="280">
        <v>36.916666666666686</v>
      </c>
      <c r="H268" s="280">
        <v>40.616666666666674</v>
      </c>
      <c r="I268" s="280">
        <v>41.63333333333334</v>
      </c>
      <c r="J268" s="280">
        <v>42.466666666666669</v>
      </c>
      <c r="K268" s="278">
        <v>40.799999999999997</v>
      </c>
      <c r="L268" s="278">
        <v>38.950000000000003</v>
      </c>
      <c r="M268" s="278">
        <v>42.060890000000001</v>
      </c>
    </row>
    <row r="269" spans="1:13">
      <c r="A269" s="269">
        <v>259</v>
      </c>
      <c r="B269" s="278" t="s">
        <v>131</v>
      </c>
      <c r="C269" s="279">
        <v>159.94999999999999</v>
      </c>
      <c r="D269" s="280">
        <v>161.65</v>
      </c>
      <c r="E269" s="280">
        <v>157</v>
      </c>
      <c r="F269" s="280">
        <v>154.04999999999998</v>
      </c>
      <c r="G269" s="280">
        <v>149.39999999999998</v>
      </c>
      <c r="H269" s="280">
        <v>164.60000000000002</v>
      </c>
      <c r="I269" s="280">
        <v>169.25000000000006</v>
      </c>
      <c r="J269" s="280">
        <v>172.20000000000005</v>
      </c>
      <c r="K269" s="278">
        <v>166.3</v>
      </c>
      <c r="L269" s="278">
        <v>158.69999999999999</v>
      </c>
      <c r="M269" s="278">
        <v>71.149460000000005</v>
      </c>
    </row>
    <row r="270" spans="1:13">
      <c r="A270" s="269">
        <v>260</v>
      </c>
      <c r="B270" s="278" t="s">
        <v>265</v>
      </c>
      <c r="C270" s="279">
        <v>387.9</v>
      </c>
      <c r="D270" s="280">
        <v>387.89999999999992</v>
      </c>
      <c r="E270" s="280">
        <v>387.89999999999986</v>
      </c>
      <c r="F270" s="280">
        <v>387.89999999999992</v>
      </c>
      <c r="G270" s="280">
        <v>387.89999999999986</v>
      </c>
      <c r="H270" s="280">
        <v>387.89999999999986</v>
      </c>
      <c r="I270" s="280">
        <v>387.9</v>
      </c>
      <c r="J270" s="280">
        <v>387.89999999999986</v>
      </c>
      <c r="K270" s="278">
        <v>387.9</v>
      </c>
      <c r="L270" s="278">
        <v>387.9</v>
      </c>
      <c r="M270" s="278">
        <v>0.39151000000000002</v>
      </c>
    </row>
    <row r="271" spans="1:13">
      <c r="A271" s="269">
        <v>261</v>
      </c>
      <c r="B271" s="278" t="s">
        <v>132</v>
      </c>
      <c r="C271" s="279">
        <v>1496.95</v>
      </c>
      <c r="D271" s="280">
        <v>1527.0666666666666</v>
      </c>
      <c r="E271" s="280">
        <v>1455.6333333333332</v>
      </c>
      <c r="F271" s="280">
        <v>1414.3166666666666</v>
      </c>
      <c r="G271" s="280">
        <v>1342.8833333333332</v>
      </c>
      <c r="H271" s="280">
        <v>1568.3833333333332</v>
      </c>
      <c r="I271" s="280">
        <v>1639.8166666666666</v>
      </c>
      <c r="J271" s="280">
        <v>1681.1333333333332</v>
      </c>
      <c r="K271" s="278">
        <v>1598.5</v>
      </c>
      <c r="L271" s="278">
        <v>1485.75</v>
      </c>
      <c r="M271" s="278">
        <v>17.15596</v>
      </c>
    </row>
    <row r="272" spans="1:13">
      <c r="A272" s="269">
        <v>262</v>
      </c>
      <c r="B272" s="278" t="s">
        <v>133</v>
      </c>
      <c r="C272" s="279">
        <v>349.2</v>
      </c>
      <c r="D272" s="280">
        <v>350.9666666666667</v>
      </c>
      <c r="E272" s="280">
        <v>343.93333333333339</v>
      </c>
      <c r="F272" s="280">
        <v>338.66666666666669</v>
      </c>
      <c r="G272" s="280">
        <v>331.63333333333338</v>
      </c>
      <c r="H272" s="280">
        <v>356.23333333333341</v>
      </c>
      <c r="I272" s="280">
        <v>363.26666666666671</v>
      </c>
      <c r="J272" s="280">
        <v>368.53333333333342</v>
      </c>
      <c r="K272" s="278">
        <v>358</v>
      </c>
      <c r="L272" s="278">
        <v>345.7</v>
      </c>
      <c r="M272" s="278">
        <v>26.223659999999999</v>
      </c>
    </row>
    <row r="273" spans="1:13">
      <c r="A273" s="269">
        <v>263</v>
      </c>
      <c r="B273" s="278" t="s">
        <v>438</v>
      </c>
      <c r="C273" s="279">
        <v>120.05</v>
      </c>
      <c r="D273" s="280">
        <v>119.51666666666667</v>
      </c>
      <c r="E273" s="280">
        <v>117.83333333333333</v>
      </c>
      <c r="F273" s="280">
        <v>115.61666666666666</v>
      </c>
      <c r="G273" s="280">
        <v>113.93333333333332</v>
      </c>
      <c r="H273" s="280">
        <v>121.73333333333333</v>
      </c>
      <c r="I273" s="280">
        <v>123.41666666666667</v>
      </c>
      <c r="J273" s="280">
        <v>125.63333333333334</v>
      </c>
      <c r="K273" s="278">
        <v>121.2</v>
      </c>
      <c r="L273" s="278">
        <v>117.3</v>
      </c>
      <c r="M273" s="278">
        <v>2.7916400000000001</v>
      </c>
    </row>
    <row r="274" spans="1:13">
      <c r="A274" s="269">
        <v>264</v>
      </c>
      <c r="B274" s="278" t="s">
        <v>444</v>
      </c>
      <c r="C274" s="279">
        <v>359.6</v>
      </c>
      <c r="D274" s="280">
        <v>360.2</v>
      </c>
      <c r="E274" s="280">
        <v>357.5</v>
      </c>
      <c r="F274" s="280">
        <v>355.40000000000003</v>
      </c>
      <c r="G274" s="280">
        <v>352.70000000000005</v>
      </c>
      <c r="H274" s="280">
        <v>362.29999999999995</v>
      </c>
      <c r="I274" s="280">
        <v>364.99999999999989</v>
      </c>
      <c r="J274" s="280">
        <v>367.09999999999991</v>
      </c>
      <c r="K274" s="278">
        <v>362.9</v>
      </c>
      <c r="L274" s="278">
        <v>358.1</v>
      </c>
      <c r="M274" s="278">
        <v>1.0448200000000001</v>
      </c>
    </row>
    <row r="275" spans="1:13">
      <c r="A275" s="269">
        <v>265</v>
      </c>
      <c r="B275" s="278" t="s">
        <v>445</v>
      </c>
      <c r="C275" s="279">
        <v>220.35</v>
      </c>
      <c r="D275" s="280">
        <v>223.83333333333334</v>
      </c>
      <c r="E275" s="280">
        <v>213.7166666666667</v>
      </c>
      <c r="F275" s="280">
        <v>207.08333333333334</v>
      </c>
      <c r="G275" s="280">
        <v>196.9666666666667</v>
      </c>
      <c r="H275" s="280">
        <v>230.4666666666667</v>
      </c>
      <c r="I275" s="280">
        <v>240.58333333333331</v>
      </c>
      <c r="J275" s="280">
        <v>247.2166666666667</v>
      </c>
      <c r="K275" s="278">
        <v>233.95</v>
      </c>
      <c r="L275" s="278">
        <v>217.2</v>
      </c>
      <c r="M275" s="278">
        <v>4.8642599999999998</v>
      </c>
    </row>
    <row r="276" spans="1:13">
      <c r="A276" s="269">
        <v>266</v>
      </c>
      <c r="B276" s="278" t="s">
        <v>446</v>
      </c>
      <c r="C276" s="279">
        <v>387.35</v>
      </c>
      <c r="D276" s="280">
        <v>389.95000000000005</v>
      </c>
      <c r="E276" s="280">
        <v>379.60000000000008</v>
      </c>
      <c r="F276" s="280">
        <v>371.85</v>
      </c>
      <c r="G276" s="280">
        <v>361.50000000000006</v>
      </c>
      <c r="H276" s="280">
        <v>397.7000000000001</v>
      </c>
      <c r="I276" s="280">
        <v>408.05</v>
      </c>
      <c r="J276" s="280">
        <v>415.80000000000013</v>
      </c>
      <c r="K276" s="278">
        <v>400.3</v>
      </c>
      <c r="L276" s="278">
        <v>382.2</v>
      </c>
      <c r="M276" s="278">
        <v>3.6512600000000002</v>
      </c>
    </row>
    <row r="277" spans="1:13">
      <c r="A277" s="269">
        <v>267</v>
      </c>
      <c r="B277" s="278" t="s">
        <v>448</v>
      </c>
      <c r="C277" s="279">
        <v>27.3</v>
      </c>
      <c r="D277" s="280">
        <v>27.349999999999998</v>
      </c>
      <c r="E277" s="280">
        <v>26.949999999999996</v>
      </c>
      <c r="F277" s="280">
        <v>26.599999999999998</v>
      </c>
      <c r="G277" s="280">
        <v>26.199999999999996</v>
      </c>
      <c r="H277" s="280">
        <v>27.699999999999996</v>
      </c>
      <c r="I277" s="280">
        <v>28.099999999999994</v>
      </c>
      <c r="J277" s="280">
        <v>28.449999999999996</v>
      </c>
      <c r="K277" s="278">
        <v>27.75</v>
      </c>
      <c r="L277" s="278">
        <v>27</v>
      </c>
      <c r="M277" s="278">
        <v>3.6843400000000002</v>
      </c>
    </row>
    <row r="278" spans="1:13">
      <c r="A278" s="269">
        <v>268</v>
      </c>
      <c r="B278" s="278" t="s">
        <v>450</v>
      </c>
      <c r="C278" s="279">
        <v>185.05</v>
      </c>
      <c r="D278" s="280">
        <v>185.16666666666666</v>
      </c>
      <c r="E278" s="280">
        <v>182.88333333333333</v>
      </c>
      <c r="F278" s="280">
        <v>180.71666666666667</v>
      </c>
      <c r="G278" s="280">
        <v>178.43333333333334</v>
      </c>
      <c r="H278" s="280">
        <v>187.33333333333331</v>
      </c>
      <c r="I278" s="280">
        <v>189.61666666666667</v>
      </c>
      <c r="J278" s="280">
        <v>191.7833333333333</v>
      </c>
      <c r="K278" s="278">
        <v>187.45</v>
      </c>
      <c r="L278" s="278">
        <v>183</v>
      </c>
      <c r="M278" s="278">
        <v>3.5087999999999999</v>
      </c>
    </row>
    <row r="279" spans="1:13">
      <c r="A279" s="269">
        <v>269</v>
      </c>
      <c r="B279" s="278" t="s">
        <v>440</v>
      </c>
      <c r="C279" s="279">
        <v>287.85000000000002</v>
      </c>
      <c r="D279" s="280">
        <v>290.28333333333336</v>
      </c>
      <c r="E279" s="280">
        <v>281.56666666666672</v>
      </c>
      <c r="F279" s="280">
        <v>275.28333333333336</v>
      </c>
      <c r="G279" s="280">
        <v>266.56666666666672</v>
      </c>
      <c r="H279" s="280">
        <v>296.56666666666672</v>
      </c>
      <c r="I279" s="280">
        <v>305.2833333333333</v>
      </c>
      <c r="J279" s="280">
        <v>311.56666666666672</v>
      </c>
      <c r="K279" s="278">
        <v>299</v>
      </c>
      <c r="L279" s="278">
        <v>284</v>
      </c>
      <c r="M279" s="278">
        <v>5.5896699999999999</v>
      </c>
    </row>
    <row r="280" spans="1:13">
      <c r="A280" s="269">
        <v>270</v>
      </c>
      <c r="B280" s="278" t="s">
        <v>1781</v>
      </c>
      <c r="C280" s="279">
        <v>750.15</v>
      </c>
      <c r="D280" s="280">
        <v>756.41666666666663</v>
      </c>
      <c r="E280" s="280">
        <v>718.83333333333326</v>
      </c>
      <c r="F280" s="280">
        <v>687.51666666666665</v>
      </c>
      <c r="G280" s="280">
        <v>649.93333333333328</v>
      </c>
      <c r="H280" s="280">
        <v>787.73333333333323</v>
      </c>
      <c r="I280" s="280">
        <v>825.31666666666649</v>
      </c>
      <c r="J280" s="280">
        <v>856.63333333333321</v>
      </c>
      <c r="K280" s="278">
        <v>794</v>
      </c>
      <c r="L280" s="278">
        <v>725.1</v>
      </c>
      <c r="M280" s="278">
        <v>3.6650000000000002E-2</v>
      </c>
    </row>
    <row r="281" spans="1:13">
      <c r="A281" s="269">
        <v>271</v>
      </c>
      <c r="B281" s="278" t="s">
        <v>451</v>
      </c>
      <c r="C281" s="279">
        <v>113.65</v>
      </c>
      <c r="D281" s="280">
        <v>114.81666666666668</v>
      </c>
      <c r="E281" s="280">
        <v>109.93333333333335</v>
      </c>
      <c r="F281" s="280">
        <v>106.21666666666667</v>
      </c>
      <c r="G281" s="280">
        <v>101.33333333333334</v>
      </c>
      <c r="H281" s="280">
        <v>118.53333333333336</v>
      </c>
      <c r="I281" s="280">
        <v>123.41666666666669</v>
      </c>
      <c r="J281" s="280">
        <v>127.13333333333337</v>
      </c>
      <c r="K281" s="278">
        <v>119.7</v>
      </c>
      <c r="L281" s="278">
        <v>111.1</v>
      </c>
      <c r="M281" s="278">
        <v>0.38557000000000002</v>
      </c>
    </row>
    <row r="282" spans="1:13">
      <c r="A282" s="269">
        <v>272</v>
      </c>
      <c r="B282" s="278" t="s">
        <v>441</v>
      </c>
      <c r="C282" s="279">
        <v>209.9</v>
      </c>
      <c r="D282" s="280">
        <v>214.63333333333333</v>
      </c>
      <c r="E282" s="280">
        <v>204.26666666666665</v>
      </c>
      <c r="F282" s="280">
        <v>198.63333333333333</v>
      </c>
      <c r="G282" s="280">
        <v>188.26666666666665</v>
      </c>
      <c r="H282" s="280">
        <v>220.26666666666665</v>
      </c>
      <c r="I282" s="280">
        <v>230.63333333333333</v>
      </c>
      <c r="J282" s="280">
        <v>236.26666666666665</v>
      </c>
      <c r="K282" s="278">
        <v>225</v>
      </c>
      <c r="L282" s="278">
        <v>209</v>
      </c>
      <c r="M282" s="278">
        <v>4.2882800000000003</v>
      </c>
    </row>
    <row r="283" spans="1:13">
      <c r="A283" s="269">
        <v>273</v>
      </c>
      <c r="B283" s="278" t="s">
        <v>452</v>
      </c>
      <c r="C283" s="279">
        <v>165.3</v>
      </c>
      <c r="D283" s="280">
        <v>168.1</v>
      </c>
      <c r="E283" s="280">
        <v>161.19999999999999</v>
      </c>
      <c r="F283" s="280">
        <v>157.1</v>
      </c>
      <c r="G283" s="280">
        <v>150.19999999999999</v>
      </c>
      <c r="H283" s="280">
        <v>172.2</v>
      </c>
      <c r="I283" s="280">
        <v>179.10000000000002</v>
      </c>
      <c r="J283" s="280">
        <v>183.2</v>
      </c>
      <c r="K283" s="278">
        <v>175</v>
      </c>
      <c r="L283" s="278">
        <v>164</v>
      </c>
      <c r="M283" s="278">
        <v>0.37514999999999998</v>
      </c>
    </row>
    <row r="284" spans="1:13">
      <c r="A284" s="269">
        <v>274</v>
      </c>
      <c r="B284" s="278" t="s">
        <v>134</v>
      </c>
      <c r="C284" s="279">
        <v>1249.6500000000001</v>
      </c>
      <c r="D284" s="280">
        <v>1220.9166666666667</v>
      </c>
      <c r="E284" s="280">
        <v>1186.8333333333335</v>
      </c>
      <c r="F284" s="280">
        <v>1124.0166666666667</v>
      </c>
      <c r="G284" s="280">
        <v>1089.9333333333334</v>
      </c>
      <c r="H284" s="280">
        <v>1283.7333333333336</v>
      </c>
      <c r="I284" s="280">
        <v>1317.8166666666671</v>
      </c>
      <c r="J284" s="280">
        <v>1380.6333333333337</v>
      </c>
      <c r="K284" s="278">
        <v>1255</v>
      </c>
      <c r="L284" s="278">
        <v>1158.0999999999999</v>
      </c>
      <c r="M284" s="278">
        <v>105.58454999999999</v>
      </c>
    </row>
    <row r="285" spans="1:13">
      <c r="A285" s="269">
        <v>275</v>
      </c>
      <c r="B285" s="278" t="s">
        <v>442</v>
      </c>
      <c r="C285" s="279">
        <v>50</v>
      </c>
      <c r="D285" s="280">
        <v>49.5</v>
      </c>
      <c r="E285" s="280">
        <v>48.5</v>
      </c>
      <c r="F285" s="280">
        <v>47</v>
      </c>
      <c r="G285" s="280">
        <v>46</v>
      </c>
      <c r="H285" s="280">
        <v>51</v>
      </c>
      <c r="I285" s="280">
        <v>52</v>
      </c>
      <c r="J285" s="280">
        <v>53.5</v>
      </c>
      <c r="K285" s="278">
        <v>50.5</v>
      </c>
      <c r="L285" s="278">
        <v>48</v>
      </c>
      <c r="M285" s="278">
        <v>1.5092300000000001</v>
      </c>
    </row>
    <row r="286" spans="1:13">
      <c r="A286" s="269">
        <v>276</v>
      </c>
      <c r="B286" s="278" t="s">
        <v>439</v>
      </c>
      <c r="C286" s="279">
        <v>447.9</v>
      </c>
      <c r="D286" s="280">
        <v>448.73333333333335</v>
      </c>
      <c r="E286" s="280">
        <v>436.16666666666669</v>
      </c>
      <c r="F286" s="280">
        <v>424.43333333333334</v>
      </c>
      <c r="G286" s="280">
        <v>411.86666666666667</v>
      </c>
      <c r="H286" s="280">
        <v>460.4666666666667</v>
      </c>
      <c r="I286" s="280">
        <v>473.0333333333333</v>
      </c>
      <c r="J286" s="280">
        <v>484.76666666666671</v>
      </c>
      <c r="K286" s="278">
        <v>461.3</v>
      </c>
      <c r="L286" s="278">
        <v>437</v>
      </c>
      <c r="M286" s="278">
        <v>5.6320000000000002E-2</v>
      </c>
    </row>
    <row r="287" spans="1:13">
      <c r="A287" s="269">
        <v>277</v>
      </c>
      <c r="B287" s="278" t="s">
        <v>443</v>
      </c>
      <c r="C287" s="279">
        <v>197.05</v>
      </c>
      <c r="D287" s="280">
        <v>198.63333333333335</v>
      </c>
      <c r="E287" s="280">
        <v>195.4666666666667</v>
      </c>
      <c r="F287" s="280">
        <v>193.88333333333335</v>
      </c>
      <c r="G287" s="280">
        <v>190.7166666666667</v>
      </c>
      <c r="H287" s="280">
        <v>200.2166666666667</v>
      </c>
      <c r="I287" s="280">
        <v>203.38333333333338</v>
      </c>
      <c r="J287" s="280">
        <v>204.9666666666667</v>
      </c>
      <c r="K287" s="278">
        <v>201.8</v>
      </c>
      <c r="L287" s="278">
        <v>197.05</v>
      </c>
      <c r="M287" s="278">
        <v>1.12256</v>
      </c>
    </row>
    <row r="288" spans="1:13">
      <c r="A288" s="269">
        <v>278</v>
      </c>
      <c r="B288" s="278" t="s">
        <v>449</v>
      </c>
      <c r="C288" s="279">
        <v>386.65</v>
      </c>
      <c r="D288" s="280">
        <v>382.40000000000003</v>
      </c>
      <c r="E288" s="280">
        <v>374.80000000000007</v>
      </c>
      <c r="F288" s="280">
        <v>362.95000000000005</v>
      </c>
      <c r="G288" s="280">
        <v>355.35000000000008</v>
      </c>
      <c r="H288" s="280">
        <v>394.25000000000006</v>
      </c>
      <c r="I288" s="280">
        <v>401.85000000000008</v>
      </c>
      <c r="J288" s="280">
        <v>413.70000000000005</v>
      </c>
      <c r="K288" s="278">
        <v>390</v>
      </c>
      <c r="L288" s="278">
        <v>370.55</v>
      </c>
      <c r="M288" s="278">
        <v>1.70116</v>
      </c>
    </row>
    <row r="289" spans="1:13">
      <c r="A289" s="269">
        <v>279</v>
      </c>
      <c r="B289" s="278" t="s">
        <v>447</v>
      </c>
      <c r="C289" s="279">
        <v>43.9</v>
      </c>
      <c r="D289" s="280">
        <v>43.833333333333336</v>
      </c>
      <c r="E289" s="280">
        <v>43.266666666666673</v>
      </c>
      <c r="F289" s="280">
        <v>42.63333333333334</v>
      </c>
      <c r="G289" s="280">
        <v>42.066666666666677</v>
      </c>
      <c r="H289" s="280">
        <v>44.466666666666669</v>
      </c>
      <c r="I289" s="280">
        <v>45.033333333333331</v>
      </c>
      <c r="J289" s="280">
        <v>45.666666666666664</v>
      </c>
      <c r="K289" s="278">
        <v>44.4</v>
      </c>
      <c r="L289" s="278">
        <v>43.2</v>
      </c>
      <c r="M289" s="278">
        <v>9.6597200000000001</v>
      </c>
    </row>
    <row r="290" spans="1:13">
      <c r="A290" s="269">
        <v>280</v>
      </c>
      <c r="B290" s="278" t="s">
        <v>135</v>
      </c>
      <c r="C290" s="279">
        <v>61.95</v>
      </c>
      <c r="D290" s="280">
        <v>61.29999999999999</v>
      </c>
      <c r="E290" s="280">
        <v>59.199999999999982</v>
      </c>
      <c r="F290" s="280">
        <v>56.449999999999989</v>
      </c>
      <c r="G290" s="280">
        <v>54.34999999999998</v>
      </c>
      <c r="H290" s="280">
        <v>64.049999999999983</v>
      </c>
      <c r="I290" s="280">
        <v>66.149999999999991</v>
      </c>
      <c r="J290" s="280">
        <v>68.899999999999977</v>
      </c>
      <c r="K290" s="278">
        <v>63.4</v>
      </c>
      <c r="L290" s="278">
        <v>58.55</v>
      </c>
      <c r="M290" s="278">
        <v>137.89780999999999</v>
      </c>
    </row>
    <row r="291" spans="1:13">
      <c r="A291" s="269">
        <v>281</v>
      </c>
      <c r="B291" s="278" t="s">
        <v>454</v>
      </c>
      <c r="C291" s="279">
        <v>15.85</v>
      </c>
      <c r="D291" s="280">
        <v>15.85</v>
      </c>
      <c r="E291" s="280">
        <v>15.85</v>
      </c>
      <c r="F291" s="280">
        <v>15.85</v>
      </c>
      <c r="G291" s="280">
        <v>15.85</v>
      </c>
      <c r="H291" s="280">
        <v>15.85</v>
      </c>
      <c r="I291" s="280">
        <v>15.85</v>
      </c>
      <c r="J291" s="280">
        <v>15.85</v>
      </c>
      <c r="K291" s="278">
        <v>15.85</v>
      </c>
      <c r="L291" s="278">
        <v>15.85</v>
      </c>
      <c r="M291" s="278">
        <v>1.1779900000000001</v>
      </c>
    </row>
    <row r="292" spans="1:13">
      <c r="A292" s="269">
        <v>282</v>
      </c>
      <c r="B292" s="278" t="s">
        <v>359</v>
      </c>
      <c r="C292" s="279">
        <v>1488.75</v>
      </c>
      <c r="D292" s="280">
        <v>1491.9166666666667</v>
      </c>
      <c r="E292" s="280">
        <v>1468.9333333333334</v>
      </c>
      <c r="F292" s="280">
        <v>1449.1166666666666</v>
      </c>
      <c r="G292" s="280">
        <v>1426.1333333333332</v>
      </c>
      <c r="H292" s="280">
        <v>1511.7333333333336</v>
      </c>
      <c r="I292" s="280">
        <v>1534.7166666666667</v>
      </c>
      <c r="J292" s="280">
        <v>1554.5333333333338</v>
      </c>
      <c r="K292" s="278">
        <v>1514.9</v>
      </c>
      <c r="L292" s="278">
        <v>1472.1</v>
      </c>
      <c r="M292" s="278">
        <v>0.78402000000000005</v>
      </c>
    </row>
    <row r="293" spans="1:13">
      <c r="A293" s="269">
        <v>283</v>
      </c>
      <c r="B293" s="278" t="s">
        <v>455</v>
      </c>
      <c r="C293" s="279">
        <v>468.15</v>
      </c>
      <c r="D293" s="280">
        <v>470.9666666666667</v>
      </c>
      <c r="E293" s="280">
        <v>462.18333333333339</v>
      </c>
      <c r="F293" s="280">
        <v>456.2166666666667</v>
      </c>
      <c r="G293" s="280">
        <v>447.43333333333339</v>
      </c>
      <c r="H293" s="280">
        <v>476.93333333333339</v>
      </c>
      <c r="I293" s="280">
        <v>485.7166666666667</v>
      </c>
      <c r="J293" s="280">
        <v>491.68333333333339</v>
      </c>
      <c r="K293" s="278">
        <v>479.75</v>
      </c>
      <c r="L293" s="278">
        <v>465</v>
      </c>
      <c r="M293" s="278">
        <v>3.61625</v>
      </c>
    </row>
    <row r="294" spans="1:13">
      <c r="A294" s="269">
        <v>284</v>
      </c>
      <c r="B294" s="278" t="s">
        <v>453</v>
      </c>
      <c r="C294" s="279">
        <v>2421.6999999999998</v>
      </c>
      <c r="D294" s="280">
        <v>2439.2333333333331</v>
      </c>
      <c r="E294" s="280">
        <v>2378.4666666666662</v>
      </c>
      <c r="F294" s="280">
        <v>2335.2333333333331</v>
      </c>
      <c r="G294" s="280">
        <v>2274.4666666666662</v>
      </c>
      <c r="H294" s="280">
        <v>2482.4666666666662</v>
      </c>
      <c r="I294" s="280">
        <v>2543.2333333333336</v>
      </c>
      <c r="J294" s="280">
        <v>2586.4666666666662</v>
      </c>
      <c r="K294" s="278">
        <v>2500</v>
      </c>
      <c r="L294" s="278">
        <v>2396</v>
      </c>
      <c r="M294" s="278">
        <v>5.3249999999999999E-2</v>
      </c>
    </row>
    <row r="295" spans="1:13">
      <c r="A295" s="269">
        <v>285</v>
      </c>
      <c r="B295" s="278" t="s">
        <v>456</v>
      </c>
      <c r="C295" s="279">
        <v>18</v>
      </c>
      <c r="D295" s="280">
        <v>17.866666666666667</v>
      </c>
      <c r="E295" s="280">
        <v>17.533333333333335</v>
      </c>
      <c r="F295" s="280">
        <v>17.066666666666666</v>
      </c>
      <c r="G295" s="280">
        <v>16.733333333333334</v>
      </c>
      <c r="H295" s="280">
        <v>18.333333333333336</v>
      </c>
      <c r="I295" s="280">
        <v>18.666666666666664</v>
      </c>
      <c r="J295" s="280">
        <v>19.133333333333336</v>
      </c>
      <c r="K295" s="278">
        <v>18.2</v>
      </c>
      <c r="L295" s="278">
        <v>17.399999999999999</v>
      </c>
      <c r="M295" s="278">
        <v>24.04918</v>
      </c>
    </row>
    <row r="296" spans="1:13">
      <c r="A296" s="269">
        <v>286</v>
      </c>
      <c r="B296" s="278" t="s">
        <v>136</v>
      </c>
      <c r="C296" s="279">
        <v>287.10000000000002</v>
      </c>
      <c r="D296" s="280">
        <v>279.65000000000003</v>
      </c>
      <c r="E296" s="280">
        <v>270.15000000000009</v>
      </c>
      <c r="F296" s="280">
        <v>253.20000000000005</v>
      </c>
      <c r="G296" s="280">
        <v>243.7000000000001</v>
      </c>
      <c r="H296" s="280">
        <v>296.60000000000008</v>
      </c>
      <c r="I296" s="280">
        <v>306.09999999999997</v>
      </c>
      <c r="J296" s="280">
        <v>323.05000000000007</v>
      </c>
      <c r="K296" s="278">
        <v>289.14999999999998</v>
      </c>
      <c r="L296" s="278">
        <v>262.7</v>
      </c>
      <c r="M296" s="278">
        <v>54.539290000000001</v>
      </c>
    </row>
    <row r="297" spans="1:13">
      <c r="A297" s="269">
        <v>287</v>
      </c>
      <c r="B297" s="278" t="s">
        <v>457</v>
      </c>
      <c r="C297" s="279">
        <v>539.9</v>
      </c>
      <c r="D297" s="280">
        <v>537.26666666666665</v>
      </c>
      <c r="E297" s="280">
        <v>519.63333333333333</v>
      </c>
      <c r="F297" s="280">
        <v>499.36666666666667</v>
      </c>
      <c r="G297" s="280">
        <v>481.73333333333335</v>
      </c>
      <c r="H297" s="280">
        <v>557.5333333333333</v>
      </c>
      <c r="I297" s="280">
        <v>575.16666666666652</v>
      </c>
      <c r="J297" s="280">
        <v>595.43333333333328</v>
      </c>
      <c r="K297" s="278">
        <v>554.9</v>
      </c>
      <c r="L297" s="278">
        <v>517</v>
      </c>
      <c r="M297" s="278">
        <v>0.45139000000000001</v>
      </c>
    </row>
    <row r="298" spans="1:13">
      <c r="A298" s="269">
        <v>288</v>
      </c>
      <c r="B298" s="278" t="s">
        <v>137</v>
      </c>
      <c r="C298" s="279">
        <v>840.6</v>
      </c>
      <c r="D298" s="280">
        <v>848.36666666666667</v>
      </c>
      <c r="E298" s="280">
        <v>827.23333333333335</v>
      </c>
      <c r="F298" s="280">
        <v>813.86666666666667</v>
      </c>
      <c r="G298" s="280">
        <v>792.73333333333335</v>
      </c>
      <c r="H298" s="280">
        <v>861.73333333333335</v>
      </c>
      <c r="I298" s="280">
        <v>882.86666666666679</v>
      </c>
      <c r="J298" s="280">
        <v>896.23333333333335</v>
      </c>
      <c r="K298" s="278">
        <v>869.5</v>
      </c>
      <c r="L298" s="278">
        <v>835</v>
      </c>
      <c r="M298" s="278">
        <v>63.220480000000002</v>
      </c>
    </row>
    <row r="299" spans="1:13">
      <c r="A299" s="269">
        <v>289</v>
      </c>
      <c r="B299" s="278" t="s">
        <v>267</v>
      </c>
      <c r="C299" s="279">
        <v>1459.15</v>
      </c>
      <c r="D299" s="280">
        <v>1450.3833333333332</v>
      </c>
      <c r="E299" s="280">
        <v>1428.7666666666664</v>
      </c>
      <c r="F299" s="280">
        <v>1398.3833333333332</v>
      </c>
      <c r="G299" s="280">
        <v>1376.7666666666664</v>
      </c>
      <c r="H299" s="280">
        <v>1480.7666666666664</v>
      </c>
      <c r="I299" s="280">
        <v>1502.3833333333332</v>
      </c>
      <c r="J299" s="280">
        <v>1532.7666666666664</v>
      </c>
      <c r="K299" s="278">
        <v>1472</v>
      </c>
      <c r="L299" s="278">
        <v>1420</v>
      </c>
      <c r="M299" s="278">
        <v>1.2275499999999999</v>
      </c>
    </row>
    <row r="300" spans="1:13">
      <c r="A300" s="269">
        <v>290</v>
      </c>
      <c r="B300" s="278" t="s">
        <v>266</v>
      </c>
      <c r="C300" s="279">
        <v>1158.8499999999999</v>
      </c>
      <c r="D300" s="280">
        <v>1165.2833333333333</v>
      </c>
      <c r="E300" s="280">
        <v>1142.1666666666665</v>
      </c>
      <c r="F300" s="280">
        <v>1125.4833333333331</v>
      </c>
      <c r="G300" s="280">
        <v>1102.3666666666663</v>
      </c>
      <c r="H300" s="280">
        <v>1181.9666666666667</v>
      </c>
      <c r="I300" s="280">
        <v>1205.0833333333335</v>
      </c>
      <c r="J300" s="280">
        <v>1221.7666666666669</v>
      </c>
      <c r="K300" s="278">
        <v>1188.4000000000001</v>
      </c>
      <c r="L300" s="278">
        <v>1148.5999999999999</v>
      </c>
      <c r="M300" s="278">
        <v>1.40574</v>
      </c>
    </row>
    <row r="301" spans="1:13">
      <c r="A301" s="269">
        <v>291</v>
      </c>
      <c r="B301" s="278" t="s">
        <v>138</v>
      </c>
      <c r="C301" s="279">
        <v>822.35</v>
      </c>
      <c r="D301" s="280">
        <v>823.55000000000007</v>
      </c>
      <c r="E301" s="280">
        <v>809.80000000000018</v>
      </c>
      <c r="F301" s="280">
        <v>797.25000000000011</v>
      </c>
      <c r="G301" s="280">
        <v>783.50000000000023</v>
      </c>
      <c r="H301" s="280">
        <v>836.10000000000014</v>
      </c>
      <c r="I301" s="280">
        <v>849.84999999999991</v>
      </c>
      <c r="J301" s="280">
        <v>862.40000000000009</v>
      </c>
      <c r="K301" s="278">
        <v>837.3</v>
      </c>
      <c r="L301" s="278">
        <v>811</v>
      </c>
      <c r="M301" s="278">
        <v>34.119799999999998</v>
      </c>
    </row>
    <row r="302" spans="1:13">
      <c r="A302" s="269">
        <v>292</v>
      </c>
      <c r="B302" s="278" t="s">
        <v>458</v>
      </c>
      <c r="C302" s="279">
        <v>947.45</v>
      </c>
      <c r="D302" s="280">
        <v>937.55000000000007</v>
      </c>
      <c r="E302" s="280">
        <v>916.10000000000014</v>
      </c>
      <c r="F302" s="280">
        <v>884.75000000000011</v>
      </c>
      <c r="G302" s="280">
        <v>863.30000000000018</v>
      </c>
      <c r="H302" s="280">
        <v>968.90000000000009</v>
      </c>
      <c r="I302" s="280">
        <v>990.35000000000014</v>
      </c>
      <c r="J302" s="280">
        <v>1021.7</v>
      </c>
      <c r="K302" s="278">
        <v>959</v>
      </c>
      <c r="L302" s="278">
        <v>906.2</v>
      </c>
      <c r="M302" s="278">
        <v>0.58059000000000005</v>
      </c>
    </row>
    <row r="303" spans="1:13">
      <c r="A303" s="269">
        <v>293</v>
      </c>
      <c r="B303" s="278" t="s">
        <v>139</v>
      </c>
      <c r="C303" s="279">
        <v>347.5</v>
      </c>
      <c r="D303" s="280">
        <v>342.90000000000003</v>
      </c>
      <c r="E303" s="280">
        <v>336.15000000000009</v>
      </c>
      <c r="F303" s="280">
        <v>324.80000000000007</v>
      </c>
      <c r="G303" s="280">
        <v>318.05000000000013</v>
      </c>
      <c r="H303" s="280">
        <v>354.25000000000006</v>
      </c>
      <c r="I303" s="280">
        <v>360.99999999999994</v>
      </c>
      <c r="J303" s="280">
        <v>372.35</v>
      </c>
      <c r="K303" s="278">
        <v>349.65</v>
      </c>
      <c r="L303" s="278">
        <v>331.55</v>
      </c>
      <c r="M303" s="278">
        <v>67.383330000000001</v>
      </c>
    </row>
    <row r="304" spans="1:13">
      <c r="A304" s="269">
        <v>294</v>
      </c>
      <c r="B304" s="278" t="s">
        <v>140</v>
      </c>
      <c r="C304" s="279">
        <v>155.69999999999999</v>
      </c>
      <c r="D304" s="280">
        <v>154.13333333333333</v>
      </c>
      <c r="E304" s="280">
        <v>150.56666666666666</v>
      </c>
      <c r="F304" s="280">
        <v>145.43333333333334</v>
      </c>
      <c r="G304" s="280">
        <v>141.86666666666667</v>
      </c>
      <c r="H304" s="280">
        <v>159.26666666666665</v>
      </c>
      <c r="I304" s="280">
        <v>162.83333333333331</v>
      </c>
      <c r="J304" s="280">
        <v>167.96666666666664</v>
      </c>
      <c r="K304" s="278">
        <v>157.69999999999999</v>
      </c>
      <c r="L304" s="278">
        <v>149</v>
      </c>
      <c r="M304" s="278">
        <v>60.789650000000002</v>
      </c>
    </row>
    <row r="305" spans="1:13">
      <c r="A305" s="269">
        <v>295</v>
      </c>
      <c r="B305" s="278" t="s">
        <v>462</v>
      </c>
      <c r="C305" s="279">
        <v>20.6</v>
      </c>
      <c r="D305" s="280">
        <v>20.466666666666669</v>
      </c>
      <c r="E305" s="280">
        <v>20.333333333333336</v>
      </c>
      <c r="F305" s="280">
        <v>20.066666666666666</v>
      </c>
      <c r="G305" s="280">
        <v>19.933333333333334</v>
      </c>
      <c r="H305" s="280">
        <v>20.733333333333338</v>
      </c>
      <c r="I305" s="280">
        <v>20.866666666666671</v>
      </c>
      <c r="J305" s="280">
        <v>21.13333333333334</v>
      </c>
      <c r="K305" s="278">
        <v>20.6</v>
      </c>
      <c r="L305" s="278">
        <v>20.2</v>
      </c>
      <c r="M305" s="278">
        <v>5.83744</v>
      </c>
    </row>
    <row r="306" spans="1:13">
      <c r="A306" s="269">
        <v>296</v>
      </c>
      <c r="B306" s="278" t="s">
        <v>320</v>
      </c>
      <c r="C306" s="279">
        <v>9.9</v>
      </c>
      <c r="D306" s="280">
        <v>9.9166666666666661</v>
      </c>
      <c r="E306" s="280">
        <v>9.7333333333333325</v>
      </c>
      <c r="F306" s="280">
        <v>9.5666666666666664</v>
      </c>
      <c r="G306" s="280">
        <v>9.3833333333333329</v>
      </c>
      <c r="H306" s="280">
        <v>10.083333333333332</v>
      </c>
      <c r="I306" s="280">
        <v>10.266666666666666</v>
      </c>
      <c r="J306" s="280">
        <v>10.433333333333332</v>
      </c>
      <c r="K306" s="278">
        <v>10.1</v>
      </c>
      <c r="L306" s="278">
        <v>9.75</v>
      </c>
      <c r="M306" s="278">
        <v>5.8391000000000002</v>
      </c>
    </row>
    <row r="307" spans="1:13">
      <c r="A307" s="269">
        <v>297</v>
      </c>
      <c r="B307" s="278" t="s">
        <v>465</v>
      </c>
      <c r="C307" s="279">
        <v>82.3</v>
      </c>
      <c r="D307" s="280">
        <v>82.633333333333326</v>
      </c>
      <c r="E307" s="280">
        <v>80.866666666666646</v>
      </c>
      <c r="F307" s="280">
        <v>79.433333333333323</v>
      </c>
      <c r="G307" s="280">
        <v>77.666666666666643</v>
      </c>
      <c r="H307" s="280">
        <v>84.066666666666649</v>
      </c>
      <c r="I307" s="280">
        <v>85.833333333333329</v>
      </c>
      <c r="J307" s="280">
        <v>87.266666666666652</v>
      </c>
      <c r="K307" s="278">
        <v>84.4</v>
      </c>
      <c r="L307" s="278">
        <v>81.2</v>
      </c>
      <c r="M307" s="278">
        <v>0.67567999999999995</v>
      </c>
    </row>
    <row r="308" spans="1:13">
      <c r="A308" s="269">
        <v>298</v>
      </c>
      <c r="B308" s="278" t="s">
        <v>467</v>
      </c>
      <c r="C308" s="279">
        <v>270.14999999999998</v>
      </c>
      <c r="D308" s="280">
        <v>278.65000000000003</v>
      </c>
      <c r="E308" s="280">
        <v>261.30000000000007</v>
      </c>
      <c r="F308" s="280">
        <v>252.45000000000005</v>
      </c>
      <c r="G308" s="280">
        <v>235.10000000000008</v>
      </c>
      <c r="H308" s="280">
        <v>287.50000000000006</v>
      </c>
      <c r="I308" s="280">
        <v>304.85000000000008</v>
      </c>
      <c r="J308" s="280">
        <v>313.70000000000005</v>
      </c>
      <c r="K308" s="278">
        <v>296</v>
      </c>
      <c r="L308" s="278">
        <v>269.8</v>
      </c>
      <c r="M308" s="278">
        <v>0.46989999999999998</v>
      </c>
    </row>
    <row r="309" spans="1:13">
      <c r="A309" s="269">
        <v>299</v>
      </c>
      <c r="B309" s="278" t="s">
        <v>463</v>
      </c>
      <c r="C309" s="279">
        <v>2048.6</v>
      </c>
      <c r="D309" s="280">
        <v>2071.1999999999998</v>
      </c>
      <c r="E309" s="280">
        <v>2007.4499999999998</v>
      </c>
      <c r="F309" s="280">
        <v>1966.3</v>
      </c>
      <c r="G309" s="280">
        <v>1902.55</v>
      </c>
      <c r="H309" s="280">
        <v>2112.3499999999995</v>
      </c>
      <c r="I309" s="280">
        <v>2176.0999999999995</v>
      </c>
      <c r="J309" s="280">
        <v>2217.2499999999995</v>
      </c>
      <c r="K309" s="278">
        <v>2134.9499999999998</v>
      </c>
      <c r="L309" s="278">
        <v>2030.05</v>
      </c>
      <c r="M309" s="278">
        <v>7.4109999999999995E-2</v>
      </c>
    </row>
    <row r="310" spans="1:13">
      <c r="A310" s="269">
        <v>300</v>
      </c>
      <c r="B310" s="278" t="s">
        <v>464</v>
      </c>
      <c r="C310" s="279">
        <v>205</v>
      </c>
      <c r="D310" s="280">
        <v>202.4</v>
      </c>
      <c r="E310" s="280">
        <v>192.8</v>
      </c>
      <c r="F310" s="280">
        <v>180.6</v>
      </c>
      <c r="G310" s="280">
        <v>171</v>
      </c>
      <c r="H310" s="280">
        <v>214.60000000000002</v>
      </c>
      <c r="I310" s="280">
        <v>224.2</v>
      </c>
      <c r="J310" s="280">
        <v>236.40000000000003</v>
      </c>
      <c r="K310" s="278">
        <v>212</v>
      </c>
      <c r="L310" s="278">
        <v>190.2</v>
      </c>
      <c r="M310" s="278">
        <v>4.1163600000000002</v>
      </c>
    </row>
    <row r="311" spans="1:13">
      <c r="A311" s="269">
        <v>301</v>
      </c>
      <c r="B311" s="278" t="s">
        <v>141</v>
      </c>
      <c r="C311" s="279">
        <v>110.65</v>
      </c>
      <c r="D311" s="280">
        <v>108.78333333333335</v>
      </c>
      <c r="E311" s="280">
        <v>105.16666666666669</v>
      </c>
      <c r="F311" s="280">
        <v>99.683333333333337</v>
      </c>
      <c r="G311" s="280">
        <v>96.066666666666677</v>
      </c>
      <c r="H311" s="280">
        <v>114.26666666666669</v>
      </c>
      <c r="I311" s="280">
        <v>117.88333333333334</v>
      </c>
      <c r="J311" s="280">
        <v>123.3666666666667</v>
      </c>
      <c r="K311" s="278">
        <v>112.4</v>
      </c>
      <c r="L311" s="278">
        <v>103.3</v>
      </c>
      <c r="M311" s="278">
        <v>170.61422999999999</v>
      </c>
    </row>
    <row r="312" spans="1:13">
      <c r="A312" s="269">
        <v>302</v>
      </c>
      <c r="B312" s="278" t="s">
        <v>142</v>
      </c>
      <c r="C312" s="279">
        <v>301.7</v>
      </c>
      <c r="D312" s="280">
        <v>305.75</v>
      </c>
      <c r="E312" s="280">
        <v>295.95</v>
      </c>
      <c r="F312" s="280">
        <v>290.2</v>
      </c>
      <c r="G312" s="280">
        <v>280.39999999999998</v>
      </c>
      <c r="H312" s="280">
        <v>311.5</v>
      </c>
      <c r="I312" s="280">
        <v>321.29999999999995</v>
      </c>
      <c r="J312" s="280">
        <v>327.05</v>
      </c>
      <c r="K312" s="278">
        <v>315.55</v>
      </c>
      <c r="L312" s="278">
        <v>300</v>
      </c>
      <c r="M312" s="278">
        <v>53.60248</v>
      </c>
    </row>
    <row r="313" spans="1:13">
      <c r="A313" s="269">
        <v>303</v>
      </c>
      <c r="B313" s="278" t="s">
        <v>143</v>
      </c>
      <c r="C313" s="279">
        <v>5156.3500000000004</v>
      </c>
      <c r="D313" s="280">
        <v>5148.6500000000005</v>
      </c>
      <c r="E313" s="280">
        <v>5052.7000000000007</v>
      </c>
      <c r="F313" s="280">
        <v>4949.05</v>
      </c>
      <c r="G313" s="280">
        <v>4853.1000000000004</v>
      </c>
      <c r="H313" s="280">
        <v>5252.3000000000011</v>
      </c>
      <c r="I313" s="280">
        <v>5348.25</v>
      </c>
      <c r="J313" s="280">
        <v>5451.9000000000015</v>
      </c>
      <c r="K313" s="278">
        <v>5244.6</v>
      </c>
      <c r="L313" s="278">
        <v>5045</v>
      </c>
      <c r="M313" s="278">
        <v>14.540649999999999</v>
      </c>
    </row>
    <row r="314" spans="1:13">
      <c r="A314" s="269">
        <v>304</v>
      </c>
      <c r="B314" s="278" t="s">
        <v>459</v>
      </c>
      <c r="C314" s="279">
        <v>637.54999999999995</v>
      </c>
      <c r="D314" s="280">
        <v>640.85</v>
      </c>
      <c r="E314" s="280">
        <v>617.70000000000005</v>
      </c>
      <c r="F314" s="280">
        <v>597.85</v>
      </c>
      <c r="G314" s="280">
        <v>574.70000000000005</v>
      </c>
      <c r="H314" s="280">
        <v>660.7</v>
      </c>
      <c r="I314" s="280">
        <v>683.84999999999991</v>
      </c>
      <c r="J314" s="280">
        <v>703.7</v>
      </c>
      <c r="K314" s="278">
        <v>664</v>
      </c>
      <c r="L314" s="278">
        <v>621</v>
      </c>
      <c r="M314" s="278">
        <v>9.2030000000000001E-2</v>
      </c>
    </row>
    <row r="315" spans="1:13">
      <c r="A315" s="269">
        <v>305</v>
      </c>
      <c r="B315" s="278" t="s">
        <v>144</v>
      </c>
      <c r="C315" s="279">
        <v>529.54999999999995</v>
      </c>
      <c r="D315" s="280">
        <v>535.23333333333323</v>
      </c>
      <c r="E315" s="280">
        <v>521.31666666666649</v>
      </c>
      <c r="F315" s="280">
        <v>513.08333333333326</v>
      </c>
      <c r="G315" s="280">
        <v>499.16666666666652</v>
      </c>
      <c r="H315" s="280">
        <v>543.46666666666647</v>
      </c>
      <c r="I315" s="280">
        <v>557.38333333333321</v>
      </c>
      <c r="J315" s="280">
        <v>565.61666666666645</v>
      </c>
      <c r="K315" s="278">
        <v>549.15</v>
      </c>
      <c r="L315" s="278">
        <v>527</v>
      </c>
      <c r="M315" s="278">
        <v>24.609300000000001</v>
      </c>
    </row>
    <row r="316" spans="1:13">
      <c r="A316" s="269">
        <v>306</v>
      </c>
      <c r="B316" s="278" t="s">
        <v>473</v>
      </c>
      <c r="C316" s="279">
        <v>1058.5999999999999</v>
      </c>
      <c r="D316" s="280">
        <v>1047.5333333333333</v>
      </c>
      <c r="E316" s="280">
        <v>1022.0666666666666</v>
      </c>
      <c r="F316" s="280">
        <v>985.5333333333333</v>
      </c>
      <c r="G316" s="280">
        <v>960.06666666666661</v>
      </c>
      <c r="H316" s="280">
        <v>1084.0666666666666</v>
      </c>
      <c r="I316" s="280">
        <v>1109.5333333333333</v>
      </c>
      <c r="J316" s="280">
        <v>1146.0666666666666</v>
      </c>
      <c r="K316" s="278">
        <v>1073</v>
      </c>
      <c r="L316" s="278">
        <v>1011</v>
      </c>
      <c r="M316" s="278">
        <v>7.3795700000000002</v>
      </c>
    </row>
    <row r="317" spans="1:13">
      <c r="A317" s="269">
        <v>307</v>
      </c>
      <c r="B317" s="278" t="s">
        <v>469</v>
      </c>
      <c r="C317" s="279">
        <v>1217.95</v>
      </c>
      <c r="D317" s="280">
        <v>1219.95</v>
      </c>
      <c r="E317" s="280">
        <v>1200</v>
      </c>
      <c r="F317" s="280">
        <v>1182.05</v>
      </c>
      <c r="G317" s="280">
        <v>1162.0999999999999</v>
      </c>
      <c r="H317" s="280">
        <v>1237.9000000000001</v>
      </c>
      <c r="I317" s="280">
        <v>1257.8500000000004</v>
      </c>
      <c r="J317" s="280">
        <v>1275.8000000000002</v>
      </c>
      <c r="K317" s="278">
        <v>1239.9000000000001</v>
      </c>
      <c r="L317" s="278">
        <v>1202</v>
      </c>
      <c r="M317" s="278">
        <v>1.2360899999999999</v>
      </c>
    </row>
    <row r="318" spans="1:13">
      <c r="A318" s="269">
        <v>308</v>
      </c>
      <c r="B318" s="278" t="s">
        <v>145</v>
      </c>
      <c r="C318" s="279">
        <v>423.85</v>
      </c>
      <c r="D318" s="280">
        <v>432.66666666666669</v>
      </c>
      <c r="E318" s="280">
        <v>411.18333333333339</v>
      </c>
      <c r="F318" s="280">
        <v>398.51666666666671</v>
      </c>
      <c r="G318" s="280">
        <v>377.03333333333342</v>
      </c>
      <c r="H318" s="280">
        <v>445.33333333333337</v>
      </c>
      <c r="I318" s="280">
        <v>466.81666666666661</v>
      </c>
      <c r="J318" s="280">
        <v>479.48333333333335</v>
      </c>
      <c r="K318" s="278">
        <v>454.15</v>
      </c>
      <c r="L318" s="278">
        <v>420</v>
      </c>
      <c r="M318" s="278">
        <v>15.73809</v>
      </c>
    </row>
    <row r="319" spans="1:13">
      <c r="A319" s="269">
        <v>309</v>
      </c>
      <c r="B319" s="278" t="s">
        <v>146</v>
      </c>
      <c r="C319" s="279">
        <v>912.4</v>
      </c>
      <c r="D319" s="280">
        <v>923.48333333333323</v>
      </c>
      <c r="E319" s="280">
        <v>896.96666666666647</v>
      </c>
      <c r="F319" s="280">
        <v>881.53333333333319</v>
      </c>
      <c r="G319" s="280">
        <v>855.01666666666642</v>
      </c>
      <c r="H319" s="280">
        <v>938.91666666666652</v>
      </c>
      <c r="I319" s="280">
        <v>965.43333333333317</v>
      </c>
      <c r="J319" s="280">
        <v>980.86666666666656</v>
      </c>
      <c r="K319" s="278">
        <v>950</v>
      </c>
      <c r="L319" s="278">
        <v>908.05</v>
      </c>
      <c r="M319" s="278">
        <v>6.6015499999999996</v>
      </c>
    </row>
    <row r="320" spans="1:13">
      <c r="A320" s="269">
        <v>310</v>
      </c>
      <c r="B320" s="278" t="s">
        <v>466</v>
      </c>
      <c r="C320" s="279">
        <v>136.55000000000001</v>
      </c>
      <c r="D320" s="280">
        <v>138.16666666666666</v>
      </c>
      <c r="E320" s="280">
        <v>131.83333333333331</v>
      </c>
      <c r="F320" s="280">
        <v>127.11666666666665</v>
      </c>
      <c r="G320" s="280">
        <v>120.7833333333333</v>
      </c>
      <c r="H320" s="280">
        <v>142.88333333333333</v>
      </c>
      <c r="I320" s="280">
        <v>149.21666666666664</v>
      </c>
      <c r="J320" s="280">
        <v>153.93333333333334</v>
      </c>
      <c r="K320" s="278">
        <v>144.5</v>
      </c>
      <c r="L320" s="278">
        <v>133.44999999999999</v>
      </c>
      <c r="M320" s="278">
        <v>0.55945999999999996</v>
      </c>
    </row>
    <row r="321" spans="1:13">
      <c r="A321" s="269">
        <v>311</v>
      </c>
      <c r="B321" s="278" t="s">
        <v>1977</v>
      </c>
      <c r="C321" s="279">
        <v>208.85</v>
      </c>
      <c r="D321" s="280">
        <v>211.71666666666667</v>
      </c>
      <c r="E321" s="280">
        <v>205.23333333333335</v>
      </c>
      <c r="F321" s="280">
        <v>201.61666666666667</v>
      </c>
      <c r="G321" s="280">
        <v>195.13333333333335</v>
      </c>
      <c r="H321" s="280">
        <v>215.33333333333334</v>
      </c>
      <c r="I321" s="280">
        <v>221.81666666666663</v>
      </c>
      <c r="J321" s="280">
        <v>225.43333333333334</v>
      </c>
      <c r="K321" s="278">
        <v>218.2</v>
      </c>
      <c r="L321" s="278">
        <v>208.1</v>
      </c>
      <c r="M321" s="278">
        <v>5.9895899999999997</v>
      </c>
    </row>
    <row r="322" spans="1:13">
      <c r="A322" s="269">
        <v>312</v>
      </c>
      <c r="B322" s="278" t="s">
        <v>470</v>
      </c>
      <c r="C322" s="279">
        <v>67.650000000000006</v>
      </c>
      <c r="D322" s="280">
        <v>68.266666666666666</v>
      </c>
      <c r="E322" s="280">
        <v>66.633333333333326</v>
      </c>
      <c r="F322" s="280">
        <v>65.61666666666666</v>
      </c>
      <c r="G322" s="280">
        <v>63.98333333333332</v>
      </c>
      <c r="H322" s="280">
        <v>69.283333333333331</v>
      </c>
      <c r="I322" s="280">
        <v>70.916666666666686</v>
      </c>
      <c r="J322" s="280">
        <v>71.933333333333337</v>
      </c>
      <c r="K322" s="278">
        <v>69.900000000000006</v>
      </c>
      <c r="L322" s="278">
        <v>67.25</v>
      </c>
      <c r="M322" s="278">
        <v>1.8968799999999999</v>
      </c>
    </row>
    <row r="323" spans="1:13">
      <c r="A323" s="269">
        <v>313</v>
      </c>
      <c r="B323" s="278" t="s">
        <v>471</v>
      </c>
      <c r="C323" s="279">
        <v>261.85000000000002</v>
      </c>
      <c r="D323" s="280">
        <v>264.91666666666669</v>
      </c>
      <c r="E323" s="280">
        <v>256.93333333333339</v>
      </c>
      <c r="F323" s="280">
        <v>252.01666666666671</v>
      </c>
      <c r="G323" s="280">
        <v>244.03333333333342</v>
      </c>
      <c r="H323" s="280">
        <v>269.83333333333337</v>
      </c>
      <c r="I323" s="280">
        <v>277.81666666666661</v>
      </c>
      <c r="J323" s="280">
        <v>282.73333333333335</v>
      </c>
      <c r="K323" s="278">
        <v>272.89999999999998</v>
      </c>
      <c r="L323" s="278">
        <v>260</v>
      </c>
      <c r="M323" s="278">
        <v>0.69826999999999995</v>
      </c>
    </row>
    <row r="324" spans="1:13">
      <c r="A324" s="269">
        <v>314</v>
      </c>
      <c r="B324" s="278" t="s">
        <v>147</v>
      </c>
      <c r="C324" s="279">
        <v>765.05</v>
      </c>
      <c r="D324" s="280">
        <v>759.23333333333323</v>
      </c>
      <c r="E324" s="280">
        <v>740.56666666666649</v>
      </c>
      <c r="F324" s="280">
        <v>716.08333333333326</v>
      </c>
      <c r="G324" s="280">
        <v>697.41666666666652</v>
      </c>
      <c r="H324" s="280">
        <v>783.71666666666647</v>
      </c>
      <c r="I324" s="280">
        <v>802.38333333333321</v>
      </c>
      <c r="J324" s="280">
        <v>826.86666666666645</v>
      </c>
      <c r="K324" s="278">
        <v>777.9</v>
      </c>
      <c r="L324" s="278">
        <v>734.75</v>
      </c>
      <c r="M324" s="278">
        <v>8.1383799999999997</v>
      </c>
    </row>
    <row r="325" spans="1:13">
      <c r="A325" s="269">
        <v>315</v>
      </c>
      <c r="B325" s="278" t="s">
        <v>460</v>
      </c>
      <c r="C325" s="279">
        <v>14.25</v>
      </c>
      <c r="D325" s="280">
        <v>14.383333333333333</v>
      </c>
      <c r="E325" s="280">
        <v>14.016666666666666</v>
      </c>
      <c r="F325" s="280">
        <v>13.783333333333333</v>
      </c>
      <c r="G325" s="280">
        <v>13.416666666666666</v>
      </c>
      <c r="H325" s="280">
        <v>14.616666666666665</v>
      </c>
      <c r="I325" s="280">
        <v>14.983333333333333</v>
      </c>
      <c r="J325" s="280">
        <v>15.216666666666665</v>
      </c>
      <c r="K325" s="278">
        <v>14.75</v>
      </c>
      <c r="L325" s="278">
        <v>14.15</v>
      </c>
      <c r="M325" s="278">
        <v>5.84999</v>
      </c>
    </row>
    <row r="326" spans="1:13">
      <c r="A326" s="269">
        <v>316</v>
      </c>
      <c r="B326" s="278" t="s">
        <v>461</v>
      </c>
      <c r="C326" s="279">
        <v>141.25</v>
      </c>
      <c r="D326" s="280">
        <v>135.61666666666667</v>
      </c>
      <c r="E326" s="280">
        <v>126.23333333333335</v>
      </c>
      <c r="F326" s="280">
        <v>111.21666666666667</v>
      </c>
      <c r="G326" s="280">
        <v>101.83333333333334</v>
      </c>
      <c r="H326" s="280">
        <v>150.63333333333335</v>
      </c>
      <c r="I326" s="280">
        <v>160.01666666666668</v>
      </c>
      <c r="J326" s="280">
        <v>175.03333333333336</v>
      </c>
      <c r="K326" s="278">
        <v>145</v>
      </c>
      <c r="L326" s="278">
        <v>120.6</v>
      </c>
      <c r="M326" s="278">
        <v>16.720009999999998</v>
      </c>
    </row>
    <row r="327" spans="1:13">
      <c r="A327" s="269">
        <v>317</v>
      </c>
      <c r="B327" s="278" t="s">
        <v>148</v>
      </c>
      <c r="C327" s="279">
        <v>73.599999999999994</v>
      </c>
      <c r="D327" s="280">
        <v>74.349999999999994</v>
      </c>
      <c r="E327" s="280">
        <v>72.349999999999994</v>
      </c>
      <c r="F327" s="280">
        <v>71.099999999999994</v>
      </c>
      <c r="G327" s="280">
        <v>69.099999999999994</v>
      </c>
      <c r="H327" s="280">
        <v>75.599999999999994</v>
      </c>
      <c r="I327" s="280">
        <v>77.599999999999994</v>
      </c>
      <c r="J327" s="280">
        <v>78.849999999999994</v>
      </c>
      <c r="K327" s="278">
        <v>76.349999999999994</v>
      </c>
      <c r="L327" s="278">
        <v>73.099999999999994</v>
      </c>
      <c r="M327" s="278">
        <v>147.63303999999999</v>
      </c>
    </row>
    <row r="328" spans="1:13">
      <c r="A328" s="269">
        <v>318</v>
      </c>
      <c r="B328" s="278" t="s">
        <v>472</v>
      </c>
      <c r="C328" s="279">
        <v>500.25</v>
      </c>
      <c r="D328" s="280">
        <v>491.41666666666669</v>
      </c>
      <c r="E328" s="280">
        <v>478.83333333333337</v>
      </c>
      <c r="F328" s="280">
        <v>457.41666666666669</v>
      </c>
      <c r="G328" s="280">
        <v>444.83333333333337</v>
      </c>
      <c r="H328" s="280">
        <v>512.83333333333337</v>
      </c>
      <c r="I328" s="280">
        <v>525.41666666666674</v>
      </c>
      <c r="J328" s="280">
        <v>546.83333333333337</v>
      </c>
      <c r="K328" s="278">
        <v>504</v>
      </c>
      <c r="L328" s="278">
        <v>470</v>
      </c>
      <c r="M328" s="278">
        <v>1.5211600000000001</v>
      </c>
    </row>
    <row r="329" spans="1:13">
      <c r="A329" s="269">
        <v>319</v>
      </c>
      <c r="B329" s="278" t="s">
        <v>269</v>
      </c>
      <c r="C329" s="279">
        <v>695.8</v>
      </c>
      <c r="D329" s="280">
        <v>688.01666666666677</v>
      </c>
      <c r="E329" s="280">
        <v>673.83333333333348</v>
      </c>
      <c r="F329" s="280">
        <v>651.86666666666667</v>
      </c>
      <c r="G329" s="280">
        <v>637.68333333333339</v>
      </c>
      <c r="H329" s="280">
        <v>709.98333333333358</v>
      </c>
      <c r="I329" s="280">
        <v>724.16666666666674</v>
      </c>
      <c r="J329" s="280">
        <v>746.13333333333367</v>
      </c>
      <c r="K329" s="278">
        <v>702.2</v>
      </c>
      <c r="L329" s="278">
        <v>666.05</v>
      </c>
      <c r="M329" s="278">
        <v>1.7389399999999999</v>
      </c>
    </row>
    <row r="330" spans="1:13">
      <c r="A330" s="269">
        <v>320</v>
      </c>
      <c r="B330" s="278" t="s">
        <v>149</v>
      </c>
      <c r="C330" s="279">
        <v>58712.35</v>
      </c>
      <c r="D330" s="280">
        <v>58851.4</v>
      </c>
      <c r="E330" s="280">
        <v>58360.950000000004</v>
      </c>
      <c r="F330" s="280">
        <v>58009.55</v>
      </c>
      <c r="G330" s="280">
        <v>57519.100000000006</v>
      </c>
      <c r="H330" s="280">
        <v>59202.8</v>
      </c>
      <c r="I330" s="280">
        <v>59693.25</v>
      </c>
      <c r="J330" s="280">
        <v>60044.65</v>
      </c>
      <c r="K330" s="278">
        <v>59341.85</v>
      </c>
      <c r="L330" s="278">
        <v>58500</v>
      </c>
      <c r="M330" s="278">
        <v>8.6879999999999999E-2</v>
      </c>
    </row>
    <row r="331" spans="1:13">
      <c r="A331" s="269">
        <v>321</v>
      </c>
      <c r="B331" s="278" t="s">
        <v>268</v>
      </c>
      <c r="C331" s="279">
        <v>32.15</v>
      </c>
      <c r="D331" s="280">
        <v>33.1</v>
      </c>
      <c r="E331" s="280">
        <v>30.75</v>
      </c>
      <c r="F331" s="280">
        <v>29.349999999999998</v>
      </c>
      <c r="G331" s="280">
        <v>26.999999999999996</v>
      </c>
      <c r="H331" s="280">
        <v>34.5</v>
      </c>
      <c r="I331" s="280">
        <v>36.850000000000009</v>
      </c>
      <c r="J331" s="280">
        <v>38.250000000000007</v>
      </c>
      <c r="K331" s="278">
        <v>35.450000000000003</v>
      </c>
      <c r="L331" s="278">
        <v>31.7</v>
      </c>
      <c r="M331" s="278">
        <v>12.069750000000001</v>
      </c>
    </row>
    <row r="332" spans="1:13">
      <c r="A332" s="269">
        <v>322</v>
      </c>
      <c r="B332" s="278" t="s">
        <v>150</v>
      </c>
      <c r="C332" s="279">
        <v>817.3</v>
      </c>
      <c r="D332" s="280">
        <v>812.05000000000007</v>
      </c>
      <c r="E332" s="280">
        <v>767.25000000000011</v>
      </c>
      <c r="F332" s="280">
        <v>717.2</v>
      </c>
      <c r="G332" s="280">
        <v>672.40000000000009</v>
      </c>
      <c r="H332" s="280">
        <v>862.10000000000014</v>
      </c>
      <c r="I332" s="280">
        <v>906.90000000000009</v>
      </c>
      <c r="J332" s="280">
        <v>956.95000000000016</v>
      </c>
      <c r="K332" s="278">
        <v>856.85</v>
      </c>
      <c r="L332" s="278">
        <v>762</v>
      </c>
      <c r="M332" s="278">
        <v>53.073740000000001</v>
      </c>
    </row>
    <row r="333" spans="1:13">
      <c r="A333" s="269">
        <v>323</v>
      </c>
      <c r="B333" s="278" t="s">
        <v>3163</v>
      </c>
      <c r="C333" s="279">
        <v>263.39999999999998</v>
      </c>
      <c r="D333" s="280">
        <v>264.76666666666665</v>
      </c>
      <c r="E333" s="280">
        <v>257.88333333333333</v>
      </c>
      <c r="F333" s="280">
        <v>252.36666666666667</v>
      </c>
      <c r="G333" s="280">
        <v>245.48333333333335</v>
      </c>
      <c r="H333" s="280">
        <v>270.2833333333333</v>
      </c>
      <c r="I333" s="280">
        <v>277.16666666666663</v>
      </c>
      <c r="J333" s="280">
        <v>282.68333333333328</v>
      </c>
      <c r="K333" s="278">
        <v>271.64999999999998</v>
      </c>
      <c r="L333" s="278">
        <v>259.25</v>
      </c>
      <c r="M333" s="278">
        <v>10.80808</v>
      </c>
    </row>
    <row r="334" spans="1:13">
      <c r="A334" s="269">
        <v>324</v>
      </c>
      <c r="B334" s="278" t="s">
        <v>270</v>
      </c>
      <c r="C334" s="279">
        <v>616.79999999999995</v>
      </c>
      <c r="D334" s="280">
        <v>617.7833333333333</v>
      </c>
      <c r="E334" s="280">
        <v>608.06666666666661</v>
      </c>
      <c r="F334" s="280">
        <v>599.33333333333326</v>
      </c>
      <c r="G334" s="280">
        <v>589.61666666666656</v>
      </c>
      <c r="H334" s="280">
        <v>626.51666666666665</v>
      </c>
      <c r="I334" s="280">
        <v>636.23333333333335</v>
      </c>
      <c r="J334" s="280">
        <v>644.9666666666667</v>
      </c>
      <c r="K334" s="278">
        <v>627.5</v>
      </c>
      <c r="L334" s="278">
        <v>609.04999999999995</v>
      </c>
      <c r="M334" s="278">
        <v>2.7532999999999999</v>
      </c>
    </row>
    <row r="335" spans="1:13">
      <c r="A335" s="269">
        <v>325</v>
      </c>
      <c r="B335" s="278" t="s">
        <v>151</v>
      </c>
      <c r="C335" s="279">
        <v>33.700000000000003</v>
      </c>
      <c r="D335" s="280">
        <v>34.183333333333337</v>
      </c>
      <c r="E335" s="280">
        <v>33.016666666666673</v>
      </c>
      <c r="F335" s="280">
        <v>32.333333333333336</v>
      </c>
      <c r="G335" s="280">
        <v>31.166666666666671</v>
      </c>
      <c r="H335" s="280">
        <v>34.866666666666674</v>
      </c>
      <c r="I335" s="280">
        <v>36.033333333333331</v>
      </c>
      <c r="J335" s="280">
        <v>36.716666666666676</v>
      </c>
      <c r="K335" s="278">
        <v>35.35</v>
      </c>
      <c r="L335" s="278">
        <v>33.5</v>
      </c>
      <c r="M335" s="278">
        <v>131.26733999999999</v>
      </c>
    </row>
    <row r="336" spans="1:13">
      <c r="A336" s="269">
        <v>326</v>
      </c>
      <c r="B336" s="278" t="s">
        <v>262</v>
      </c>
      <c r="C336" s="279">
        <v>2462.85</v>
      </c>
      <c r="D336" s="280">
        <v>2476.2833333333333</v>
      </c>
      <c r="E336" s="280">
        <v>2396.5666666666666</v>
      </c>
      <c r="F336" s="280">
        <v>2330.2833333333333</v>
      </c>
      <c r="G336" s="280">
        <v>2250.5666666666666</v>
      </c>
      <c r="H336" s="280">
        <v>2542.5666666666666</v>
      </c>
      <c r="I336" s="280">
        <v>2622.2833333333328</v>
      </c>
      <c r="J336" s="280">
        <v>2688.5666666666666</v>
      </c>
      <c r="K336" s="278">
        <v>2556</v>
      </c>
      <c r="L336" s="278">
        <v>2410</v>
      </c>
      <c r="M336" s="278">
        <v>4.2798699999999998</v>
      </c>
    </row>
    <row r="337" spans="1:13">
      <c r="A337" s="269">
        <v>327</v>
      </c>
      <c r="B337" s="278" t="s">
        <v>479</v>
      </c>
      <c r="C337" s="279">
        <v>1492.35</v>
      </c>
      <c r="D337" s="280">
        <v>1490.4333333333334</v>
      </c>
      <c r="E337" s="280">
        <v>1436.9166666666667</v>
      </c>
      <c r="F337" s="280">
        <v>1381.4833333333333</v>
      </c>
      <c r="G337" s="280">
        <v>1327.9666666666667</v>
      </c>
      <c r="H337" s="280">
        <v>1545.8666666666668</v>
      </c>
      <c r="I337" s="280">
        <v>1599.3833333333332</v>
      </c>
      <c r="J337" s="280">
        <v>1654.8166666666668</v>
      </c>
      <c r="K337" s="278">
        <v>1543.95</v>
      </c>
      <c r="L337" s="278">
        <v>1435</v>
      </c>
      <c r="M337" s="278">
        <v>3.1625399999999999</v>
      </c>
    </row>
    <row r="338" spans="1:13">
      <c r="A338" s="269">
        <v>328</v>
      </c>
      <c r="B338" s="278" t="s">
        <v>152</v>
      </c>
      <c r="C338" s="279">
        <v>20.95</v>
      </c>
      <c r="D338" s="280">
        <v>21.483333333333334</v>
      </c>
      <c r="E338" s="280">
        <v>20.166666666666668</v>
      </c>
      <c r="F338" s="280">
        <v>19.383333333333333</v>
      </c>
      <c r="G338" s="280">
        <v>18.066666666666666</v>
      </c>
      <c r="H338" s="280">
        <v>22.266666666666669</v>
      </c>
      <c r="I338" s="280">
        <v>23.583333333333332</v>
      </c>
      <c r="J338" s="280">
        <v>24.366666666666671</v>
      </c>
      <c r="K338" s="278">
        <v>22.8</v>
      </c>
      <c r="L338" s="278">
        <v>20.7</v>
      </c>
      <c r="M338" s="278">
        <v>100.04481</v>
      </c>
    </row>
    <row r="339" spans="1:13">
      <c r="A339" s="269">
        <v>329</v>
      </c>
      <c r="B339" s="278" t="s">
        <v>478</v>
      </c>
      <c r="C339" s="279">
        <v>38.6</v>
      </c>
      <c r="D339" s="280">
        <v>39.199999999999996</v>
      </c>
      <c r="E339" s="280">
        <v>37.79999999999999</v>
      </c>
      <c r="F339" s="280">
        <v>36.999999999999993</v>
      </c>
      <c r="G339" s="280">
        <v>35.599999999999987</v>
      </c>
      <c r="H339" s="280">
        <v>39.999999999999993</v>
      </c>
      <c r="I339" s="280">
        <v>41.4</v>
      </c>
      <c r="J339" s="280">
        <v>42.199999999999996</v>
      </c>
      <c r="K339" s="278">
        <v>40.6</v>
      </c>
      <c r="L339" s="278">
        <v>38.4</v>
      </c>
      <c r="M339" s="278">
        <v>0.55020999999999998</v>
      </c>
    </row>
    <row r="340" spans="1:13">
      <c r="A340" s="269">
        <v>330</v>
      </c>
      <c r="B340" s="278" t="s">
        <v>153</v>
      </c>
      <c r="C340" s="279">
        <v>26.05</v>
      </c>
      <c r="D340" s="280">
        <v>26.45</v>
      </c>
      <c r="E340" s="280">
        <v>25.349999999999998</v>
      </c>
      <c r="F340" s="280">
        <v>24.65</v>
      </c>
      <c r="G340" s="280">
        <v>23.549999999999997</v>
      </c>
      <c r="H340" s="280">
        <v>27.15</v>
      </c>
      <c r="I340" s="280">
        <v>28.25</v>
      </c>
      <c r="J340" s="280">
        <v>28.95</v>
      </c>
      <c r="K340" s="278">
        <v>27.55</v>
      </c>
      <c r="L340" s="278">
        <v>25.75</v>
      </c>
      <c r="M340" s="278">
        <v>217.13437999999999</v>
      </c>
    </row>
    <row r="341" spans="1:13">
      <c r="A341" s="269">
        <v>331</v>
      </c>
      <c r="B341" s="278" t="s">
        <v>474</v>
      </c>
      <c r="C341" s="279">
        <v>437.1</v>
      </c>
      <c r="D341" s="280">
        <v>440.3</v>
      </c>
      <c r="E341" s="280">
        <v>431.90000000000003</v>
      </c>
      <c r="F341" s="280">
        <v>426.70000000000005</v>
      </c>
      <c r="G341" s="280">
        <v>418.30000000000007</v>
      </c>
      <c r="H341" s="280">
        <v>445.5</v>
      </c>
      <c r="I341" s="280">
        <v>453.9</v>
      </c>
      <c r="J341" s="280">
        <v>459.09999999999997</v>
      </c>
      <c r="K341" s="278">
        <v>448.7</v>
      </c>
      <c r="L341" s="278">
        <v>435.1</v>
      </c>
      <c r="M341" s="278">
        <v>0.44519999999999998</v>
      </c>
    </row>
    <row r="342" spans="1:13">
      <c r="A342" s="269">
        <v>332</v>
      </c>
      <c r="B342" s="278" t="s">
        <v>154</v>
      </c>
      <c r="C342" s="279">
        <v>17436.05</v>
      </c>
      <c r="D342" s="280">
        <v>17514.016666666666</v>
      </c>
      <c r="E342" s="280">
        <v>17228.033333333333</v>
      </c>
      <c r="F342" s="280">
        <v>17020.016666666666</v>
      </c>
      <c r="G342" s="280">
        <v>16734.033333333333</v>
      </c>
      <c r="H342" s="280">
        <v>17722.033333333333</v>
      </c>
      <c r="I342" s="280">
        <v>18008.016666666663</v>
      </c>
      <c r="J342" s="280">
        <v>18216.033333333333</v>
      </c>
      <c r="K342" s="278">
        <v>17800</v>
      </c>
      <c r="L342" s="278">
        <v>17306</v>
      </c>
      <c r="M342" s="278">
        <v>1.871</v>
      </c>
    </row>
    <row r="343" spans="1:13">
      <c r="A343" s="269">
        <v>333</v>
      </c>
      <c r="B343" s="278" t="s">
        <v>3183</v>
      </c>
      <c r="C343" s="279">
        <v>24.15</v>
      </c>
      <c r="D343" s="280">
        <v>24.033333333333331</v>
      </c>
      <c r="E343" s="280">
        <v>23.366666666666664</v>
      </c>
      <c r="F343" s="280">
        <v>22.583333333333332</v>
      </c>
      <c r="G343" s="280">
        <v>21.916666666666664</v>
      </c>
      <c r="H343" s="280">
        <v>24.816666666666663</v>
      </c>
      <c r="I343" s="280">
        <v>25.483333333333334</v>
      </c>
      <c r="J343" s="280">
        <v>26.266666666666662</v>
      </c>
      <c r="K343" s="278">
        <v>24.7</v>
      </c>
      <c r="L343" s="278">
        <v>23.25</v>
      </c>
      <c r="M343" s="278">
        <v>38.725540000000002</v>
      </c>
    </row>
    <row r="344" spans="1:13">
      <c r="A344" s="269">
        <v>334</v>
      </c>
      <c r="B344" s="278" t="s">
        <v>477</v>
      </c>
      <c r="C344" s="279">
        <v>24.55</v>
      </c>
      <c r="D344" s="280">
        <v>24.783333333333331</v>
      </c>
      <c r="E344" s="280">
        <v>24.266666666666662</v>
      </c>
      <c r="F344" s="280">
        <v>23.983333333333331</v>
      </c>
      <c r="G344" s="280">
        <v>23.466666666666661</v>
      </c>
      <c r="H344" s="280">
        <v>25.066666666666663</v>
      </c>
      <c r="I344" s="280">
        <v>25.583333333333329</v>
      </c>
      <c r="J344" s="280">
        <v>25.866666666666664</v>
      </c>
      <c r="K344" s="278">
        <v>25.3</v>
      </c>
      <c r="L344" s="278">
        <v>24.5</v>
      </c>
      <c r="M344" s="278">
        <v>4.9789099999999999</v>
      </c>
    </row>
    <row r="345" spans="1:13">
      <c r="A345" s="269">
        <v>335</v>
      </c>
      <c r="B345" s="278" t="s">
        <v>476</v>
      </c>
      <c r="C345" s="279">
        <v>280.95</v>
      </c>
      <c r="D345" s="280">
        <v>284.86666666666662</v>
      </c>
      <c r="E345" s="280">
        <v>275.28333333333325</v>
      </c>
      <c r="F345" s="280">
        <v>269.61666666666662</v>
      </c>
      <c r="G345" s="280">
        <v>260.03333333333325</v>
      </c>
      <c r="H345" s="280">
        <v>290.53333333333325</v>
      </c>
      <c r="I345" s="280">
        <v>300.11666666666662</v>
      </c>
      <c r="J345" s="280">
        <v>305.78333333333325</v>
      </c>
      <c r="K345" s="278">
        <v>294.45</v>
      </c>
      <c r="L345" s="278">
        <v>279.2</v>
      </c>
      <c r="M345" s="278">
        <v>1.55572</v>
      </c>
    </row>
    <row r="346" spans="1:13">
      <c r="A346" s="269">
        <v>336</v>
      </c>
      <c r="B346" s="278" t="s">
        <v>271</v>
      </c>
      <c r="C346" s="279">
        <v>20.8</v>
      </c>
      <c r="D346" s="280">
        <v>20.983333333333334</v>
      </c>
      <c r="E346" s="280">
        <v>20.516666666666669</v>
      </c>
      <c r="F346" s="280">
        <v>20.233333333333334</v>
      </c>
      <c r="G346" s="280">
        <v>19.766666666666669</v>
      </c>
      <c r="H346" s="280">
        <v>21.266666666666669</v>
      </c>
      <c r="I346" s="280">
        <v>21.733333333333338</v>
      </c>
      <c r="J346" s="280">
        <v>22.016666666666669</v>
      </c>
      <c r="K346" s="278">
        <v>21.45</v>
      </c>
      <c r="L346" s="278">
        <v>20.7</v>
      </c>
      <c r="M346" s="278">
        <v>77.571179999999998</v>
      </c>
    </row>
    <row r="347" spans="1:13">
      <c r="A347" s="269">
        <v>337</v>
      </c>
      <c r="B347" s="278" t="s">
        <v>284</v>
      </c>
      <c r="C347" s="279">
        <v>117.75</v>
      </c>
      <c r="D347" s="280">
        <v>118.88333333333333</v>
      </c>
      <c r="E347" s="280">
        <v>115.86666666666665</v>
      </c>
      <c r="F347" s="280">
        <v>113.98333333333332</v>
      </c>
      <c r="G347" s="280">
        <v>110.96666666666664</v>
      </c>
      <c r="H347" s="280">
        <v>120.76666666666665</v>
      </c>
      <c r="I347" s="280">
        <v>123.78333333333333</v>
      </c>
      <c r="J347" s="280">
        <v>125.66666666666666</v>
      </c>
      <c r="K347" s="278">
        <v>121.9</v>
      </c>
      <c r="L347" s="278">
        <v>117</v>
      </c>
      <c r="M347" s="278">
        <v>1.6922699999999999</v>
      </c>
    </row>
    <row r="348" spans="1:13">
      <c r="A348" s="269">
        <v>338</v>
      </c>
      <c r="B348" s="278" t="s">
        <v>155</v>
      </c>
      <c r="C348" s="279">
        <v>1178.6500000000001</v>
      </c>
      <c r="D348" s="280">
        <v>1160.7666666666667</v>
      </c>
      <c r="E348" s="280">
        <v>1101.3833333333332</v>
      </c>
      <c r="F348" s="280">
        <v>1024.1166666666666</v>
      </c>
      <c r="G348" s="280">
        <v>964.73333333333312</v>
      </c>
      <c r="H348" s="280">
        <v>1238.0333333333333</v>
      </c>
      <c r="I348" s="280">
        <v>1297.416666666667</v>
      </c>
      <c r="J348" s="280">
        <v>1374.6833333333334</v>
      </c>
      <c r="K348" s="278">
        <v>1220.1500000000001</v>
      </c>
      <c r="L348" s="278">
        <v>1083.5</v>
      </c>
      <c r="M348" s="278">
        <v>8.6493300000000009</v>
      </c>
    </row>
    <row r="349" spans="1:13">
      <c r="A349" s="269">
        <v>339</v>
      </c>
      <c r="B349" s="278" t="s">
        <v>480</v>
      </c>
      <c r="C349" s="279">
        <v>1082.6500000000001</v>
      </c>
      <c r="D349" s="280">
        <v>1074.1166666666668</v>
      </c>
      <c r="E349" s="280">
        <v>1054.5333333333335</v>
      </c>
      <c r="F349" s="280">
        <v>1026.4166666666667</v>
      </c>
      <c r="G349" s="280">
        <v>1006.8333333333335</v>
      </c>
      <c r="H349" s="280">
        <v>1102.2333333333336</v>
      </c>
      <c r="I349" s="280">
        <v>1121.8166666666666</v>
      </c>
      <c r="J349" s="280">
        <v>1149.9333333333336</v>
      </c>
      <c r="K349" s="278">
        <v>1093.7</v>
      </c>
      <c r="L349" s="278">
        <v>1046</v>
      </c>
      <c r="M349" s="278">
        <v>0.1019</v>
      </c>
    </row>
    <row r="350" spans="1:13">
      <c r="A350" s="269">
        <v>340</v>
      </c>
      <c r="B350" s="278" t="s">
        <v>475</v>
      </c>
      <c r="C350" s="279">
        <v>44.55</v>
      </c>
      <c r="D350" s="280">
        <v>44.9</v>
      </c>
      <c r="E350" s="280">
        <v>44.15</v>
      </c>
      <c r="F350" s="280">
        <v>43.75</v>
      </c>
      <c r="G350" s="280">
        <v>43</v>
      </c>
      <c r="H350" s="280">
        <v>45.3</v>
      </c>
      <c r="I350" s="280">
        <v>46.05</v>
      </c>
      <c r="J350" s="280">
        <v>46.449999999999996</v>
      </c>
      <c r="K350" s="278">
        <v>45.65</v>
      </c>
      <c r="L350" s="278">
        <v>44.5</v>
      </c>
      <c r="M350" s="278">
        <v>5.6933100000000003</v>
      </c>
    </row>
    <row r="351" spans="1:13">
      <c r="A351" s="269">
        <v>341</v>
      </c>
      <c r="B351" s="278" t="s">
        <v>156</v>
      </c>
      <c r="C351" s="279">
        <v>77</v>
      </c>
      <c r="D351" s="280">
        <v>76.733333333333334</v>
      </c>
      <c r="E351" s="280">
        <v>74.916666666666671</v>
      </c>
      <c r="F351" s="280">
        <v>72.833333333333343</v>
      </c>
      <c r="G351" s="280">
        <v>71.01666666666668</v>
      </c>
      <c r="H351" s="280">
        <v>78.816666666666663</v>
      </c>
      <c r="I351" s="280">
        <v>80.633333333333326</v>
      </c>
      <c r="J351" s="280">
        <v>82.716666666666654</v>
      </c>
      <c r="K351" s="278">
        <v>78.55</v>
      </c>
      <c r="L351" s="278">
        <v>74.650000000000006</v>
      </c>
      <c r="M351" s="278">
        <v>71.892769999999999</v>
      </c>
    </row>
    <row r="352" spans="1:13">
      <c r="A352" s="269">
        <v>342</v>
      </c>
      <c r="B352" s="278" t="s">
        <v>157</v>
      </c>
      <c r="C352" s="279">
        <v>95.2</v>
      </c>
      <c r="D352" s="280">
        <v>95.816666666666663</v>
      </c>
      <c r="E352" s="280">
        <v>93.933333333333323</v>
      </c>
      <c r="F352" s="280">
        <v>92.666666666666657</v>
      </c>
      <c r="G352" s="280">
        <v>90.783333333333317</v>
      </c>
      <c r="H352" s="280">
        <v>97.083333333333329</v>
      </c>
      <c r="I352" s="280">
        <v>98.966666666666654</v>
      </c>
      <c r="J352" s="280">
        <v>100.23333333333333</v>
      </c>
      <c r="K352" s="278">
        <v>97.7</v>
      </c>
      <c r="L352" s="278">
        <v>94.55</v>
      </c>
      <c r="M352" s="278">
        <v>140.78729000000001</v>
      </c>
    </row>
    <row r="353" spans="1:13">
      <c r="A353" s="269">
        <v>343</v>
      </c>
      <c r="B353" s="278" t="s">
        <v>272</v>
      </c>
      <c r="C353" s="279">
        <v>354.8</v>
      </c>
      <c r="D353" s="280">
        <v>359.06666666666666</v>
      </c>
      <c r="E353" s="280">
        <v>346.73333333333335</v>
      </c>
      <c r="F353" s="280">
        <v>338.66666666666669</v>
      </c>
      <c r="G353" s="280">
        <v>326.33333333333337</v>
      </c>
      <c r="H353" s="280">
        <v>367.13333333333333</v>
      </c>
      <c r="I353" s="280">
        <v>379.4666666666667</v>
      </c>
      <c r="J353" s="280">
        <v>387.5333333333333</v>
      </c>
      <c r="K353" s="278">
        <v>371.4</v>
      </c>
      <c r="L353" s="278">
        <v>351</v>
      </c>
      <c r="M353" s="278">
        <v>3.0391499999999998</v>
      </c>
    </row>
    <row r="354" spans="1:13">
      <c r="A354" s="269">
        <v>344</v>
      </c>
      <c r="B354" s="278" t="s">
        <v>273</v>
      </c>
      <c r="C354" s="279">
        <v>2032.2</v>
      </c>
      <c r="D354" s="280">
        <v>2041.3833333333332</v>
      </c>
      <c r="E354" s="280">
        <v>2012.8166666666666</v>
      </c>
      <c r="F354" s="280">
        <v>1993.4333333333334</v>
      </c>
      <c r="G354" s="280">
        <v>1964.8666666666668</v>
      </c>
      <c r="H354" s="280">
        <v>2060.7666666666664</v>
      </c>
      <c r="I354" s="280">
        <v>2089.333333333333</v>
      </c>
      <c r="J354" s="280">
        <v>2108.7166666666662</v>
      </c>
      <c r="K354" s="278">
        <v>2069.9499999999998</v>
      </c>
      <c r="L354" s="278">
        <v>2022</v>
      </c>
      <c r="M354" s="278">
        <v>0.39188000000000001</v>
      </c>
    </row>
    <row r="355" spans="1:13">
      <c r="A355" s="269">
        <v>345</v>
      </c>
      <c r="B355" s="278" t="s">
        <v>158</v>
      </c>
      <c r="C355" s="279">
        <v>86.05</v>
      </c>
      <c r="D355" s="280">
        <v>88.133333333333326</v>
      </c>
      <c r="E355" s="280">
        <v>83.766666666666652</v>
      </c>
      <c r="F355" s="280">
        <v>81.48333333333332</v>
      </c>
      <c r="G355" s="280">
        <v>77.116666666666646</v>
      </c>
      <c r="H355" s="280">
        <v>90.416666666666657</v>
      </c>
      <c r="I355" s="280">
        <v>94.783333333333331</v>
      </c>
      <c r="J355" s="280">
        <v>97.066666666666663</v>
      </c>
      <c r="K355" s="278">
        <v>92.5</v>
      </c>
      <c r="L355" s="278">
        <v>85.85</v>
      </c>
      <c r="M355" s="278">
        <v>48.813110000000002</v>
      </c>
    </row>
    <row r="356" spans="1:13">
      <c r="A356" s="269">
        <v>346</v>
      </c>
      <c r="B356" s="278" t="s">
        <v>481</v>
      </c>
      <c r="C356" s="279">
        <v>153.4</v>
      </c>
      <c r="D356" s="280">
        <v>154.4</v>
      </c>
      <c r="E356" s="280">
        <v>150.80000000000001</v>
      </c>
      <c r="F356" s="280">
        <v>148.20000000000002</v>
      </c>
      <c r="G356" s="280">
        <v>144.60000000000002</v>
      </c>
      <c r="H356" s="280">
        <v>157</v>
      </c>
      <c r="I356" s="280">
        <v>160.59999999999997</v>
      </c>
      <c r="J356" s="280">
        <v>163.19999999999999</v>
      </c>
      <c r="K356" s="278">
        <v>158</v>
      </c>
      <c r="L356" s="278">
        <v>151.80000000000001</v>
      </c>
      <c r="M356" s="278">
        <v>2.1916699999999998</v>
      </c>
    </row>
    <row r="357" spans="1:13">
      <c r="A357" s="269">
        <v>347</v>
      </c>
      <c r="B357" s="278" t="s">
        <v>159</v>
      </c>
      <c r="C357" s="279">
        <v>67.349999999999994</v>
      </c>
      <c r="D357" s="280">
        <v>67.649999999999991</v>
      </c>
      <c r="E357" s="280">
        <v>66.249999999999986</v>
      </c>
      <c r="F357" s="280">
        <v>65.149999999999991</v>
      </c>
      <c r="G357" s="280">
        <v>63.749999999999986</v>
      </c>
      <c r="H357" s="280">
        <v>68.749999999999986</v>
      </c>
      <c r="I357" s="280">
        <v>70.149999999999991</v>
      </c>
      <c r="J357" s="280">
        <v>71.249999999999986</v>
      </c>
      <c r="K357" s="278">
        <v>69.05</v>
      </c>
      <c r="L357" s="278">
        <v>66.55</v>
      </c>
      <c r="M357" s="278">
        <v>382.08748000000003</v>
      </c>
    </row>
    <row r="358" spans="1:13">
      <c r="A358" s="269">
        <v>348</v>
      </c>
      <c r="B358" s="278" t="s">
        <v>482</v>
      </c>
      <c r="C358" s="279">
        <v>43.85</v>
      </c>
      <c r="D358" s="280">
        <v>44.050000000000004</v>
      </c>
      <c r="E358" s="280">
        <v>43.500000000000007</v>
      </c>
      <c r="F358" s="280">
        <v>43.150000000000006</v>
      </c>
      <c r="G358" s="280">
        <v>42.600000000000009</v>
      </c>
      <c r="H358" s="280">
        <v>44.400000000000006</v>
      </c>
      <c r="I358" s="280">
        <v>44.95</v>
      </c>
      <c r="J358" s="280">
        <v>45.300000000000004</v>
      </c>
      <c r="K358" s="278">
        <v>44.6</v>
      </c>
      <c r="L358" s="278">
        <v>43.7</v>
      </c>
      <c r="M358" s="278">
        <v>2.07477</v>
      </c>
    </row>
    <row r="359" spans="1:13">
      <c r="A359" s="269">
        <v>349</v>
      </c>
      <c r="B359" s="278" t="s">
        <v>483</v>
      </c>
      <c r="C359" s="279">
        <v>186.1</v>
      </c>
      <c r="D359" s="280">
        <v>185.69999999999996</v>
      </c>
      <c r="E359" s="280">
        <v>183.44999999999993</v>
      </c>
      <c r="F359" s="280">
        <v>180.79999999999998</v>
      </c>
      <c r="G359" s="280">
        <v>178.54999999999995</v>
      </c>
      <c r="H359" s="280">
        <v>188.34999999999991</v>
      </c>
      <c r="I359" s="280">
        <v>190.59999999999997</v>
      </c>
      <c r="J359" s="280">
        <v>193.24999999999989</v>
      </c>
      <c r="K359" s="278">
        <v>187.95</v>
      </c>
      <c r="L359" s="278">
        <v>183.05</v>
      </c>
      <c r="M359" s="278">
        <v>0.97372999999999998</v>
      </c>
    </row>
    <row r="360" spans="1:13">
      <c r="A360" s="269">
        <v>350</v>
      </c>
      <c r="B360" s="278" t="s">
        <v>484</v>
      </c>
      <c r="C360" s="279">
        <v>147.19999999999999</v>
      </c>
      <c r="D360" s="280">
        <v>149.08333333333334</v>
      </c>
      <c r="E360" s="280">
        <v>143.7166666666667</v>
      </c>
      <c r="F360" s="280">
        <v>140.23333333333335</v>
      </c>
      <c r="G360" s="280">
        <v>134.8666666666667</v>
      </c>
      <c r="H360" s="280">
        <v>152.56666666666669</v>
      </c>
      <c r="I360" s="280">
        <v>157.93333333333331</v>
      </c>
      <c r="J360" s="280">
        <v>161.41666666666669</v>
      </c>
      <c r="K360" s="278">
        <v>154.44999999999999</v>
      </c>
      <c r="L360" s="278">
        <v>145.6</v>
      </c>
      <c r="M360" s="278">
        <v>8.7840000000000001E-2</v>
      </c>
    </row>
    <row r="361" spans="1:13">
      <c r="A361" s="269">
        <v>351</v>
      </c>
      <c r="B361" s="278" t="s">
        <v>160</v>
      </c>
      <c r="C361" s="279">
        <v>17683.25</v>
      </c>
      <c r="D361" s="280">
        <v>17899.7</v>
      </c>
      <c r="E361" s="280">
        <v>17359.150000000001</v>
      </c>
      <c r="F361" s="280">
        <v>17035.05</v>
      </c>
      <c r="G361" s="280">
        <v>16494.5</v>
      </c>
      <c r="H361" s="280">
        <v>18223.800000000003</v>
      </c>
      <c r="I361" s="280">
        <v>18764.349999999999</v>
      </c>
      <c r="J361" s="280">
        <v>19088.450000000004</v>
      </c>
      <c r="K361" s="278">
        <v>18440.25</v>
      </c>
      <c r="L361" s="278">
        <v>17575.599999999999</v>
      </c>
      <c r="M361" s="278">
        <v>0.34399000000000002</v>
      </c>
    </row>
    <row r="362" spans="1:13">
      <c r="A362" s="269">
        <v>352</v>
      </c>
      <c r="B362" s="278" t="s">
        <v>488</v>
      </c>
      <c r="C362" s="279">
        <v>99.75</v>
      </c>
      <c r="D362" s="280">
        <v>96.883333333333326</v>
      </c>
      <c r="E362" s="280">
        <v>93.966666666666654</v>
      </c>
      <c r="F362" s="280">
        <v>88.183333333333323</v>
      </c>
      <c r="G362" s="280">
        <v>85.266666666666652</v>
      </c>
      <c r="H362" s="280">
        <v>102.66666666666666</v>
      </c>
      <c r="I362" s="280">
        <v>105.58333333333334</v>
      </c>
      <c r="J362" s="280">
        <v>111.36666666666666</v>
      </c>
      <c r="K362" s="278">
        <v>99.8</v>
      </c>
      <c r="L362" s="278">
        <v>91.1</v>
      </c>
      <c r="M362" s="278">
        <v>9.5361600000000006</v>
      </c>
    </row>
    <row r="363" spans="1:13">
      <c r="A363" s="269">
        <v>353</v>
      </c>
      <c r="B363" s="278" t="s">
        <v>485</v>
      </c>
      <c r="C363" s="279">
        <v>12.3</v>
      </c>
      <c r="D363" s="280">
        <v>12.049999999999999</v>
      </c>
      <c r="E363" s="280">
        <v>11.749999999999998</v>
      </c>
      <c r="F363" s="280">
        <v>11.2</v>
      </c>
      <c r="G363" s="280">
        <v>10.899999999999999</v>
      </c>
      <c r="H363" s="280">
        <v>12.599999999999998</v>
      </c>
      <c r="I363" s="280">
        <v>12.899999999999999</v>
      </c>
      <c r="J363" s="280">
        <v>13.449999999999998</v>
      </c>
      <c r="K363" s="278">
        <v>12.35</v>
      </c>
      <c r="L363" s="278">
        <v>11.5</v>
      </c>
      <c r="M363" s="278">
        <v>11.03511</v>
      </c>
    </row>
    <row r="364" spans="1:13">
      <c r="A364" s="269">
        <v>354</v>
      </c>
      <c r="B364" s="278" t="s">
        <v>161</v>
      </c>
      <c r="C364" s="279">
        <v>854.05</v>
      </c>
      <c r="D364" s="280">
        <v>862.7166666666667</v>
      </c>
      <c r="E364" s="280">
        <v>838.83333333333337</v>
      </c>
      <c r="F364" s="280">
        <v>823.61666666666667</v>
      </c>
      <c r="G364" s="280">
        <v>799.73333333333335</v>
      </c>
      <c r="H364" s="280">
        <v>877.93333333333339</v>
      </c>
      <c r="I364" s="280">
        <v>901.81666666666661</v>
      </c>
      <c r="J364" s="280">
        <v>917.03333333333342</v>
      </c>
      <c r="K364" s="278">
        <v>886.6</v>
      </c>
      <c r="L364" s="278">
        <v>847.5</v>
      </c>
      <c r="M364" s="278">
        <v>17.65052</v>
      </c>
    </row>
    <row r="365" spans="1:13">
      <c r="A365" s="269">
        <v>355</v>
      </c>
      <c r="B365" s="278" t="s">
        <v>489</v>
      </c>
      <c r="C365" s="279">
        <v>480.65</v>
      </c>
      <c r="D365" s="280">
        <v>482.86666666666662</v>
      </c>
      <c r="E365" s="280">
        <v>472.88333333333321</v>
      </c>
      <c r="F365" s="280">
        <v>465.11666666666662</v>
      </c>
      <c r="G365" s="280">
        <v>455.13333333333321</v>
      </c>
      <c r="H365" s="280">
        <v>490.63333333333321</v>
      </c>
      <c r="I365" s="280">
        <v>500.61666666666667</v>
      </c>
      <c r="J365" s="280">
        <v>508.38333333333321</v>
      </c>
      <c r="K365" s="278">
        <v>492.85</v>
      </c>
      <c r="L365" s="278">
        <v>475.1</v>
      </c>
      <c r="M365" s="278">
        <v>0.83216000000000001</v>
      </c>
    </row>
    <row r="366" spans="1:13">
      <c r="A366" s="269">
        <v>356</v>
      </c>
      <c r="B366" s="278" t="s">
        <v>162</v>
      </c>
      <c r="C366" s="279">
        <v>223.25</v>
      </c>
      <c r="D366" s="280">
        <v>223.16666666666666</v>
      </c>
      <c r="E366" s="280">
        <v>219.43333333333331</v>
      </c>
      <c r="F366" s="280">
        <v>215.61666666666665</v>
      </c>
      <c r="G366" s="280">
        <v>211.8833333333333</v>
      </c>
      <c r="H366" s="280">
        <v>226.98333333333332</v>
      </c>
      <c r="I366" s="280">
        <v>230.71666666666667</v>
      </c>
      <c r="J366" s="280">
        <v>234.53333333333333</v>
      </c>
      <c r="K366" s="278">
        <v>226.9</v>
      </c>
      <c r="L366" s="278">
        <v>219.35</v>
      </c>
      <c r="M366" s="278">
        <v>30.113119999999999</v>
      </c>
    </row>
    <row r="367" spans="1:13">
      <c r="A367" s="269">
        <v>357</v>
      </c>
      <c r="B367" s="278" t="s">
        <v>163</v>
      </c>
      <c r="C367" s="279">
        <v>91.8</v>
      </c>
      <c r="D367" s="280">
        <v>90.633333333333326</v>
      </c>
      <c r="E367" s="280">
        <v>88.766666666666652</v>
      </c>
      <c r="F367" s="280">
        <v>85.73333333333332</v>
      </c>
      <c r="G367" s="280">
        <v>83.866666666666646</v>
      </c>
      <c r="H367" s="280">
        <v>93.666666666666657</v>
      </c>
      <c r="I367" s="280">
        <v>95.533333333333331</v>
      </c>
      <c r="J367" s="280">
        <v>98.566666666666663</v>
      </c>
      <c r="K367" s="278">
        <v>92.5</v>
      </c>
      <c r="L367" s="278">
        <v>87.6</v>
      </c>
      <c r="M367" s="278">
        <v>55.179900000000004</v>
      </c>
    </row>
    <row r="368" spans="1:13">
      <c r="A368" s="269">
        <v>358</v>
      </c>
      <c r="B368" s="278" t="s">
        <v>276</v>
      </c>
      <c r="C368" s="279">
        <v>4419.3999999999996</v>
      </c>
      <c r="D368" s="280">
        <v>4390.8</v>
      </c>
      <c r="E368" s="280">
        <v>4239.6000000000004</v>
      </c>
      <c r="F368" s="280">
        <v>4059.8</v>
      </c>
      <c r="G368" s="280">
        <v>3908.6000000000004</v>
      </c>
      <c r="H368" s="280">
        <v>4570.6000000000004</v>
      </c>
      <c r="I368" s="280">
        <v>4721.7999999999993</v>
      </c>
      <c r="J368" s="280">
        <v>4901.6000000000004</v>
      </c>
      <c r="K368" s="278">
        <v>4542</v>
      </c>
      <c r="L368" s="278">
        <v>4211</v>
      </c>
      <c r="M368" s="278">
        <v>1.31186</v>
      </c>
    </row>
    <row r="369" spans="1:13">
      <c r="A369" s="269">
        <v>359</v>
      </c>
      <c r="B369" s="278" t="s">
        <v>278</v>
      </c>
      <c r="C369" s="279">
        <v>10844.25</v>
      </c>
      <c r="D369" s="280">
        <v>10835.1</v>
      </c>
      <c r="E369" s="280">
        <v>10664.150000000001</v>
      </c>
      <c r="F369" s="280">
        <v>10484.050000000001</v>
      </c>
      <c r="G369" s="280">
        <v>10313.100000000002</v>
      </c>
      <c r="H369" s="280">
        <v>11015.2</v>
      </c>
      <c r="I369" s="280">
        <v>11186.150000000001</v>
      </c>
      <c r="J369" s="280">
        <v>11366.25</v>
      </c>
      <c r="K369" s="278">
        <v>11006.05</v>
      </c>
      <c r="L369" s="278">
        <v>10655</v>
      </c>
      <c r="M369" s="278">
        <v>2.69E-2</v>
      </c>
    </row>
    <row r="370" spans="1:13">
      <c r="A370" s="269">
        <v>360</v>
      </c>
      <c r="B370" s="278" t="s">
        <v>495</v>
      </c>
      <c r="C370" s="279">
        <v>4164.3</v>
      </c>
      <c r="D370" s="280">
        <v>4175.8166666666666</v>
      </c>
      <c r="E370" s="280">
        <v>4114.4833333333336</v>
      </c>
      <c r="F370" s="280">
        <v>4064.666666666667</v>
      </c>
      <c r="G370" s="280">
        <v>4003.3333333333339</v>
      </c>
      <c r="H370" s="280">
        <v>4225.6333333333332</v>
      </c>
      <c r="I370" s="280">
        <v>4286.9666666666672</v>
      </c>
      <c r="J370" s="280">
        <v>4336.7833333333328</v>
      </c>
      <c r="K370" s="278">
        <v>4237.1499999999996</v>
      </c>
      <c r="L370" s="278">
        <v>4126</v>
      </c>
      <c r="M370" s="278">
        <v>0.11844</v>
      </c>
    </row>
    <row r="371" spans="1:13">
      <c r="A371" s="269">
        <v>361</v>
      </c>
      <c r="B371" s="278" t="s">
        <v>490</v>
      </c>
      <c r="C371" s="279">
        <v>82.45</v>
      </c>
      <c r="D371" s="280">
        <v>83.266666666666666</v>
      </c>
      <c r="E371" s="280">
        <v>81.183333333333337</v>
      </c>
      <c r="F371" s="280">
        <v>79.916666666666671</v>
      </c>
      <c r="G371" s="280">
        <v>77.833333333333343</v>
      </c>
      <c r="H371" s="280">
        <v>84.533333333333331</v>
      </c>
      <c r="I371" s="280">
        <v>86.616666666666674</v>
      </c>
      <c r="J371" s="280">
        <v>87.883333333333326</v>
      </c>
      <c r="K371" s="278">
        <v>85.35</v>
      </c>
      <c r="L371" s="278">
        <v>82</v>
      </c>
      <c r="M371" s="278">
        <v>3.7180499999999999</v>
      </c>
    </row>
    <row r="372" spans="1:13">
      <c r="A372" s="269">
        <v>362</v>
      </c>
      <c r="B372" s="278" t="s">
        <v>491</v>
      </c>
      <c r="C372" s="279">
        <v>537.9</v>
      </c>
      <c r="D372" s="280">
        <v>535.83333333333337</v>
      </c>
      <c r="E372" s="280">
        <v>517.66666666666674</v>
      </c>
      <c r="F372" s="280">
        <v>497.43333333333339</v>
      </c>
      <c r="G372" s="280">
        <v>479.26666666666677</v>
      </c>
      <c r="H372" s="280">
        <v>556.06666666666672</v>
      </c>
      <c r="I372" s="280">
        <v>574.23333333333346</v>
      </c>
      <c r="J372" s="280">
        <v>594.4666666666667</v>
      </c>
      <c r="K372" s="278">
        <v>554</v>
      </c>
      <c r="L372" s="278">
        <v>515.6</v>
      </c>
      <c r="M372" s="278">
        <v>0.53003</v>
      </c>
    </row>
    <row r="373" spans="1:13">
      <c r="A373" s="269">
        <v>363</v>
      </c>
      <c r="B373" s="278" t="s">
        <v>164</v>
      </c>
      <c r="C373" s="279">
        <v>1539.2</v>
      </c>
      <c r="D373" s="280">
        <v>1551.45</v>
      </c>
      <c r="E373" s="280">
        <v>1518.9</v>
      </c>
      <c r="F373" s="280">
        <v>1498.6000000000001</v>
      </c>
      <c r="G373" s="280">
        <v>1466.0500000000002</v>
      </c>
      <c r="H373" s="280">
        <v>1571.75</v>
      </c>
      <c r="I373" s="280">
        <v>1604.2999999999997</v>
      </c>
      <c r="J373" s="280">
        <v>1624.6</v>
      </c>
      <c r="K373" s="278">
        <v>1584</v>
      </c>
      <c r="L373" s="278">
        <v>1531.15</v>
      </c>
      <c r="M373" s="278">
        <v>13.899459999999999</v>
      </c>
    </row>
    <row r="374" spans="1:13">
      <c r="A374" s="269">
        <v>364</v>
      </c>
      <c r="B374" s="278" t="s">
        <v>274</v>
      </c>
      <c r="C374" s="279">
        <v>1513.4</v>
      </c>
      <c r="D374" s="280">
        <v>1513.5666666666666</v>
      </c>
      <c r="E374" s="280">
        <v>1477.1333333333332</v>
      </c>
      <c r="F374" s="280">
        <v>1440.8666666666666</v>
      </c>
      <c r="G374" s="280">
        <v>1404.4333333333332</v>
      </c>
      <c r="H374" s="280">
        <v>1549.8333333333333</v>
      </c>
      <c r="I374" s="280">
        <v>1586.2666666666667</v>
      </c>
      <c r="J374" s="280">
        <v>1622.5333333333333</v>
      </c>
      <c r="K374" s="278">
        <v>1550</v>
      </c>
      <c r="L374" s="278">
        <v>1477.3</v>
      </c>
      <c r="M374" s="278">
        <v>4.1667500000000004</v>
      </c>
    </row>
    <row r="375" spans="1:13">
      <c r="A375" s="269">
        <v>365</v>
      </c>
      <c r="B375" s="278" t="s">
        <v>165</v>
      </c>
      <c r="C375" s="279">
        <v>31.2</v>
      </c>
      <c r="D375" s="280">
        <v>31.316666666666666</v>
      </c>
      <c r="E375" s="280">
        <v>30.883333333333333</v>
      </c>
      <c r="F375" s="280">
        <v>30.566666666666666</v>
      </c>
      <c r="G375" s="280">
        <v>30.133333333333333</v>
      </c>
      <c r="H375" s="280">
        <v>31.633333333333333</v>
      </c>
      <c r="I375" s="280">
        <v>32.066666666666663</v>
      </c>
      <c r="J375" s="280">
        <v>32.383333333333333</v>
      </c>
      <c r="K375" s="278">
        <v>31.75</v>
      </c>
      <c r="L375" s="278">
        <v>31</v>
      </c>
      <c r="M375" s="278">
        <v>193.93369000000001</v>
      </c>
    </row>
    <row r="376" spans="1:13">
      <c r="A376" s="269">
        <v>366</v>
      </c>
      <c r="B376" s="278" t="s">
        <v>275</v>
      </c>
      <c r="C376" s="279">
        <v>214.8</v>
      </c>
      <c r="D376" s="280">
        <v>213.29999999999998</v>
      </c>
      <c r="E376" s="280">
        <v>209.59999999999997</v>
      </c>
      <c r="F376" s="280">
        <v>204.39999999999998</v>
      </c>
      <c r="G376" s="280">
        <v>200.69999999999996</v>
      </c>
      <c r="H376" s="280">
        <v>218.49999999999997</v>
      </c>
      <c r="I376" s="280">
        <v>222.19999999999996</v>
      </c>
      <c r="J376" s="280">
        <v>227.39999999999998</v>
      </c>
      <c r="K376" s="278">
        <v>217</v>
      </c>
      <c r="L376" s="278">
        <v>208.1</v>
      </c>
      <c r="M376" s="278">
        <v>6.6467000000000001</v>
      </c>
    </row>
    <row r="377" spans="1:13">
      <c r="A377" s="269">
        <v>367</v>
      </c>
      <c r="B377" s="278" t="s">
        <v>486</v>
      </c>
      <c r="C377" s="279">
        <v>125.1</v>
      </c>
      <c r="D377" s="280">
        <v>124.51666666666665</v>
      </c>
      <c r="E377" s="280">
        <v>120.58333333333331</v>
      </c>
      <c r="F377" s="280">
        <v>116.06666666666666</v>
      </c>
      <c r="G377" s="280">
        <v>112.13333333333333</v>
      </c>
      <c r="H377" s="280">
        <v>129.0333333333333</v>
      </c>
      <c r="I377" s="280">
        <v>132.96666666666664</v>
      </c>
      <c r="J377" s="280">
        <v>137.48333333333329</v>
      </c>
      <c r="K377" s="278">
        <v>128.44999999999999</v>
      </c>
      <c r="L377" s="278">
        <v>120</v>
      </c>
      <c r="M377" s="278">
        <v>1.18696</v>
      </c>
    </row>
    <row r="378" spans="1:13">
      <c r="A378" s="269">
        <v>368</v>
      </c>
      <c r="B378" s="278" t="s">
        <v>492</v>
      </c>
      <c r="C378" s="279">
        <v>743.3</v>
      </c>
      <c r="D378" s="280">
        <v>743.61666666666667</v>
      </c>
      <c r="E378" s="280">
        <v>734.83333333333337</v>
      </c>
      <c r="F378" s="280">
        <v>726.36666666666667</v>
      </c>
      <c r="G378" s="280">
        <v>717.58333333333337</v>
      </c>
      <c r="H378" s="280">
        <v>752.08333333333337</v>
      </c>
      <c r="I378" s="280">
        <v>760.86666666666667</v>
      </c>
      <c r="J378" s="280">
        <v>769.33333333333337</v>
      </c>
      <c r="K378" s="278">
        <v>752.4</v>
      </c>
      <c r="L378" s="278">
        <v>735.15</v>
      </c>
      <c r="M378" s="278">
        <v>1.0898300000000001</v>
      </c>
    </row>
    <row r="379" spans="1:13">
      <c r="A379" s="269">
        <v>369</v>
      </c>
      <c r="B379" s="278" t="s">
        <v>166</v>
      </c>
      <c r="C379" s="279">
        <v>158</v>
      </c>
      <c r="D379" s="280">
        <v>159.16666666666666</v>
      </c>
      <c r="E379" s="280">
        <v>156.43333333333331</v>
      </c>
      <c r="F379" s="280">
        <v>154.86666666666665</v>
      </c>
      <c r="G379" s="280">
        <v>152.1333333333333</v>
      </c>
      <c r="H379" s="280">
        <v>160.73333333333332</v>
      </c>
      <c r="I379" s="280">
        <v>163.46666666666667</v>
      </c>
      <c r="J379" s="280">
        <v>165.03333333333333</v>
      </c>
      <c r="K379" s="278">
        <v>161.9</v>
      </c>
      <c r="L379" s="278">
        <v>157.6</v>
      </c>
      <c r="M379" s="278">
        <v>180.72425999999999</v>
      </c>
    </row>
    <row r="380" spans="1:13">
      <c r="A380" s="269">
        <v>370</v>
      </c>
      <c r="B380" s="278" t="s">
        <v>493</v>
      </c>
      <c r="C380" s="279">
        <v>65.7</v>
      </c>
      <c r="D380" s="280">
        <v>66.100000000000009</v>
      </c>
      <c r="E380" s="280">
        <v>64.800000000000011</v>
      </c>
      <c r="F380" s="280">
        <v>63.900000000000006</v>
      </c>
      <c r="G380" s="280">
        <v>62.600000000000009</v>
      </c>
      <c r="H380" s="280">
        <v>67.000000000000014</v>
      </c>
      <c r="I380" s="280">
        <v>68.3</v>
      </c>
      <c r="J380" s="280">
        <v>69.200000000000017</v>
      </c>
      <c r="K380" s="278">
        <v>67.400000000000006</v>
      </c>
      <c r="L380" s="278">
        <v>65.2</v>
      </c>
      <c r="M380" s="278">
        <v>11.546989999999999</v>
      </c>
    </row>
    <row r="381" spans="1:13">
      <c r="A381" s="269">
        <v>371</v>
      </c>
      <c r="B381" s="278" t="s">
        <v>277</v>
      </c>
      <c r="C381" s="279">
        <v>176.3</v>
      </c>
      <c r="D381" s="280">
        <v>178.91666666666666</v>
      </c>
      <c r="E381" s="280">
        <v>172.88333333333333</v>
      </c>
      <c r="F381" s="280">
        <v>169.46666666666667</v>
      </c>
      <c r="G381" s="280">
        <v>163.43333333333334</v>
      </c>
      <c r="H381" s="280">
        <v>182.33333333333331</v>
      </c>
      <c r="I381" s="280">
        <v>188.36666666666667</v>
      </c>
      <c r="J381" s="280">
        <v>191.7833333333333</v>
      </c>
      <c r="K381" s="278">
        <v>184.95</v>
      </c>
      <c r="L381" s="278">
        <v>175.5</v>
      </c>
      <c r="M381" s="278">
        <v>6.00528</v>
      </c>
    </row>
    <row r="382" spans="1:13">
      <c r="A382" s="269">
        <v>372</v>
      </c>
      <c r="B382" s="278" t="s">
        <v>494</v>
      </c>
      <c r="C382" s="279">
        <v>36.85</v>
      </c>
      <c r="D382" s="280">
        <v>36.81666666666667</v>
      </c>
      <c r="E382" s="280">
        <v>36.333333333333343</v>
      </c>
      <c r="F382" s="280">
        <v>35.81666666666667</v>
      </c>
      <c r="G382" s="280">
        <v>35.333333333333343</v>
      </c>
      <c r="H382" s="280">
        <v>37.333333333333343</v>
      </c>
      <c r="I382" s="280">
        <v>37.816666666666677</v>
      </c>
      <c r="J382" s="280">
        <v>38.333333333333343</v>
      </c>
      <c r="K382" s="278">
        <v>37.299999999999997</v>
      </c>
      <c r="L382" s="278">
        <v>36.299999999999997</v>
      </c>
      <c r="M382" s="278">
        <v>0.82850000000000001</v>
      </c>
    </row>
    <row r="383" spans="1:13">
      <c r="A383" s="269">
        <v>373</v>
      </c>
      <c r="B383" s="278" t="s">
        <v>487</v>
      </c>
      <c r="C383" s="279">
        <v>40.799999999999997</v>
      </c>
      <c r="D383" s="280">
        <v>40.93333333333333</v>
      </c>
      <c r="E383" s="280">
        <v>40.36666666666666</v>
      </c>
      <c r="F383" s="280">
        <v>39.93333333333333</v>
      </c>
      <c r="G383" s="280">
        <v>39.36666666666666</v>
      </c>
      <c r="H383" s="280">
        <v>41.36666666666666</v>
      </c>
      <c r="I383" s="280">
        <v>41.933333333333337</v>
      </c>
      <c r="J383" s="280">
        <v>42.36666666666666</v>
      </c>
      <c r="K383" s="278">
        <v>41.5</v>
      </c>
      <c r="L383" s="278">
        <v>40.5</v>
      </c>
      <c r="M383" s="278">
        <v>4.9513800000000003</v>
      </c>
    </row>
    <row r="384" spans="1:13">
      <c r="A384" s="269">
        <v>374</v>
      </c>
      <c r="B384" s="278" t="s">
        <v>167</v>
      </c>
      <c r="C384" s="279">
        <v>972.85</v>
      </c>
      <c r="D384" s="280">
        <v>986.61666666666667</v>
      </c>
      <c r="E384" s="280">
        <v>956.23333333333335</v>
      </c>
      <c r="F384" s="280">
        <v>939.61666666666667</v>
      </c>
      <c r="G384" s="280">
        <v>909.23333333333335</v>
      </c>
      <c r="H384" s="280">
        <v>1003.2333333333333</v>
      </c>
      <c r="I384" s="280">
        <v>1033.6166666666668</v>
      </c>
      <c r="J384" s="280">
        <v>1050.2333333333333</v>
      </c>
      <c r="K384" s="278">
        <v>1017</v>
      </c>
      <c r="L384" s="278">
        <v>970</v>
      </c>
      <c r="M384" s="278">
        <v>17.14303</v>
      </c>
    </row>
    <row r="385" spans="1:13">
      <c r="A385" s="269">
        <v>375</v>
      </c>
      <c r="B385" s="278" t="s">
        <v>279</v>
      </c>
      <c r="C385" s="279">
        <v>209</v>
      </c>
      <c r="D385" s="280">
        <v>210.63333333333333</v>
      </c>
      <c r="E385" s="280">
        <v>206.26666666666665</v>
      </c>
      <c r="F385" s="280">
        <v>203.53333333333333</v>
      </c>
      <c r="G385" s="280">
        <v>199.16666666666666</v>
      </c>
      <c r="H385" s="280">
        <v>213.36666666666665</v>
      </c>
      <c r="I385" s="280">
        <v>217.73333333333332</v>
      </c>
      <c r="J385" s="280">
        <v>220.46666666666664</v>
      </c>
      <c r="K385" s="278">
        <v>215</v>
      </c>
      <c r="L385" s="278">
        <v>207.9</v>
      </c>
      <c r="M385" s="278">
        <v>5.4452699999999998</v>
      </c>
    </row>
    <row r="386" spans="1:13">
      <c r="A386" s="269">
        <v>376</v>
      </c>
      <c r="B386" s="278" t="s">
        <v>497</v>
      </c>
      <c r="C386" s="279">
        <v>297.45</v>
      </c>
      <c r="D386" s="280">
        <v>298.7833333333333</v>
      </c>
      <c r="E386" s="280">
        <v>294.11666666666662</v>
      </c>
      <c r="F386" s="280">
        <v>290.7833333333333</v>
      </c>
      <c r="G386" s="280">
        <v>286.11666666666662</v>
      </c>
      <c r="H386" s="280">
        <v>302.11666666666662</v>
      </c>
      <c r="I386" s="280">
        <v>306.78333333333336</v>
      </c>
      <c r="J386" s="280">
        <v>310.11666666666662</v>
      </c>
      <c r="K386" s="278">
        <v>303.45</v>
      </c>
      <c r="L386" s="278">
        <v>295.45</v>
      </c>
      <c r="M386" s="278">
        <v>6.0357599999999998</v>
      </c>
    </row>
    <row r="387" spans="1:13">
      <c r="A387" s="269">
        <v>377</v>
      </c>
      <c r="B387" s="278" t="s">
        <v>499</v>
      </c>
      <c r="C387" s="279">
        <v>72.650000000000006</v>
      </c>
      <c r="D387" s="280">
        <v>73.166666666666671</v>
      </c>
      <c r="E387" s="280">
        <v>71.483333333333348</v>
      </c>
      <c r="F387" s="280">
        <v>70.316666666666677</v>
      </c>
      <c r="G387" s="280">
        <v>68.633333333333354</v>
      </c>
      <c r="H387" s="280">
        <v>74.333333333333343</v>
      </c>
      <c r="I387" s="280">
        <v>76.016666666666652</v>
      </c>
      <c r="J387" s="280">
        <v>77.183333333333337</v>
      </c>
      <c r="K387" s="278">
        <v>74.849999999999994</v>
      </c>
      <c r="L387" s="278">
        <v>72</v>
      </c>
      <c r="M387" s="278">
        <v>10.59477</v>
      </c>
    </row>
    <row r="388" spans="1:13">
      <c r="A388" s="269">
        <v>378</v>
      </c>
      <c r="B388" s="278" t="s">
        <v>280</v>
      </c>
      <c r="C388" s="279">
        <v>532.4</v>
      </c>
      <c r="D388" s="280">
        <v>532.9666666666667</v>
      </c>
      <c r="E388" s="280">
        <v>529.43333333333339</v>
      </c>
      <c r="F388" s="280">
        <v>526.4666666666667</v>
      </c>
      <c r="G388" s="280">
        <v>522.93333333333339</v>
      </c>
      <c r="H388" s="280">
        <v>535.93333333333339</v>
      </c>
      <c r="I388" s="280">
        <v>539.4666666666667</v>
      </c>
      <c r="J388" s="280">
        <v>542.43333333333339</v>
      </c>
      <c r="K388" s="278">
        <v>536.5</v>
      </c>
      <c r="L388" s="278">
        <v>530</v>
      </c>
      <c r="M388" s="278">
        <v>0.41860999999999998</v>
      </c>
    </row>
    <row r="389" spans="1:13">
      <c r="A389" s="269">
        <v>379</v>
      </c>
      <c r="B389" s="278" t="s">
        <v>500</v>
      </c>
      <c r="C389" s="279">
        <v>205.05</v>
      </c>
      <c r="D389" s="280">
        <v>206.01666666666665</v>
      </c>
      <c r="E389" s="280">
        <v>201.0333333333333</v>
      </c>
      <c r="F389" s="280">
        <v>197.01666666666665</v>
      </c>
      <c r="G389" s="280">
        <v>192.0333333333333</v>
      </c>
      <c r="H389" s="280">
        <v>210.0333333333333</v>
      </c>
      <c r="I389" s="280">
        <v>215.01666666666665</v>
      </c>
      <c r="J389" s="280">
        <v>219.0333333333333</v>
      </c>
      <c r="K389" s="278">
        <v>211</v>
      </c>
      <c r="L389" s="278">
        <v>202</v>
      </c>
      <c r="M389" s="278">
        <v>3.4555699999999998</v>
      </c>
    </row>
    <row r="390" spans="1:13">
      <c r="A390" s="269">
        <v>380</v>
      </c>
      <c r="B390" s="278" t="s">
        <v>168</v>
      </c>
      <c r="C390" s="279">
        <v>567.70000000000005</v>
      </c>
      <c r="D390" s="280">
        <v>566.73333333333335</v>
      </c>
      <c r="E390" s="280">
        <v>554.9666666666667</v>
      </c>
      <c r="F390" s="280">
        <v>542.23333333333335</v>
      </c>
      <c r="G390" s="280">
        <v>530.4666666666667</v>
      </c>
      <c r="H390" s="280">
        <v>579.4666666666667</v>
      </c>
      <c r="I390" s="280">
        <v>591.23333333333335</v>
      </c>
      <c r="J390" s="280">
        <v>603.9666666666667</v>
      </c>
      <c r="K390" s="278">
        <v>578.5</v>
      </c>
      <c r="L390" s="278">
        <v>554</v>
      </c>
      <c r="M390" s="278">
        <v>4.1097000000000001</v>
      </c>
    </row>
    <row r="391" spans="1:13">
      <c r="A391" s="269">
        <v>381</v>
      </c>
      <c r="B391" s="278" t="s">
        <v>502</v>
      </c>
      <c r="C391" s="279">
        <v>908.75</v>
      </c>
      <c r="D391" s="280">
        <v>908.15</v>
      </c>
      <c r="E391" s="280">
        <v>887.34999999999991</v>
      </c>
      <c r="F391" s="280">
        <v>865.94999999999993</v>
      </c>
      <c r="G391" s="280">
        <v>845.14999999999986</v>
      </c>
      <c r="H391" s="280">
        <v>929.55</v>
      </c>
      <c r="I391" s="280">
        <v>950.34999999999991</v>
      </c>
      <c r="J391" s="280">
        <v>971.75</v>
      </c>
      <c r="K391" s="278">
        <v>928.95</v>
      </c>
      <c r="L391" s="278">
        <v>886.75</v>
      </c>
      <c r="M391" s="278">
        <v>0.12016</v>
      </c>
    </row>
    <row r="392" spans="1:13">
      <c r="A392" s="269">
        <v>382</v>
      </c>
      <c r="B392" s="278" t="s">
        <v>503</v>
      </c>
      <c r="C392" s="279">
        <v>251.1</v>
      </c>
      <c r="D392" s="280">
        <v>252.51666666666665</v>
      </c>
      <c r="E392" s="280">
        <v>248.08333333333331</v>
      </c>
      <c r="F392" s="280">
        <v>245.06666666666666</v>
      </c>
      <c r="G392" s="280">
        <v>240.63333333333333</v>
      </c>
      <c r="H392" s="280">
        <v>255.5333333333333</v>
      </c>
      <c r="I392" s="280">
        <v>259.96666666666664</v>
      </c>
      <c r="J392" s="280">
        <v>262.98333333333329</v>
      </c>
      <c r="K392" s="278">
        <v>256.95</v>
      </c>
      <c r="L392" s="278">
        <v>249.5</v>
      </c>
      <c r="M392" s="278">
        <v>1.84432</v>
      </c>
    </row>
    <row r="393" spans="1:13">
      <c r="A393" s="269">
        <v>383</v>
      </c>
      <c r="B393" s="278" t="s">
        <v>169</v>
      </c>
      <c r="C393" s="279">
        <v>106.4</v>
      </c>
      <c r="D393" s="280">
        <v>108.93333333333334</v>
      </c>
      <c r="E393" s="280">
        <v>102.21666666666667</v>
      </c>
      <c r="F393" s="280">
        <v>98.033333333333331</v>
      </c>
      <c r="G393" s="280">
        <v>91.316666666666663</v>
      </c>
      <c r="H393" s="280">
        <v>113.11666666666667</v>
      </c>
      <c r="I393" s="280">
        <v>119.83333333333334</v>
      </c>
      <c r="J393" s="280">
        <v>124.01666666666668</v>
      </c>
      <c r="K393" s="278">
        <v>115.65</v>
      </c>
      <c r="L393" s="278">
        <v>104.75</v>
      </c>
      <c r="M393" s="278">
        <v>593.84184000000005</v>
      </c>
    </row>
    <row r="394" spans="1:13">
      <c r="A394" s="269">
        <v>384</v>
      </c>
      <c r="B394" s="278" t="s">
        <v>501</v>
      </c>
      <c r="C394" s="279">
        <v>38.049999999999997</v>
      </c>
      <c r="D394" s="280">
        <v>38.6</v>
      </c>
      <c r="E394" s="280">
        <v>37.25</v>
      </c>
      <c r="F394" s="280">
        <v>36.449999999999996</v>
      </c>
      <c r="G394" s="280">
        <v>35.099999999999994</v>
      </c>
      <c r="H394" s="280">
        <v>39.400000000000006</v>
      </c>
      <c r="I394" s="280">
        <v>40.750000000000014</v>
      </c>
      <c r="J394" s="280">
        <v>41.550000000000011</v>
      </c>
      <c r="K394" s="278">
        <v>39.950000000000003</v>
      </c>
      <c r="L394" s="278">
        <v>37.799999999999997</v>
      </c>
      <c r="M394" s="278">
        <v>28.870819999999998</v>
      </c>
    </row>
    <row r="395" spans="1:13">
      <c r="A395" s="269">
        <v>385</v>
      </c>
      <c r="B395" s="278" t="s">
        <v>170</v>
      </c>
      <c r="C395" s="279">
        <v>91.85</v>
      </c>
      <c r="D395" s="280">
        <v>92</v>
      </c>
      <c r="E395" s="280">
        <v>90.35</v>
      </c>
      <c r="F395" s="280">
        <v>88.85</v>
      </c>
      <c r="G395" s="280">
        <v>87.199999999999989</v>
      </c>
      <c r="H395" s="280">
        <v>93.5</v>
      </c>
      <c r="I395" s="280">
        <v>95.15</v>
      </c>
      <c r="J395" s="280">
        <v>96.65</v>
      </c>
      <c r="K395" s="278">
        <v>93.65</v>
      </c>
      <c r="L395" s="278">
        <v>90.5</v>
      </c>
      <c r="M395" s="278">
        <v>41.633940000000003</v>
      </c>
    </row>
    <row r="396" spans="1:13">
      <c r="A396" s="269">
        <v>386</v>
      </c>
      <c r="B396" s="278" t="s">
        <v>504</v>
      </c>
      <c r="C396" s="279">
        <v>71</v>
      </c>
      <c r="D396" s="280">
        <v>71.433333333333337</v>
      </c>
      <c r="E396" s="280">
        <v>70.066666666666677</v>
      </c>
      <c r="F396" s="280">
        <v>69.13333333333334</v>
      </c>
      <c r="G396" s="280">
        <v>67.76666666666668</v>
      </c>
      <c r="H396" s="280">
        <v>72.366666666666674</v>
      </c>
      <c r="I396" s="280">
        <v>73.733333333333348</v>
      </c>
      <c r="J396" s="280">
        <v>74.666666666666671</v>
      </c>
      <c r="K396" s="278">
        <v>72.8</v>
      </c>
      <c r="L396" s="278">
        <v>70.5</v>
      </c>
      <c r="M396" s="278">
        <v>2.6292800000000001</v>
      </c>
    </row>
    <row r="397" spans="1:13">
      <c r="A397" s="269">
        <v>387</v>
      </c>
      <c r="B397" s="278" t="s">
        <v>505</v>
      </c>
      <c r="C397" s="279">
        <v>615.65</v>
      </c>
      <c r="D397" s="280">
        <v>616.43333333333328</v>
      </c>
      <c r="E397" s="280">
        <v>607.66666666666652</v>
      </c>
      <c r="F397" s="280">
        <v>599.68333333333328</v>
      </c>
      <c r="G397" s="280">
        <v>590.91666666666652</v>
      </c>
      <c r="H397" s="280">
        <v>624.41666666666652</v>
      </c>
      <c r="I397" s="280">
        <v>633.18333333333317</v>
      </c>
      <c r="J397" s="280">
        <v>641.16666666666652</v>
      </c>
      <c r="K397" s="278">
        <v>625.20000000000005</v>
      </c>
      <c r="L397" s="278">
        <v>608.45000000000005</v>
      </c>
      <c r="M397" s="278">
        <v>1.8238399999999999</v>
      </c>
    </row>
    <row r="398" spans="1:13">
      <c r="A398" s="269">
        <v>388</v>
      </c>
      <c r="B398" s="278" t="s">
        <v>506</v>
      </c>
      <c r="C398" s="279">
        <v>6.6</v>
      </c>
      <c r="D398" s="280">
        <v>6.5999999999999988</v>
      </c>
      <c r="E398" s="280">
        <v>6.5999999999999979</v>
      </c>
      <c r="F398" s="280">
        <v>6.5999999999999988</v>
      </c>
      <c r="G398" s="280">
        <v>6.5999999999999979</v>
      </c>
      <c r="H398" s="280">
        <v>6.5999999999999979</v>
      </c>
      <c r="I398" s="280">
        <v>6.6</v>
      </c>
      <c r="J398" s="280">
        <v>6.5999999999999979</v>
      </c>
      <c r="K398" s="278">
        <v>6.6</v>
      </c>
      <c r="L398" s="278">
        <v>6.6</v>
      </c>
      <c r="M398" s="278">
        <v>34.712479999999999</v>
      </c>
    </row>
    <row r="399" spans="1:13">
      <c r="A399" s="269">
        <v>389</v>
      </c>
      <c r="B399" s="278" t="s">
        <v>171</v>
      </c>
      <c r="C399" s="279">
        <v>1370.9</v>
      </c>
      <c r="D399" s="280">
        <v>1370.0166666666667</v>
      </c>
      <c r="E399" s="280">
        <v>1354.1833333333334</v>
      </c>
      <c r="F399" s="280">
        <v>1337.4666666666667</v>
      </c>
      <c r="G399" s="280">
        <v>1321.6333333333334</v>
      </c>
      <c r="H399" s="280">
        <v>1386.7333333333333</v>
      </c>
      <c r="I399" s="280">
        <v>1402.5666666666668</v>
      </c>
      <c r="J399" s="280">
        <v>1419.2833333333333</v>
      </c>
      <c r="K399" s="278">
        <v>1385.85</v>
      </c>
      <c r="L399" s="278">
        <v>1353.3</v>
      </c>
      <c r="M399" s="278">
        <v>299.28330999999997</v>
      </c>
    </row>
    <row r="400" spans="1:13">
      <c r="A400" s="269">
        <v>390</v>
      </c>
      <c r="B400" s="278" t="s">
        <v>507</v>
      </c>
      <c r="C400" s="279">
        <v>18.8</v>
      </c>
      <c r="D400" s="280">
        <v>18.633333333333336</v>
      </c>
      <c r="E400" s="280">
        <v>18.466666666666672</v>
      </c>
      <c r="F400" s="280">
        <v>18.133333333333336</v>
      </c>
      <c r="G400" s="280">
        <v>17.966666666666672</v>
      </c>
      <c r="H400" s="280">
        <v>18.966666666666672</v>
      </c>
      <c r="I400" s="280">
        <v>19.133333333333336</v>
      </c>
      <c r="J400" s="280">
        <v>19.466666666666672</v>
      </c>
      <c r="K400" s="278">
        <v>18.8</v>
      </c>
      <c r="L400" s="278">
        <v>18.3</v>
      </c>
      <c r="M400" s="278">
        <v>5.9864699999999997</v>
      </c>
    </row>
    <row r="401" spans="1:13">
      <c r="A401" s="269">
        <v>391</v>
      </c>
      <c r="B401" s="278" t="s">
        <v>520</v>
      </c>
      <c r="C401" s="279">
        <v>5.3</v>
      </c>
      <c r="D401" s="280">
        <v>5.3666666666666671</v>
      </c>
      <c r="E401" s="280">
        <v>5.2333333333333343</v>
      </c>
      <c r="F401" s="280">
        <v>5.166666666666667</v>
      </c>
      <c r="G401" s="280">
        <v>5.0333333333333341</v>
      </c>
      <c r="H401" s="280">
        <v>5.4333333333333345</v>
      </c>
      <c r="I401" s="280">
        <v>5.5666666666666673</v>
      </c>
      <c r="J401" s="280">
        <v>5.6333333333333346</v>
      </c>
      <c r="K401" s="278">
        <v>5.5</v>
      </c>
      <c r="L401" s="278">
        <v>5.3</v>
      </c>
      <c r="M401" s="278">
        <v>7.7695400000000001</v>
      </c>
    </row>
    <row r="402" spans="1:13">
      <c r="A402" s="269">
        <v>392</v>
      </c>
      <c r="B402" s="278" t="s">
        <v>509</v>
      </c>
      <c r="C402" s="279">
        <v>116</v>
      </c>
      <c r="D402" s="280">
        <v>116.76666666666667</v>
      </c>
      <c r="E402" s="280">
        <v>114.03333333333333</v>
      </c>
      <c r="F402" s="280">
        <v>112.06666666666666</v>
      </c>
      <c r="G402" s="280">
        <v>109.33333333333333</v>
      </c>
      <c r="H402" s="280">
        <v>118.73333333333333</v>
      </c>
      <c r="I402" s="280">
        <v>121.46666666666665</v>
      </c>
      <c r="J402" s="280">
        <v>123.43333333333334</v>
      </c>
      <c r="K402" s="278">
        <v>119.5</v>
      </c>
      <c r="L402" s="278">
        <v>114.8</v>
      </c>
      <c r="M402" s="278">
        <v>1.24072</v>
      </c>
    </row>
    <row r="403" spans="1:13">
      <c r="A403" s="269">
        <v>393</v>
      </c>
      <c r="B403" s="278" t="s">
        <v>2317</v>
      </c>
      <c r="C403" s="279">
        <v>81.3</v>
      </c>
      <c r="D403" s="280">
        <v>81.583333333333329</v>
      </c>
      <c r="E403" s="280">
        <v>80.716666666666654</v>
      </c>
      <c r="F403" s="280">
        <v>80.133333333333326</v>
      </c>
      <c r="G403" s="280">
        <v>79.266666666666652</v>
      </c>
      <c r="H403" s="280">
        <v>82.166666666666657</v>
      </c>
      <c r="I403" s="280">
        <v>83.033333333333331</v>
      </c>
      <c r="J403" s="280">
        <v>83.61666666666666</v>
      </c>
      <c r="K403" s="278">
        <v>82.45</v>
      </c>
      <c r="L403" s="278">
        <v>81</v>
      </c>
      <c r="M403" s="278">
        <v>0.90781000000000001</v>
      </c>
    </row>
    <row r="404" spans="1:13">
      <c r="A404" s="269">
        <v>394</v>
      </c>
      <c r="B404" s="278" t="s">
        <v>496</v>
      </c>
      <c r="C404" s="279">
        <v>259.64999999999998</v>
      </c>
      <c r="D404" s="280">
        <v>256.26666666666671</v>
      </c>
      <c r="E404" s="280">
        <v>250.48333333333341</v>
      </c>
      <c r="F404" s="280">
        <v>241.31666666666669</v>
      </c>
      <c r="G404" s="280">
        <v>235.53333333333339</v>
      </c>
      <c r="H404" s="280">
        <v>265.43333333333339</v>
      </c>
      <c r="I404" s="280">
        <v>271.2166666666667</v>
      </c>
      <c r="J404" s="280">
        <v>280.38333333333344</v>
      </c>
      <c r="K404" s="278">
        <v>262.05</v>
      </c>
      <c r="L404" s="278">
        <v>247.1</v>
      </c>
      <c r="M404" s="278">
        <v>6.8558500000000002</v>
      </c>
    </row>
    <row r="405" spans="1:13">
      <c r="A405" s="269">
        <v>395</v>
      </c>
      <c r="B405" s="278" t="s">
        <v>508</v>
      </c>
      <c r="C405" s="279">
        <v>1.9</v>
      </c>
      <c r="D405" s="280">
        <v>1.8999999999999997</v>
      </c>
      <c r="E405" s="280">
        <v>1.8999999999999995</v>
      </c>
      <c r="F405" s="280">
        <v>1.8999999999999997</v>
      </c>
      <c r="G405" s="280">
        <v>1.8999999999999995</v>
      </c>
      <c r="H405" s="280">
        <v>1.8999999999999995</v>
      </c>
      <c r="I405" s="280">
        <v>1.9</v>
      </c>
      <c r="J405" s="280">
        <v>1.8999999999999995</v>
      </c>
      <c r="K405" s="278">
        <v>1.9</v>
      </c>
      <c r="L405" s="278">
        <v>1.9</v>
      </c>
      <c r="M405" s="278">
        <v>11.71932</v>
      </c>
    </row>
    <row r="406" spans="1:13">
      <c r="A406" s="269">
        <v>396</v>
      </c>
      <c r="B406" s="278" t="s">
        <v>498</v>
      </c>
      <c r="C406" s="279">
        <v>17.649999999999999</v>
      </c>
      <c r="D406" s="280">
        <v>17.733333333333334</v>
      </c>
      <c r="E406" s="280">
        <v>17.466666666666669</v>
      </c>
      <c r="F406" s="280">
        <v>17.283333333333335</v>
      </c>
      <c r="G406" s="280">
        <v>17.016666666666669</v>
      </c>
      <c r="H406" s="280">
        <v>17.916666666666668</v>
      </c>
      <c r="I406" s="280">
        <v>18.183333333333334</v>
      </c>
      <c r="J406" s="280">
        <v>18.366666666666667</v>
      </c>
      <c r="K406" s="278">
        <v>18</v>
      </c>
      <c r="L406" s="278">
        <v>17.55</v>
      </c>
      <c r="M406" s="278">
        <v>21.933129999999998</v>
      </c>
    </row>
    <row r="407" spans="1:13">
      <c r="A407" s="269">
        <v>397</v>
      </c>
      <c r="B407" s="278" t="s">
        <v>513</v>
      </c>
      <c r="C407" s="279">
        <v>36.799999999999997</v>
      </c>
      <c r="D407" s="280">
        <v>35.766666666666666</v>
      </c>
      <c r="E407" s="280">
        <v>34.733333333333334</v>
      </c>
      <c r="F407" s="280">
        <v>32.666666666666671</v>
      </c>
      <c r="G407" s="280">
        <v>31.63333333333334</v>
      </c>
      <c r="H407" s="280">
        <v>37.833333333333329</v>
      </c>
      <c r="I407" s="280">
        <v>38.86666666666666</v>
      </c>
      <c r="J407" s="280">
        <v>40.933333333333323</v>
      </c>
      <c r="K407" s="278">
        <v>36.799999999999997</v>
      </c>
      <c r="L407" s="278">
        <v>33.700000000000003</v>
      </c>
      <c r="M407" s="278">
        <v>16.20213</v>
      </c>
    </row>
    <row r="408" spans="1:13">
      <c r="A408" s="269">
        <v>398</v>
      </c>
      <c r="B408" s="278" t="s">
        <v>172</v>
      </c>
      <c r="C408" s="279">
        <v>26.6</v>
      </c>
      <c r="D408" s="280">
        <v>26.716666666666669</v>
      </c>
      <c r="E408" s="280">
        <v>26.183333333333337</v>
      </c>
      <c r="F408" s="280">
        <v>25.766666666666669</v>
      </c>
      <c r="G408" s="280">
        <v>25.233333333333338</v>
      </c>
      <c r="H408" s="280">
        <v>27.133333333333336</v>
      </c>
      <c r="I408" s="280">
        <v>27.666666666666668</v>
      </c>
      <c r="J408" s="280">
        <v>28.083333333333336</v>
      </c>
      <c r="K408" s="278">
        <v>27.25</v>
      </c>
      <c r="L408" s="278">
        <v>26.3</v>
      </c>
      <c r="M408" s="278">
        <v>148.51115999999999</v>
      </c>
    </row>
    <row r="409" spans="1:13">
      <c r="A409" s="269">
        <v>399</v>
      </c>
      <c r="B409" s="278" t="s">
        <v>514</v>
      </c>
      <c r="C409" s="279">
        <v>7480.3</v>
      </c>
      <c r="D409" s="280">
        <v>7525.0999999999995</v>
      </c>
      <c r="E409" s="280">
        <v>7395.1999999999989</v>
      </c>
      <c r="F409" s="280">
        <v>7310.0999999999995</v>
      </c>
      <c r="G409" s="280">
        <v>7180.1999999999989</v>
      </c>
      <c r="H409" s="280">
        <v>7610.1999999999989</v>
      </c>
      <c r="I409" s="280">
        <v>7740.0999999999985</v>
      </c>
      <c r="J409" s="280">
        <v>7825.1999999999989</v>
      </c>
      <c r="K409" s="278">
        <v>7655</v>
      </c>
      <c r="L409" s="278">
        <v>7440</v>
      </c>
      <c r="M409" s="278">
        <v>0.57396000000000003</v>
      </c>
    </row>
    <row r="410" spans="1:13">
      <c r="A410" s="269">
        <v>400</v>
      </c>
      <c r="B410" s="278" t="s">
        <v>281</v>
      </c>
      <c r="C410" s="279">
        <v>717.65</v>
      </c>
      <c r="D410" s="280">
        <v>719.7166666666667</v>
      </c>
      <c r="E410" s="280">
        <v>706.93333333333339</v>
      </c>
      <c r="F410" s="280">
        <v>696.2166666666667</v>
      </c>
      <c r="G410" s="280">
        <v>683.43333333333339</v>
      </c>
      <c r="H410" s="280">
        <v>730.43333333333339</v>
      </c>
      <c r="I410" s="280">
        <v>743.2166666666667</v>
      </c>
      <c r="J410" s="280">
        <v>753.93333333333339</v>
      </c>
      <c r="K410" s="278">
        <v>732.5</v>
      </c>
      <c r="L410" s="278">
        <v>709</v>
      </c>
      <c r="M410" s="278">
        <v>12.19244</v>
      </c>
    </row>
    <row r="411" spans="1:13">
      <c r="A411" s="269">
        <v>401</v>
      </c>
      <c r="B411" s="278" t="s">
        <v>173</v>
      </c>
      <c r="C411" s="279">
        <v>186.7</v>
      </c>
      <c r="D411" s="280">
        <v>187.25</v>
      </c>
      <c r="E411" s="280">
        <v>184.6</v>
      </c>
      <c r="F411" s="280">
        <v>182.5</v>
      </c>
      <c r="G411" s="280">
        <v>179.85</v>
      </c>
      <c r="H411" s="280">
        <v>189.35</v>
      </c>
      <c r="I411" s="280">
        <v>191.99999999999997</v>
      </c>
      <c r="J411" s="280">
        <v>194.1</v>
      </c>
      <c r="K411" s="278">
        <v>189.9</v>
      </c>
      <c r="L411" s="278">
        <v>185.15</v>
      </c>
      <c r="M411" s="278">
        <v>509.57436999999999</v>
      </c>
    </row>
    <row r="412" spans="1:13">
      <c r="A412" s="269">
        <v>402</v>
      </c>
      <c r="B412" s="278" t="s">
        <v>515</v>
      </c>
      <c r="C412" s="279">
        <v>3406.8</v>
      </c>
      <c r="D412" s="280">
        <v>3423.6</v>
      </c>
      <c r="E412" s="280">
        <v>3352.2</v>
      </c>
      <c r="F412" s="280">
        <v>3297.6</v>
      </c>
      <c r="G412" s="280">
        <v>3226.2</v>
      </c>
      <c r="H412" s="280">
        <v>3478.2</v>
      </c>
      <c r="I412" s="280">
        <v>3549.6000000000004</v>
      </c>
      <c r="J412" s="280">
        <v>3604.2</v>
      </c>
      <c r="K412" s="278">
        <v>3495</v>
      </c>
      <c r="L412" s="278">
        <v>3369</v>
      </c>
      <c r="M412" s="278">
        <v>0.40155999999999997</v>
      </c>
    </row>
    <row r="413" spans="1:13">
      <c r="A413" s="269">
        <v>403</v>
      </c>
      <c r="B413" s="278" t="s">
        <v>517</v>
      </c>
      <c r="C413" s="279">
        <v>1304.8</v>
      </c>
      <c r="D413" s="280">
        <v>1300.1166666666668</v>
      </c>
      <c r="E413" s="280">
        <v>1276.2333333333336</v>
      </c>
      <c r="F413" s="280">
        <v>1247.6666666666667</v>
      </c>
      <c r="G413" s="280">
        <v>1223.7833333333335</v>
      </c>
      <c r="H413" s="280">
        <v>1328.6833333333336</v>
      </c>
      <c r="I413" s="280">
        <v>1352.5666666666668</v>
      </c>
      <c r="J413" s="280">
        <v>1381.1333333333337</v>
      </c>
      <c r="K413" s="278">
        <v>1324</v>
      </c>
      <c r="L413" s="278">
        <v>1271.55</v>
      </c>
      <c r="M413" s="278">
        <v>0.11627999999999999</v>
      </c>
    </row>
    <row r="414" spans="1:13">
      <c r="A414" s="269">
        <v>404</v>
      </c>
      <c r="B414" s="278" t="s">
        <v>518</v>
      </c>
      <c r="C414" s="279">
        <v>395.75</v>
      </c>
      <c r="D414" s="280">
        <v>404.58333333333331</v>
      </c>
      <c r="E414" s="280">
        <v>385.16666666666663</v>
      </c>
      <c r="F414" s="280">
        <v>374.58333333333331</v>
      </c>
      <c r="G414" s="280">
        <v>355.16666666666663</v>
      </c>
      <c r="H414" s="280">
        <v>415.16666666666663</v>
      </c>
      <c r="I414" s="280">
        <v>434.58333333333326</v>
      </c>
      <c r="J414" s="280">
        <v>445.16666666666663</v>
      </c>
      <c r="K414" s="278">
        <v>424</v>
      </c>
      <c r="L414" s="278">
        <v>394</v>
      </c>
      <c r="M414" s="278">
        <v>0.79569999999999996</v>
      </c>
    </row>
    <row r="415" spans="1:13">
      <c r="A415" s="269">
        <v>405</v>
      </c>
      <c r="B415" s="278" t="s">
        <v>510</v>
      </c>
      <c r="C415" s="279">
        <v>72.75</v>
      </c>
      <c r="D415" s="280">
        <v>73.983333333333334</v>
      </c>
      <c r="E415" s="280">
        <v>70.716666666666669</v>
      </c>
      <c r="F415" s="280">
        <v>68.683333333333337</v>
      </c>
      <c r="G415" s="280">
        <v>65.416666666666671</v>
      </c>
      <c r="H415" s="280">
        <v>76.016666666666666</v>
      </c>
      <c r="I415" s="280">
        <v>79.283333333333346</v>
      </c>
      <c r="J415" s="280">
        <v>81.316666666666663</v>
      </c>
      <c r="K415" s="278">
        <v>77.25</v>
      </c>
      <c r="L415" s="278">
        <v>71.95</v>
      </c>
      <c r="M415" s="278">
        <v>6.4661499999999998</v>
      </c>
    </row>
    <row r="416" spans="1:13">
      <c r="A416" s="269">
        <v>406</v>
      </c>
      <c r="B416" s="278" t="s">
        <v>519</v>
      </c>
      <c r="C416" s="279">
        <v>193.95</v>
      </c>
      <c r="D416" s="280">
        <v>194.93333333333331</v>
      </c>
      <c r="E416" s="280">
        <v>191.06666666666661</v>
      </c>
      <c r="F416" s="280">
        <v>188.18333333333331</v>
      </c>
      <c r="G416" s="280">
        <v>184.31666666666661</v>
      </c>
      <c r="H416" s="280">
        <v>197.81666666666661</v>
      </c>
      <c r="I416" s="280">
        <v>201.68333333333334</v>
      </c>
      <c r="J416" s="280">
        <v>204.56666666666661</v>
      </c>
      <c r="K416" s="278">
        <v>198.8</v>
      </c>
      <c r="L416" s="278">
        <v>192.05</v>
      </c>
      <c r="M416" s="278">
        <v>0.41991000000000001</v>
      </c>
    </row>
    <row r="417" spans="1:13">
      <c r="A417" s="269">
        <v>407</v>
      </c>
      <c r="B417" s="278" t="s">
        <v>174</v>
      </c>
      <c r="C417" s="279">
        <v>18707.75</v>
      </c>
      <c r="D417" s="280">
        <v>18827.933333333334</v>
      </c>
      <c r="E417" s="280">
        <v>18480.866666666669</v>
      </c>
      <c r="F417" s="280">
        <v>18253.983333333334</v>
      </c>
      <c r="G417" s="280">
        <v>17906.916666666668</v>
      </c>
      <c r="H417" s="280">
        <v>19054.816666666669</v>
      </c>
      <c r="I417" s="280">
        <v>19401.883333333335</v>
      </c>
      <c r="J417" s="280">
        <v>19628.76666666667</v>
      </c>
      <c r="K417" s="278">
        <v>19175</v>
      </c>
      <c r="L417" s="278">
        <v>18601.05</v>
      </c>
      <c r="M417" s="278">
        <v>0.41913</v>
      </c>
    </row>
    <row r="418" spans="1:13">
      <c r="A418" s="269">
        <v>408</v>
      </c>
      <c r="B418" s="278" t="s">
        <v>521</v>
      </c>
      <c r="C418" s="279">
        <v>727.25</v>
      </c>
      <c r="D418" s="280">
        <v>732.41666666666663</v>
      </c>
      <c r="E418" s="280">
        <v>714.83333333333326</v>
      </c>
      <c r="F418" s="280">
        <v>702.41666666666663</v>
      </c>
      <c r="G418" s="280">
        <v>684.83333333333326</v>
      </c>
      <c r="H418" s="280">
        <v>744.83333333333326</v>
      </c>
      <c r="I418" s="280">
        <v>762.41666666666652</v>
      </c>
      <c r="J418" s="280">
        <v>774.83333333333326</v>
      </c>
      <c r="K418" s="278">
        <v>750</v>
      </c>
      <c r="L418" s="278">
        <v>720</v>
      </c>
      <c r="M418" s="278">
        <v>0.64966000000000002</v>
      </c>
    </row>
    <row r="419" spans="1:13">
      <c r="A419" s="269">
        <v>409</v>
      </c>
      <c r="B419" s="278" t="s">
        <v>175</v>
      </c>
      <c r="C419" s="279">
        <v>1168.95</v>
      </c>
      <c r="D419" s="280">
        <v>1167.8666666666668</v>
      </c>
      <c r="E419" s="280">
        <v>1136.0833333333335</v>
      </c>
      <c r="F419" s="280">
        <v>1103.2166666666667</v>
      </c>
      <c r="G419" s="280">
        <v>1071.4333333333334</v>
      </c>
      <c r="H419" s="280">
        <v>1200.7333333333336</v>
      </c>
      <c r="I419" s="280">
        <v>1232.5166666666669</v>
      </c>
      <c r="J419" s="280">
        <v>1265.3833333333337</v>
      </c>
      <c r="K419" s="278">
        <v>1199.6500000000001</v>
      </c>
      <c r="L419" s="278">
        <v>1135</v>
      </c>
      <c r="M419" s="278">
        <v>10.44739</v>
      </c>
    </row>
    <row r="420" spans="1:13">
      <c r="A420" s="269">
        <v>410</v>
      </c>
      <c r="B420" s="278" t="s">
        <v>516</v>
      </c>
      <c r="C420" s="279">
        <v>397.75</v>
      </c>
      <c r="D420" s="280">
        <v>396.65000000000003</v>
      </c>
      <c r="E420" s="280">
        <v>388.35000000000008</v>
      </c>
      <c r="F420" s="280">
        <v>378.95000000000005</v>
      </c>
      <c r="G420" s="280">
        <v>370.65000000000009</v>
      </c>
      <c r="H420" s="280">
        <v>406.05000000000007</v>
      </c>
      <c r="I420" s="280">
        <v>414.35</v>
      </c>
      <c r="J420" s="280">
        <v>423.75000000000006</v>
      </c>
      <c r="K420" s="278">
        <v>404.95</v>
      </c>
      <c r="L420" s="278">
        <v>387.25</v>
      </c>
      <c r="M420" s="278">
        <v>0.25842999999999999</v>
      </c>
    </row>
    <row r="421" spans="1:13">
      <c r="A421" s="269">
        <v>411</v>
      </c>
      <c r="B421" s="278" t="s">
        <v>511</v>
      </c>
      <c r="C421" s="279">
        <v>21.2</v>
      </c>
      <c r="D421" s="280">
        <v>21.466666666666665</v>
      </c>
      <c r="E421" s="280">
        <v>20.783333333333331</v>
      </c>
      <c r="F421" s="280">
        <v>20.366666666666667</v>
      </c>
      <c r="G421" s="280">
        <v>19.683333333333334</v>
      </c>
      <c r="H421" s="280">
        <v>21.883333333333329</v>
      </c>
      <c r="I421" s="280">
        <v>22.566666666666659</v>
      </c>
      <c r="J421" s="280">
        <v>22.983333333333327</v>
      </c>
      <c r="K421" s="278">
        <v>22.15</v>
      </c>
      <c r="L421" s="278">
        <v>21.05</v>
      </c>
      <c r="M421" s="278">
        <v>11.1203</v>
      </c>
    </row>
    <row r="422" spans="1:13">
      <c r="A422" s="269">
        <v>412</v>
      </c>
      <c r="B422" s="278" t="s">
        <v>512</v>
      </c>
      <c r="C422" s="279">
        <v>1475.85</v>
      </c>
      <c r="D422" s="280">
        <v>1486.6166666666668</v>
      </c>
      <c r="E422" s="280">
        <v>1439.2333333333336</v>
      </c>
      <c r="F422" s="280">
        <v>1402.6166666666668</v>
      </c>
      <c r="G422" s="280">
        <v>1355.2333333333336</v>
      </c>
      <c r="H422" s="280">
        <v>1523.2333333333336</v>
      </c>
      <c r="I422" s="280">
        <v>1570.6166666666668</v>
      </c>
      <c r="J422" s="280">
        <v>1607.2333333333336</v>
      </c>
      <c r="K422" s="278">
        <v>1534</v>
      </c>
      <c r="L422" s="278">
        <v>1450</v>
      </c>
      <c r="M422" s="278">
        <v>3.2061199999999999</v>
      </c>
    </row>
    <row r="423" spans="1:13">
      <c r="A423" s="269">
        <v>413</v>
      </c>
      <c r="B423" s="278" t="s">
        <v>522</v>
      </c>
      <c r="C423" s="279">
        <v>213.65</v>
      </c>
      <c r="D423" s="280">
        <v>219.46666666666667</v>
      </c>
      <c r="E423" s="280">
        <v>206.18333333333334</v>
      </c>
      <c r="F423" s="280">
        <v>198.71666666666667</v>
      </c>
      <c r="G423" s="280">
        <v>185.43333333333334</v>
      </c>
      <c r="H423" s="280">
        <v>226.93333333333334</v>
      </c>
      <c r="I423" s="280">
        <v>240.2166666666667</v>
      </c>
      <c r="J423" s="280">
        <v>247.68333333333334</v>
      </c>
      <c r="K423" s="278">
        <v>232.75</v>
      </c>
      <c r="L423" s="278">
        <v>212</v>
      </c>
      <c r="M423" s="278">
        <v>4.1364299999999998</v>
      </c>
    </row>
    <row r="424" spans="1:13">
      <c r="A424" s="269">
        <v>414</v>
      </c>
      <c r="B424" s="278" t="s">
        <v>523</v>
      </c>
      <c r="C424" s="279">
        <v>868.8</v>
      </c>
      <c r="D424" s="280">
        <v>877.85</v>
      </c>
      <c r="E424" s="280">
        <v>856</v>
      </c>
      <c r="F424" s="280">
        <v>843.19999999999993</v>
      </c>
      <c r="G424" s="280">
        <v>821.34999999999991</v>
      </c>
      <c r="H424" s="280">
        <v>890.65000000000009</v>
      </c>
      <c r="I424" s="280">
        <v>912.50000000000023</v>
      </c>
      <c r="J424" s="280">
        <v>925.30000000000018</v>
      </c>
      <c r="K424" s="278">
        <v>899.7</v>
      </c>
      <c r="L424" s="278">
        <v>865.05</v>
      </c>
      <c r="M424" s="278">
        <v>6.4589999999999995E-2</v>
      </c>
    </row>
    <row r="425" spans="1:13">
      <c r="A425" s="269">
        <v>415</v>
      </c>
      <c r="B425" s="278" t="s">
        <v>524</v>
      </c>
      <c r="C425" s="279">
        <v>206</v>
      </c>
      <c r="D425" s="280">
        <v>199.78333333333333</v>
      </c>
      <c r="E425" s="280">
        <v>192.21666666666667</v>
      </c>
      <c r="F425" s="280">
        <v>178.43333333333334</v>
      </c>
      <c r="G425" s="280">
        <v>170.86666666666667</v>
      </c>
      <c r="H425" s="280">
        <v>213.56666666666666</v>
      </c>
      <c r="I425" s="280">
        <v>221.13333333333333</v>
      </c>
      <c r="J425" s="280">
        <v>234.91666666666666</v>
      </c>
      <c r="K425" s="278">
        <v>207.35</v>
      </c>
      <c r="L425" s="278">
        <v>186</v>
      </c>
      <c r="M425" s="278">
        <v>7.9515000000000002</v>
      </c>
    </row>
    <row r="426" spans="1:13">
      <c r="A426" s="269">
        <v>416</v>
      </c>
      <c r="B426" s="278" t="s">
        <v>525</v>
      </c>
      <c r="C426" s="279">
        <v>6.05</v>
      </c>
      <c r="D426" s="280">
        <v>6.0333333333333323</v>
      </c>
      <c r="E426" s="280">
        <v>5.966666666666665</v>
      </c>
      <c r="F426" s="280">
        <v>5.8833333333333329</v>
      </c>
      <c r="G426" s="280">
        <v>5.8166666666666655</v>
      </c>
      <c r="H426" s="280">
        <v>6.1166666666666645</v>
      </c>
      <c r="I426" s="280">
        <v>6.1833333333333327</v>
      </c>
      <c r="J426" s="280">
        <v>6.2666666666666639</v>
      </c>
      <c r="K426" s="278">
        <v>6.1</v>
      </c>
      <c r="L426" s="278">
        <v>5.95</v>
      </c>
      <c r="M426" s="278">
        <v>66.62979</v>
      </c>
    </row>
    <row r="427" spans="1:13">
      <c r="A427" s="269">
        <v>417</v>
      </c>
      <c r="B427" s="278" t="s">
        <v>2518</v>
      </c>
      <c r="C427" s="279">
        <v>451.4</v>
      </c>
      <c r="D427" s="280">
        <v>458.13333333333338</v>
      </c>
      <c r="E427" s="280">
        <v>438.26666666666677</v>
      </c>
      <c r="F427" s="280">
        <v>425.13333333333338</v>
      </c>
      <c r="G427" s="280">
        <v>405.26666666666677</v>
      </c>
      <c r="H427" s="280">
        <v>471.26666666666677</v>
      </c>
      <c r="I427" s="280">
        <v>491.13333333333344</v>
      </c>
      <c r="J427" s="280">
        <v>504.26666666666677</v>
      </c>
      <c r="K427" s="278">
        <v>478</v>
      </c>
      <c r="L427" s="278">
        <v>445</v>
      </c>
      <c r="M427" s="278">
        <v>0.84006999999999998</v>
      </c>
    </row>
    <row r="428" spans="1:13">
      <c r="A428" s="269">
        <v>418</v>
      </c>
      <c r="B428" s="278" t="s">
        <v>528</v>
      </c>
      <c r="C428" s="279">
        <v>141.35</v>
      </c>
      <c r="D428" s="280">
        <v>143.01666666666665</v>
      </c>
      <c r="E428" s="280">
        <v>138.43333333333331</v>
      </c>
      <c r="F428" s="280">
        <v>135.51666666666665</v>
      </c>
      <c r="G428" s="280">
        <v>130.93333333333331</v>
      </c>
      <c r="H428" s="280">
        <v>145.93333333333331</v>
      </c>
      <c r="I428" s="280">
        <v>150.51666666666668</v>
      </c>
      <c r="J428" s="280">
        <v>153.43333333333331</v>
      </c>
      <c r="K428" s="278">
        <v>147.6</v>
      </c>
      <c r="L428" s="278">
        <v>140.1</v>
      </c>
      <c r="M428" s="278">
        <v>10.79759</v>
      </c>
    </row>
    <row r="429" spans="1:13">
      <c r="A429" s="269">
        <v>419</v>
      </c>
      <c r="B429" s="278" t="s">
        <v>2527</v>
      </c>
      <c r="C429" s="279">
        <v>44.4</v>
      </c>
      <c r="D429" s="280">
        <v>44.866666666666667</v>
      </c>
      <c r="E429" s="280">
        <v>43.783333333333331</v>
      </c>
      <c r="F429" s="280">
        <v>43.166666666666664</v>
      </c>
      <c r="G429" s="280">
        <v>42.083333333333329</v>
      </c>
      <c r="H429" s="280">
        <v>45.483333333333334</v>
      </c>
      <c r="I429" s="280">
        <v>46.566666666666663</v>
      </c>
      <c r="J429" s="280">
        <v>47.183333333333337</v>
      </c>
      <c r="K429" s="278">
        <v>45.95</v>
      </c>
      <c r="L429" s="278">
        <v>44.25</v>
      </c>
      <c r="M429" s="278">
        <v>10.10877</v>
      </c>
    </row>
    <row r="430" spans="1:13">
      <c r="A430" s="269">
        <v>420</v>
      </c>
      <c r="B430" s="278" t="s">
        <v>176</v>
      </c>
      <c r="C430" s="279">
        <v>3642.95</v>
      </c>
      <c r="D430" s="280">
        <v>3599.7000000000003</v>
      </c>
      <c r="E430" s="280">
        <v>3503.2500000000005</v>
      </c>
      <c r="F430" s="280">
        <v>3363.55</v>
      </c>
      <c r="G430" s="280">
        <v>3267.1000000000004</v>
      </c>
      <c r="H430" s="280">
        <v>3739.4000000000005</v>
      </c>
      <c r="I430" s="280">
        <v>3835.8500000000004</v>
      </c>
      <c r="J430" s="280">
        <v>3975.5500000000006</v>
      </c>
      <c r="K430" s="278">
        <v>3696.15</v>
      </c>
      <c r="L430" s="278">
        <v>3460</v>
      </c>
      <c r="M430" s="278">
        <v>5.1564100000000002</v>
      </c>
    </row>
    <row r="431" spans="1:13">
      <c r="A431" s="269">
        <v>421</v>
      </c>
      <c r="B431" s="278" t="s">
        <v>177</v>
      </c>
      <c r="C431" s="279">
        <v>643.6</v>
      </c>
      <c r="D431" s="280">
        <v>638.86666666666667</v>
      </c>
      <c r="E431" s="280">
        <v>617.73333333333335</v>
      </c>
      <c r="F431" s="280">
        <v>591.86666666666667</v>
      </c>
      <c r="G431" s="280">
        <v>570.73333333333335</v>
      </c>
      <c r="H431" s="280">
        <v>664.73333333333335</v>
      </c>
      <c r="I431" s="280">
        <v>685.86666666666679</v>
      </c>
      <c r="J431" s="280">
        <v>711.73333333333335</v>
      </c>
      <c r="K431" s="278">
        <v>660</v>
      </c>
      <c r="L431" s="278">
        <v>613</v>
      </c>
      <c r="M431" s="278">
        <v>49.082920000000001</v>
      </c>
    </row>
    <row r="432" spans="1:13">
      <c r="A432" s="269">
        <v>422</v>
      </c>
      <c r="B432" s="278" t="s">
        <v>178</v>
      </c>
      <c r="C432" s="287">
        <v>347.65</v>
      </c>
      <c r="D432" s="288">
        <v>346.91666666666669</v>
      </c>
      <c r="E432" s="288">
        <v>336.88333333333338</v>
      </c>
      <c r="F432" s="288">
        <v>326.11666666666667</v>
      </c>
      <c r="G432" s="288">
        <v>316.08333333333337</v>
      </c>
      <c r="H432" s="288">
        <v>357.68333333333339</v>
      </c>
      <c r="I432" s="288">
        <v>367.7166666666667</v>
      </c>
      <c r="J432" s="288">
        <v>378.48333333333341</v>
      </c>
      <c r="K432" s="289">
        <v>356.95</v>
      </c>
      <c r="L432" s="289">
        <v>336.15</v>
      </c>
      <c r="M432" s="289">
        <v>7.3647999999999998</v>
      </c>
    </row>
    <row r="433" spans="1:13">
      <c r="A433" s="269">
        <v>423</v>
      </c>
      <c r="B433" s="278" t="s">
        <v>526</v>
      </c>
      <c r="C433" s="278">
        <v>75.650000000000006</v>
      </c>
      <c r="D433" s="280">
        <v>75.88333333333334</v>
      </c>
      <c r="E433" s="280">
        <v>74.76666666666668</v>
      </c>
      <c r="F433" s="280">
        <v>73.88333333333334</v>
      </c>
      <c r="G433" s="280">
        <v>72.76666666666668</v>
      </c>
      <c r="H433" s="280">
        <v>76.76666666666668</v>
      </c>
      <c r="I433" s="280">
        <v>77.883333333333326</v>
      </c>
      <c r="J433" s="280">
        <v>78.76666666666668</v>
      </c>
      <c r="K433" s="278">
        <v>77</v>
      </c>
      <c r="L433" s="278">
        <v>75</v>
      </c>
      <c r="M433" s="278">
        <v>0.65783999999999998</v>
      </c>
    </row>
    <row r="434" spans="1:13">
      <c r="A434" s="269">
        <v>424</v>
      </c>
      <c r="B434" s="278" t="s">
        <v>282</v>
      </c>
      <c r="C434" s="278">
        <v>90.7</v>
      </c>
      <c r="D434" s="280">
        <v>92.100000000000009</v>
      </c>
      <c r="E434" s="280">
        <v>88.800000000000011</v>
      </c>
      <c r="F434" s="280">
        <v>86.9</v>
      </c>
      <c r="G434" s="280">
        <v>83.600000000000009</v>
      </c>
      <c r="H434" s="280">
        <v>94.000000000000014</v>
      </c>
      <c r="I434" s="280">
        <v>97.3</v>
      </c>
      <c r="J434" s="280">
        <v>99.200000000000017</v>
      </c>
      <c r="K434" s="278">
        <v>95.4</v>
      </c>
      <c r="L434" s="278">
        <v>90.2</v>
      </c>
      <c r="M434" s="278">
        <v>21.387799999999999</v>
      </c>
    </row>
    <row r="435" spans="1:13">
      <c r="A435" s="269">
        <v>425</v>
      </c>
      <c r="B435" s="278" t="s">
        <v>527</v>
      </c>
      <c r="C435" s="278">
        <v>420.1</v>
      </c>
      <c r="D435" s="280">
        <v>425.7</v>
      </c>
      <c r="E435" s="280">
        <v>412.4</v>
      </c>
      <c r="F435" s="280">
        <v>404.7</v>
      </c>
      <c r="G435" s="280">
        <v>391.4</v>
      </c>
      <c r="H435" s="280">
        <v>433.4</v>
      </c>
      <c r="I435" s="280">
        <v>446.70000000000005</v>
      </c>
      <c r="J435" s="280">
        <v>454.4</v>
      </c>
      <c r="K435" s="278">
        <v>439</v>
      </c>
      <c r="L435" s="278">
        <v>418</v>
      </c>
      <c r="M435" s="278">
        <v>4.2048399999999999</v>
      </c>
    </row>
    <row r="436" spans="1:13">
      <c r="A436" s="269">
        <v>426</v>
      </c>
      <c r="B436" s="278" t="s">
        <v>529</v>
      </c>
      <c r="C436" s="278">
        <v>1491.8</v>
      </c>
      <c r="D436" s="280">
        <v>1501.6000000000001</v>
      </c>
      <c r="E436" s="280">
        <v>1475.2500000000002</v>
      </c>
      <c r="F436" s="280">
        <v>1458.7</v>
      </c>
      <c r="G436" s="280">
        <v>1432.3500000000001</v>
      </c>
      <c r="H436" s="280">
        <v>1518.1500000000003</v>
      </c>
      <c r="I436" s="280">
        <v>1544.5000000000002</v>
      </c>
      <c r="J436" s="280">
        <v>1561.0500000000004</v>
      </c>
      <c r="K436" s="278">
        <v>1527.95</v>
      </c>
      <c r="L436" s="278">
        <v>1485.05</v>
      </c>
      <c r="M436" s="278">
        <v>1.0999999999999999E-2</v>
      </c>
    </row>
    <row r="437" spans="1:13">
      <c r="A437" s="269">
        <v>427</v>
      </c>
      <c r="B437" s="278" t="s">
        <v>530</v>
      </c>
      <c r="C437" s="278">
        <v>1248.75</v>
      </c>
      <c r="D437" s="280">
        <v>1266.9333333333334</v>
      </c>
      <c r="E437" s="280">
        <v>1221.8166666666668</v>
      </c>
      <c r="F437" s="280">
        <v>1194.8833333333334</v>
      </c>
      <c r="G437" s="280">
        <v>1149.7666666666669</v>
      </c>
      <c r="H437" s="280">
        <v>1293.8666666666668</v>
      </c>
      <c r="I437" s="280">
        <v>1338.9833333333336</v>
      </c>
      <c r="J437" s="280">
        <v>1365.9166666666667</v>
      </c>
      <c r="K437" s="278">
        <v>1312.05</v>
      </c>
      <c r="L437" s="278">
        <v>1240</v>
      </c>
      <c r="M437" s="278">
        <v>0.37737999999999999</v>
      </c>
    </row>
    <row r="438" spans="1:13">
      <c r="A438" s="269">
        <v>428</v>
      </c>
      <c r="B438" s="278" t="s">
        <v>531</v>
      </c>
      <c r="C438" s="278">
        <v>303.64999999999998</v>
      </c>
      <c r="D438" s="280">
        <v>305.7833333333333</v>
      </c>
      <c r="E438" s="280">
        <v>298.86666666666662</v>
      </c>
      <c r="F438" s="280">
        <v>294.08333333333331</v>
      </c>
      <c r="G438" s="280">
        <v>287.16666666666663</v>
      </c>
      <c r="H438" s="280">
        <v>310.56666666666661</v>
      </c>
      <c r="I438" s="280">
        <v>317.48333333333335</v>
      </c>
      <c r="J438" s="280">
        <v>322.26666666666659</v>
      </c>
      <c r="K438" s="278">
        <v>312.7</v>
      </c>
      <c r="L438" s="278">
        <v>301</v>
      </c>
      <c r="M438" s="278">
        <v>0.34673999999999999</v>
      </c>
    </row>
    <row r="439" spans="1:13">
      <c r="A439" s="269">
        <v>429</v>
      </c>
      <c r="B439" s="278" t="s">
        <v>179</v>
      </c>
      <c r="C439" s="278">
        <v>477.45</v>
      </c>
      <c r="D439" s="280">
        <v>479.88333333333338</v>
      </c>
      <c r="E439" s="280">
        <v>471.91666666666674</v>
      </c>
      <c r="F439" s="280">
        <v>466.38333333333338</v>
      </c>
      <c r="G439" s="280">
        <v>458.41666666666674</v>
      </c>
      <c r="H439" s="280">
        <v>485.41666666666674</v>
      </c>
      <c r="I439" s="280">
        <v>493.38333333333333</v>
      </c>
      <c r="J439" s="280">
        <v>498.91666666666674</v>
      </c>
      <c r="K439" s="278">
        <v>487.85</v>
      </c>
      <c r="L439" s="278">
        <v>474.35</v>
      </c>
      <c r="M439" s="278">
        <v>137.48836</v>
      </c>
    </row>
    <row r="440" spans="1:13">
      <c r="A440" s="269">
        <v>430</v>
      </c>
      <c r="B440" s="278" t="s">
        <v>532</v>
      </c>
      <c r="C440" s="278">
        <v>191.3</v>
      </c>
      <c r="D440" s="280">
        <v>189.28333333333333</v>
      </c>
      <c r="E440" s="280">
        <v>182.86666666666667</v>
      </c>
      <c r="F440" s="280">
        <v>174.43333333333334</v>
      </c>
      <c r="G440" s="280">
        <v>168.01666666666668</v>
      </c>
      <c r="H440" s="280">
        <v>197.71666666666667</v>
      </c>
      <c r="I440" s="280">
        <v>204.13333333333335</v>
      </c>
      <c r="J440" s="280">
        <v>212.56666666666666</v>
      </c>
      <c r="K440" s="278">
        <v>195.7</v>
      </c>
      <c r="L440" s="278">
        <v>180.85</v>
      </c>
      <c r="M440" s="278">
        <v>1.3918200000000001</v>
      </c>
    </row>
    <row r="441" spans="1:13">
      <c r="A441" s="269">
        <v>431</v>
      </c>
      <c r="B441" s="278" t="s">
        <v>180</v>
      </c>
      <c r="C441" s="278">
        <v>373.4</v>
      </c>
      <c r="D441" s="280">
        <v>376.66666666666669</v>
      </c>
      <c r="E441" s="280">
        <v>365.88333333333338</v>
      </c>
      <c r="F441" s="280">
        <v>358.36666666666667</v>
      </c>
      <c r="G441" s="280">
        <v>347.58333333333337</v>
      </c>
      <c r="H441" s="280">
        <v>384.18333333333339</v>
      </c>
      <c r="I441" s="280">
        <v>394.9666666666667</v>
      </c>
      <c r="J441" s="280">
        <v>402.48333333333341</v>
      </c>
      <c r="K441" s="278">
        <v>387.45</v>
      </c>
      <c r="L441" s="278">
        <v>369.15</v>
      </c>
      <c r="M441" s="278">
        <v>33.730220000000003</v>
      </c>
    </row>
    <row r="442" spans="1:13">
      <c r="A442" s="269">
        <v>432</v>
      </c>
      <c r="B442" s="278" t="s">
        <v>533</v>
      </c>
      <c r="C442" s="278">
        <v>119.35</v>
      </c>
      <c r="D442" s="280">
        <v>120.13333333333333</v>
      </c>
      <c r="E442" s="280">
        <v>117.26666666666665</v>
      </c>
      <c r="F442" s="280">
        <v>115.18333333333332</v>
      </c>
      <c r="G442" s="280">
        <v>112.31666666666665</v>
      </c>
      <c r="H442" s="280">
        <v>122.21666666666665</v>
      </c>
      <c r="I442" s="280">
        <v>125.08333333333333</v>
      </c>
      <c r="J442" s="280">
        <v>127.16666666666666</v>
      </c>
      <c r="K442" s="278">
        <v>123</v>
      </c>
      <c r="L442" s="278">
        <v>118.05</v>
      </c>
      <c r="M442" s="278">
        <v>0.90859999999999996</v>
      </c>
    </row>
    <row r="443" spans="1:13">
      <c r="A443" s="269">
        <v>433</v>
      </c>
      <c r="B443" s="278" t="s">
        <v>534</v>
      </c>
      <c r="C443" s="278">
        <v>1070.8</v>
      </c>
      <c r="D443" s="280">
        <v>1060.7833333333333</v>
      </c>
      <c r="E443" s="280">
        <v>1041.6666666666665</v>
      </c>
      <c r="F443" s="280">
        <v>1012.5333333333333</v>
      </c>
      <c r="G443" s="280">
        <v>993.41666666666652</v>
      </c>
      <c r="H443" s="280">
        <v>1089.9166666666665</v>
      </c>
      <c r="I443" s="280">
        <v>1109.0333333333333</v>
      </c>
      <c r="J443" s="280">
        <v>1138.1666666666665</v>
      </c>
      <c r="K443" s="278">
        <v>1079.9000000000001</v>
      </c>
      <c r="L443" s="278">
        <v>1031.6500000000001</v>
      </c>
      <c r="M443" s="278">
        <v>0.53527000000000002</v>
      </c>
    </row>
    <row r="444" spans="1:13">
      <c r="A444" s="269">
        <v>434</v>
      </c>
      <c r="B444" s="278" t="s">
        <v>535</v>
      </c>
      <c r="C444" s="278">
        <v>2.75</v>
      </c>
      <c r="D444" s="280">
        <v>2.7666666666666671</v>
      </c>
      <c r="E444" s="280">
        <v>2.7333333333333343</v>
      </c>
      <c r="F444" s="280">
        <v>2.7166666666666672</v>
      </c>
      <c r="G444" s="280">
        <v>2.6833333333333345</v>
      </c>
      <c r="H444" s="280">
        <v>2.7833333333333341</v>
      </c>
      <c r="I444" s="280">
        <v>2.8166666666666664</v>
      </c>
      <c r="J444" s="280">
        <v>2.8333333333333339</v>
      </c>
      <c r="K444" s="278">
        <v>2.8</v>
      </c>
      <c r="L444" s="278">
        <v>2.75</v>
      </c>
      <c r="M444" s="278">
        <v>119.6002</v>
      </c>
    </row>
    <row r="445" spans="1:13">
      <c r="A445" s="269">
        <v>435</v>
      </c>
      <c r="B445" s="278" t="s">
        <v>536</v>
      </c>
      <c r="C445" s="278">
        <v>100.1</v>
      </c>
      <c r="D445" s="280">
        <v>100.16666666666667</v>
      </c>
      <c r="E445" s="280">
        <v>99.083333333333343</v>
      </c>
      <c r="F445" s="280">
        <v>98.066666666666677</v>
      </c>
      <c r="G445" s="280">
        <v>96.983333333333348</v>
      </c>
      <c r="H445" s="280">
        <v>101.18333333333334</v>
      </c>
      <c r="I445" s="280">
        <v>102.26666666666668</v>
      </c>
      <c r="J445" s="280">
        <v>103.28333333333333</v>
      </c>
      <c r="K445" s="278">
        <v>101.25</v>
      </c>
      <c r="L445" s="278">
        <v>99.15</v>
      </c>
      <c r="M445" s="278">
        <v>0.83799999999999997</v>
      </c>
    </row>
    <row r="446" spans="1:13">
      <c r="A446" s="269">
        <v>436</v>
      </c>
      <c r="B446" s="278" t="s">
        <v>537</v>
      </c>
      <c r="C446" s="278">
        <v>932.2</v>
      </c>
      <c r="D446" s="280">
        <v>942.48333333333323</v>
      </c>
      <c r="E446" s="280">
        <v>913.96666666666647</v>
      </c>
      <c r="F446" s="280">
        <v>895.73333333333323</v>
      </c>
      <c r="G446" s="280">
        <v>867.21666666666647</v>
      </c>
      <c r="H446" s="280">
        <v>960.71666666666647</v>
      </c>
      <c r="I446" s="280">
        <v>989.23333333333312</v>
      </c>
      <c r="J446" s="280">
        <v>1007.4666666666665</v>
      </c>
      <c r="K446" s="278">
        <v>971</v>
      </c>
      <c r="L446" s="278">
        <v>924.25</v>
      </c>
      <c r="M446" s="278">
        <v>0.31609999999999999</v>
      </c>
    </row>
    <row r="447" spans="1:13">
      <c r="A447" s="269">
        <v>437</v>
      </c>
      <c r="B447" s="278" t="s">
        <v>283</v>
      </c>
      <c r="C447" s="278">
        <v>313.95</v>
      </c>
      <c r="D447" s="280">
        <v>314.91666666666669</v>
      </c>
      <c r="E447" s="280">
        <v>309.98333333333335</v>
      </c>
      <c r="F447" s="280">
        <v>306.01666666666665</v>
      </c>
      <c r="G447" s="280">
        <v>301.08333333333331</v>
      </c>
      <c r="H447" s="280">
        <v>318.88333333333338</v>
      </c>
      <c r="I447" s="280">
        <v>323.81666666666666</v>
      </c>
      <c r="J447" s="280">
        <v>327.78333333333342</v>
      </c>
      <c r="K447" s="278">
        <v>319.85000000000002</v>
      </c>
      <c r="L447" s="278">
        <v>310.95</v>
      </c>
      <c r="M447" s="278">
        <v>2.7447900000000001</v>
      </c>
    </row>
    <row r="448" spans="1:13">
      <c r="A448" s="269">
        <v>438</v>
      </c>
      <c r="B448" s="278" t="s">
        <v>543</v>
      </c>
      <c r="C448" s="278">
        <v>63.05</v>
      </c>
      <c r="D448" s="280">
        <v>63.35</v>
      </c>
      <c r="E448" s="280">
        <v>61.95</v>
      </c>
      <c r="F448" s="280">
        <v>60.85</v>
      </c>
      <c r="G448" s="280">
        <v>59.45</v>
      </c>
      <c r="H448" s="280">
        <v>64.45</v>
      </c>
      <c r="I448" s="280">
        <v>65.849999999999994</v>
      </c>
      <c r="J448" s="280">
        <v>66.95</v>
      </c>
      <c r="K448" s="278">
        <v>64.75</v>
      </c>
      <c r="L448" s="278">
        <v>62.25</v>
      </c>
      <c r="M448" s="278">
        <v>0.91195000000000004</v>
      </c>
    </row>
    <row r="449" spans="1:13">
      <c r="A449" s="269">
        <v>439</v>
      </c>
      <c r="B449" s="278" t="s">
        <v>2610</v>
      </c>
      <c r="C449" s="278">
        <v>10431.799999999999</v>
      </c>
      <c r="D449" s="280">
        <v>10514.416666666666</v>
      </c>
      <c r="E449" s="280">
        <v>9740.8333333333321</v>
      </c>
      <c r="F449" s="280">
        <v>9049.8666666666668</v>
      </c>
      <c r="G449" s="280">
        <v>8276.2833333333328</v>
      </c>
      <c r="H449" s="280">
        <v>11205.383333333331</v>
      </c>
      <c r="I449" s="280">
        <v>11978.966666666664</v>
      </c>
      <c r="J449" s="280">
        <v>12669.933333333331</v>
      </c>
      <c r="K449" s="278">
        <v>11288</v>
      </c>
      <c r="L449" s="278">
        <v>9823.4500000000007</v>
      </c>
      <c r="M449" s="278">
        <v>5.9610000000000003E-2</v>
      </c>
    </row>
    <row r="450" spans="1:13">
      <c r="A450" s="269">
        <v>440</v>
      </c>
      <c r="B450" s="278" t="s">
        <v>183</v>
      </c>
      <c r="C450" s="278">
        <v>724.05</v>
      </c>
      <c r="D450" s="280">
        <v>727.23333333333323</v>
      </c>
      <c r="E450" s="280">
        <v>716.81666666666649</v>
      </c>
      <c r="F450" s="280">
        <v>709.58333333333326</v>
      </c>
      <c r="G450" s="280">
        <v>699.16666666666652</v>
      </c>
      <c r="H450" s="280">
        <v>734.46666666666647</v>
      </c>
      <c r="I450" s="280">
        <v>744.88333333333321</v>
      </c>
      <c r="J450" s="280">
        <v>752.11666666666645</v>
      </c>
      <c r="K450" s="278">
        <v>737.65</v>
      </c>
      <c r="L450" s="278">
        <v>720</v>
      </c>
      <c r="M450" s="278">
        <v>3.0975600000000001</v>
      </c>
    </row>
    <row r="451" spans="1:13">
      <c r="A451" s="269">
        <v>441</v>
      </c>
      <c r="B451" s="278" t="s">
        <v>3467</v>
      </c>
      <c r="C451" s="278">
        <v>329.95</v>
      </c>
      <c r="D451" s="280">
        <v>331.68333333333334</v>
      </c>
      <c r="E451" s="280">
        <v>323.56666666666666</v>
      </c>
      <c r="F451" s="280">
        <v>317.18333333333334</v>
      </c>
      <c r="G451" s="280">
        <v>309.06666666666666</v>
      </c>
      <c r="H451" s="280">
        <v>338.06666666666666</v>
      </c>
      <c r="I451" s="280">
        <v>346.18333333333334</v>
      </c>
      <c r="J451" s="280">
        <v>352.56666666666666</v>
      </c>
      <c r="K451" s="278">
        <v>339.8</v>
      </c>
      <c r="L451" s="278">
        <v>325.3</v>
      </c>
      <c r="M451" s="278">
        <v>37.478879999999997</v>
      </c>
    </row>
    <row r="452" spans="1:13">
      <c r="A452" s="269">
        <v>442</v>
      </c>
      <c r="B452" s="278" t="s">
        <v>544</v>
      </c>
      <c r="C452" s="278">
        <v>708.3</v>
      </c>
      <c r="D452" s="280">
        <v>708.76666666666677</v>
      </c>
      <c r="E452" s="280">
        <v>699.53333333333353</v>
      </c>
      <c r="F452" s="280">
        <v>690.76666666666677</v>
      </c>
      <c r="G452" s="280">
        <v>681.53333333333353</v>
      </c>
      <c r="H452" s="280">
        <v>717.53333333333353</v>
      </c>
      <c r="I452" s="280">
        <v>726.76666666666688</v>
      </c>
      <c r="J452" s="280">
        <v>735.53333333333353</v>
      </c>
      <c r="K452" s="278">
        <v>718</v>
      </c>
      <c r="L452" s="278">
        <v>700</v>
      </c>
      <c r="M452" s="278">
        <v>9.0579999999999994E-2</v>
      </c>
    </row>
    <row r="453" spans="1:13">
      <c r="A453" s="269">
        <v>443</v>
      </c>
      <c r="B453" s="278" t="s">
        <v>184</v>
      </c>
      <c r="C453" s="278">
        <v>75.650000000000006</v>
      </c>
      <c r="D453" s="280">
        <v>76.566666666666677</v>
      </c>
      <c r="E453" s="280">
        <v>74.483333333333348</v>
      </c>
      <c r="F453" s="280">
        <v>73.316666666666677</v>
      </c>
      <c r="G453" s="280">
        <v>71.233333333333348</v>
      </c>
      <c r="H453" s="280">
        <v>77.733333333333348</v>
      </c>
      <c r="I453" s="280">
        <v>79.816666666666691</v>
      </c>
      <c r="J453" s="280">
        <v>80.983333333333348</v>
      </c>
      <c r="K453" s="278">
        <v>78.650000000000006</v>
      </c>
      <c r="L453" s="278">
        <v>75.400000000000006</v>
      </c>
      <c r="M453" s="278">
        <v>503.72620000000001</v>
      </c>
    </row>
    <row r="454" spans="1:13">
      <c r="A454" s="269">
        <v>444</v>
      </c>
      <c r="B454" s="278" t="s">
        <v>185</v>
      </c>
      <c r="C454" s="278">
        <v>34.75</v>
      </c>
      <c r="D454" s="280">
        <v>35.133333333333333</v>
      </c>
      <c r="E454" s="280">
        <v>34.266666666666666</v>
      </c>
      <c r="F454" s="280">
        <v>33.783333333333331</v>
      </c>
      <c r="G454" s="280">
        <v>32.916666666666664</v>
      </c>
      <c r="H454" s="280">
        <v>35.616666666666667</v>
      </c>
      <c r="I454" s="280">
        <v>36.483333333333327</v>
      </c>
      <c r="J454" s="280">
        <v>36.966666666666669</v>
      </c>
      <c r="K454" s="278">
        <v>36</v>
      </c>
      <c r="L454" s="278">
        <v>34.65</v>
      </c>
      <c r="M454" s="278">
        <v>23.263950000000001</v>
      </c>
    </row>
    <row r="455" spans="1:13">
      <c r="A455" s="269">
        <v>445</v>
      </c>
      <c r="B455" s="278" t="s">
        <v>186</v>
      </c>
      <c r="C455" s="278">
        <v>32.700000000000003</v>
      </c>
      <c r="D455" s="280">
        <v>32.833333333333336</v>
      </c>
      <c r="E455" s="280">
        <v>32.266666666666673</v>
      </c>
      <c r="F455" s="280">
        <v>31.833333333333336</v>
      </c>
      <c r="G455" s="280">
        <v>31.266666666666673</v>
      </c>
      <c r="H455" s="280">
        <v>33.266666666666673</v>
      </c>
      <c r="I455" s="280">
        <v>33.833333333333336</v>
      </c>
      <c r="J455" s="280">
        <v>34.266666666666673</v>
      </c>
      <c r="K455" s="278">
        <v>33.4</v>
      </c>
      <c r="L455" s="278">
        <v>32.4</v>
      </c>
      <c r="M455" s="278">
        <v>80.344449999999995</v>
      </c>
    </row>
    <row r="456" spans="1:13">
      <c r="A456" s="269">
        <v>446</v>
      </c>
      <c r="B456" s="278" t="s">
        <v>187</v>
      </c>
      <c r="C456" s="278">
        <v>270.3</v>
      </c>
      <c r="D456" s="280">
        <v>272.76666666666665</v>
      </c>
      <c r="E456" s="280">
        <v>266.5333333333333</v>
      </c>
      <c r="F456" s="280">
        <v>262.76666666666665</v>
      </c>
      <c r="G456" s="280">
        <v>256.5333333333333</v>
      </c>
      <c r="H456" s="280">
        <v>276.5333333333333</v>
      </c>
      <c r="I456" s="280">
        <v>282.76666666666665</v>
      </c>
      <c r="J456" s="280">
        <v>286.5333333333333</v>
      </c>
      <c r="K456" s="278">
        <v>279</v>
      </c>
      <c r="L456" s="278">
        <v>269</v>
      </c>
      <c r="M456" s="278">
        <v>154.68122</v>
      </c>
    </row>
    <row r="457" spans="1:13">
      <c r="A457" s="269">
        <v>447</v>
      </c>
      <c r="B457" s="278" t="s">
        <v>2626</v>
      </c>
      <c r="C457" s="278">
        <v>16.75</v>
      </c>
      <c r="D457" s="280">
        <v>16.816666666666666</v>
      </c>
      <c r="E457" s="280">
        <v>16.233333333333334</v>
      </c>
      <c r="F457" s="280">
        <v>15.716666666666669</v>
      </c>
      <c r="G457" s="280">
        <v>15.133333333333336</v>
      </c>
      <c r="H457" s="280">
        <v>17.333333333333332</v>
      </c>
      <c r="I457" s="280">
        <v>17.916666666666668</v>
      </c>
      <c r="J457" s="280">
        <v>18.43333333333333</v>
      </c>
      <c r="K457" s="278">
        <v>17.399999999999999</v>
      </c>
      <c r="L457" s="278">
        <v>16.3</v>
      </c>
      <c r="M457" s="278">
        <v>12.355510000000001</v>
      </c>
    </row>
    <row r="458" spans="1:13">
      <c r="A458" s="269">
        <v>448</v>
      </c>
      <c r="B458" s="278" t="s">
        <v>538</v>
      </c>
      <c r="C458" s="278">
        <v>645.29999999999995</v>
      </c>
      <c r="D458" s="280">
        <v>650.69999999999993</v>
      </c>
      <c r="E458" s="280">
        <v>639.09999999999991</v>
      </c>
      <c r="F458" s="280">
        <v>632.9</v>
      </c>
      <c r="G458" s="280">
        <v>621.29999999999995</v>
      </c>
      <c r="H458" s="280">
        <v>656.89999999999986</v>
      </c>
      <c r="I458" s="280">
        <v>668.5</v>
      </c>
      <c r="J458" s="280">
        <v>674.69999999999982</v>
      </c>
      <c r="K458" s="278">
        <v>662.3</v>
      </c>
      <c r="L458" s="278">
        <v>644.5</v>
      </c>
      <c r="M458" s="278">
        <v>0.23243</v>
      </c>
    </row>
    <row r="459" spans="1:13">
      <c r="A459" s="269">
        <v>449</v>
      </c>
      <c r="B459" s="278" t="s">
        <v>539</v>
      </c>
      <c r="C459" s="278">
        <v>405.85</v>
      </c>
      <c r="D459" s="280">
        <v>407.90000000000003</v>
      </c>
      <c r="E459" s="280">
        <v>397.95000000000005</v>
      </c>
      <c r="F459" s="280">
        <v>390.05</v>
      </c>
      <c r="G459" s="280">
        <v>380.1</v>
      </c>
      <c r="H459" s="280">
        <v>415.80000000000007</v>
      </c>
      <c r="I459" s="280">
        <v>425.75</v>
      </c>
      <c r="J459" s="280">
        <v>433.65000000000009</v>
      </c>
      <c r="K459" s="278">
        <v>417.85</v>
      </c>
      <c r="L459" s="278">
        <v>400</v>
      </c>
      <c r="M459" s="278">
        <v>0.16111</v>
      </c>
    </row>
    <row r="460" spans="1:13">
      <c r="A460" s="269">
        <v>450</v>
      </c>
      <c r="B460" s="278" t="s">
        <v>188</v>
      </c>
      <c r="C460" s="278">
        <v>1878.25</v>
      </c>
      <c r="D460" s="280">
        <v>1846.3666666666668</v>
      </c>
      <c r="E460" s="280">
        <v>1792.7333333333336</v>
      </c>
      <c r="F460" s="280">
        <v>1707.2166666666667</v>
      </c>
      <c r="G460" s="280">
        <v>1653.5833333333335</v>
      </c>
      <c r="H460" s="280">
        <v>1931.8833333333337</v>
      </c>
      <c r="I460" s="280">
        <v>1985.5166666666669</v>
      </c>
      <c r="J460" s="280">
        <v>2071.0333333333338</v>
      </c>
      <c r="K460" s="278">
        <v>1900</v>
      </c>
      <c r="L460" s="278">
        <v>1760.85</v>
      </c>
      <c r="M460" s="278">
        <v>59.344239999999999</v>
      </c>
    </row>
    <row r="461" spans="1:13">
      <c r="A461" s="269">
        <v>451</v>
      </c>
      <c r="B461" s="278" t="s">
        <v>545</v>
      </c>
      <c r="C461" s="278">
        <v>1650.3</v>
      </c>
      <c r="D461" s="280">
        <v>1660.8</v>
      </c>
      <c r="E461" s="280">
        <v>1591.6</v>
      </c>
      <c r="F461" s="280">
        <v>1532.8999999999999</v>
      </c>
      <c r="G461" s="280">
        <v>1463.6999999999998</v>
      </c>
      <c r="H461" s="280">
        <v>1719.5</v>
      </c>
      <c r="I461" s="280">
        <v>1788.7000000000003</v>
      </c>
      <c r="J461" s="280">
        <v>1847.4</v>
      </c>
      <c r="K461" s="278">
        <v>1730</v>
      </c>
      <c r="L461" s="278">
        <v>1602.1</v>
      </c>
      <c r="M461" s="278">
        <v>0.2155</v>
      </c>
    </row>
    <row r="462" spans="1:13">
      <c r="A462" s="269">
        <v>452</v>
      </c>
      <c r="B462" s="278" t="s">
        <v>189</v>
      </c>
      <c r="C462" s="278">
        <v>523.70000000000005</v>
      </c>
      <c r="D462" s="280">
        <v>520.28333333333342</v>
      </c>
      <c r="E462" s="280">
        <v>512.71666666666681</v>
      </c>
      <c r="F462" s="280">
        <v>501.73333333333341</v>
      </c>
      <c r="G462" s="280">
        <v>494.1666666666668</v>
      </c>
      <c r="H462" s="280">
        <v>531.26666666666688</v>
      </c>
      <c r="I462" s="280">
        <v>538.83333333333348</v>
      </c>
      <c r="J462" s="280">
        <v>549.81666666666683</v>
      </c>
      <c r="K462" s="278">
        <v>527.85</v>
      </c>
      <c r="L462" s="278">
        <v>509.3</v>
      </c>
      <c r="M462" s="278">
        <v>60.964480000000002</v>
      </c>
    </row>
    <row r="463" spans="1:13">
      <c r="A463" s="269">
        <v>453</v>
      </c>
      <c r="B463" s="278" t="s">
        <v>546</v>
      </c>
      <c r="C463" s="278">
        <v>208.3</v>
      </c>
      <c r="D463" s="280">
        <v>211.7166666666667</v>
      </c>
      <c r="E463" s="280">
        <v>203.63333333333338</v>
      </c>
      <c r="F463" s="280">
        <v>198.9666666666667</v>
      </c>
      <c r="G463" s="280">
        <v>190.88333333333338</v>
      </c>
      <c r="H463" s="280">
        <v>216.38333333333338</v>
      </c>
      <c r="I463" s="280">
        <v>224.4666666666667</v>
      </c>
      <c r="J463" s="280">
        <v>229.13333333333338</v>
      </c>
      <c r="K463" s="278">
        <v>219.8</v>
      </c>
      <c r="L463" s="278">
        <v>207.05</v>
      </c>
      <c r="M463" s="278">
        <v>1.626E-2</v>
      </c>
    </row>
    <row r="464" spans="1:13">
      <c r="A464" s="269">
        <v>454</v>
      </c>
      <c r="B464" s="278" t="s">
        <v>547</v>
      </c>
      <c r="C464" s="278">
        <v>704.2</v>
      </c>
      <c r="D464" s="280">
        <v>708.4</v>
      </c>
      <c r="E464" s="280">
        <v>697.8</v>
      </c>
      <c r="F464" s="280">
        <v>691.4</v>
      </c>
      <c r="G464" s="280">
        <v>680.8</v>
      </c>
      <c r="H464" s="280">
        <v>714.8</v>
      </c>
      <c r="I464" s="280">
        <v>725.40000000000009</v>
      </c>
      <c r="J464" s="280">
        <v>731.8</v>
      </c>
      <c r="K464" s="278">
        <v>719</v>
      </c>
      <c r="L464" s="278">
        <v>702</v>
      </c>
      <c r="M464" s="278">
        <v>0.36048999999999998</v>
      </c>
    </row>
    <row r="465" spans="1:13">
      <c r="A465" s="269">
        <v>455</v>
      </c>
      <c r="B465" s="278" t="s">
        <v>548</v>
      </c>
      <c r="C465" s="278">
        <v>534.04999999999995</v>
      </c>
      <c r="D465" s="280">
        <v>534.76666666666665</v>
      </c>
      <c r="E465" s="280">
        <v>529.5333333333333</v>
      </c>
      <c r="F465" s="280">
        <v>525.01666666666665</v>
      </c>
      <c r="G465" s="280">
        <v>519.7833333333333</v>
      </c>
      <c r="H465" s="280">
        <v>539.2833333333333</v>
      </c>
      <c r="I465" s="280">
        <v>544.51666666666665</v>
      </c>
      <c r="J465" s="280">
        <v>549.0333333333333</v>
      </c>
      <c r="K465" s="278">
        <v>540</v>
      </c>
      <c r="L465" s="278">
        <v>530.25</v>
      </c>
      <c r="M465" s="278">
        <v>0.32832</v>
      </c>
    </row>
    <row r="466" spans="1:13">
      <c r="A466" s="269">
        <v>456</v>
      </c>
      <c r="B466" s="278" t="s">
        <v>553</v>
      </c>
      <c r="C466" s="278">
        <v>346.65</v>
      </c>
      <c r="D466" s="280">
        <v>347.34999999999997</v>
      </c>
      <c r="E466" s="280">
        <v>341.44999999999993</v>
      </c>
      <c r="F466" s="280">
        <v>336.24999999999994</v>
      </c>
      <c r="G466" s="280">
        <v>330.34999999999991</v>
      </c>
      <c r="H466" s="280">
        <v>352.54999999999995</v>
      </c>
      <c r="I466" s="280">
        <v>358.44999999999993</v>
      </c>
      <c r="J466" s="280">
        <v>363.65</v>
      </c>
      <c r="K466" s="278">
        <v>353.25</v>
      </c>
      <c r="L466" s="278">
        <v>342.15</v>
      </c>
      <c r="M466" s="278">
        <v>0.55027000000000004</v>
      </c>
    </row>
    <row r="467" spans="1:13">
      <c r="A467" s="269">
        <v>457</v>
      </c>
      <c r="B467" s="278" t="s">
        <v>549</v>
      </c>
      <c r="C467" s="278">
        <v>35.1</v>
      </c>
      <c r="D467" s="280">
        <v>35.783333333333339</v>
      </c>
      <c r="E467" s="280">
        <v>34.116666666666674</v>
      </c>
      <c r="F467" s="280">
        <v>33.133333333333333</v>
      </c>
      <c r="G467" s="280">
        <v>31.466666666666669</v>
      </c>
      <c r="H467" s="280">
        <v>36.76666666666668</v>
      </c>
      <c r="I467" s="280">
        <v>38.433333333333351</v>
      </c>
      <c r="J467" s="280">
        <v>39.416666666666686</v>
      </c>
      <c r="K467" s="278">
        <v>37.450000000000003</v>
      </c>
      <c r="L467" s="278">
        <v>34.799999999999997</v>
      </c>
      <c r="M467" s="278">
        <v>1.69495</v>
      </c>
    </row>
    <row r="468" spans="1:13">
      <c r="A468" s="269">
        <v>458</v>
      </c>
      <c r="B468" s="278" t="s">
        <v>550</v>
      </c>
      <c r="C468" s="278">
        <v>835.75</v>
      </c>
      <c r="D468" s="280">
        <v>828.25</v>
      </c>
      <c r="E468" s="280">
        <v>817.5</v>
      </c>
      <c r="F468" s="280">
        <v>799.25</v>
      </c>
      <c r="G468" s="280">
        <v>788.5</v>
      </c>
      <c r="H468" s="280">
        <v>846.5</v>
      </c>
      <c r="I468" s="280">
        <v>857.25</v>
      </c>
      <c r="J468" s="280">
        <v>875.5</v>
      </c>
      <c r="K468" s="278">
        <v>839</v>
      </c>
      <c r="L468" s="278">
        <v>810</v>
      </c>
      <c r="M468" s="278">
        <v>0.36088999999999999</v>
      </c>
    </row>
    <row r="469" spans="1:13">
      <c r="A469" s="269">
        <v>459</v>
      </c>
      <c r="B469" s="278" t="s">
        <v>190</v>
      </c>
      <c r="C469" s="278">
        <v>912.6</v>
      </c>
      <c r="D469" s="280">
        <v>917.69999999999993</v>
      </c>
      <c r="E469" s="280">
        <v>899.89999999999986</v>
      </c>
      <c r="F469" s="280">
        <v>887.19999999999993</v>
      </c>
      <c r="G469" s="280">
        <v>869.39999999999986</v>
      </c>
      <c r="H469" s="280">
        <v>930.39999999999986</v>
      </c>
      <c r="I469" s="280">
        <v>948.19999999999982</v>
      </c>
      <c r="J469" s="280">
        <v>960.89999999999986</v>
      </c>
      <c r="K469" s="278">
        <v>935.5</v>
      </c>
      <c r="L469" s="278">
        <v>905</v>
      </c>
      <c r="M469" s="278">
        <v>70.091980000000007</v>
      </c>
    </row>
    <row r="470" spans="1:13">
      <c r="A470" s="269">
        <v>460</v>
      </c>
      <c r="B470" s="278" t="s">
        <v>191</v>
      </c>
      <c r="C470" s="278">
        <v>2422.65</v>
      </c>
      <c r="D470" s="280">
        <v>2458.2166666666667</v>
      </c>
      <c r="E470" s="280">
        <v>2367.4333333333334</v>
      </c>
      <c r="F470" s="280">
        <v>2312.2166666666667</v>
      </c>
      <c r="G470" s="280">
        <v>2221.4333333333334</v>
      </c>
      <c r="H470" s="280">
        <v>2513.4333333333334</v>
      </c>
      <c r="I470" s="280">
        <v>2604.2166666666672</v>
      </c>
      <c r="J470" s="280">
        <v>2659.4333333333334</v>
      </c>
      <c r="K470" s="278">
        <v>2549</v>
      </c>
      <c r="L470" s="278">
        <v>2403</v>
      </c>
      <c r="M470" s="278">
        <v>8.5501900000000006</v>
      </c>
    </row>
    <row r="471" spans="1:13">
      <c r="A471" s="269">
        <v>461</v>
      </c>
      <c r="B471" s="278" t="s">
        <v>192</v>
      </c>
      <c r="C471" s="278">
        <v>303.60000000000002</v>
      </c>
      <c r="D471" s="280">
        <v>301.55</v>
      </c>
      <c r="E471" s="280">
        <v>297.05</v>
      </c>
      <c r="F471" s="280">
        <v>290.5</v>
      </c>
      <c r="G471" s="280">
        <v>286</v>
      </c>
      <c r="H471" s="280">
        <v>308.10000000000002</v>
      </c>
      <c r="I471" s="280">
        <v>312.60000000000002</v>
      </c>
      <c r="J471" s="280">
        <v>319.15000000000003</v>
      </c>
      <c r="K471" s="278">
        <v>306.05</v>
      </c>
      <c r="L471" s="278">
        <v>295</v>
      </c>
      <c r="M471" s="278">
        <v>9.0296199999999995</v>
      </c>
    </row>
    <row r="472" spans="1:13">
      <c r="A472" s="269">
        <v>462</v>
      </c>
      <c r="B472" s="278" t="s">
        <v>551</v>
      </c>
      <c r="C472" s="278">
        <v>498.9</v>
      </c>
      <c r="D472" s="280">
        <v>492.83333333333331</v>
      </c>
      <c r="E472" s="280">
        <v>481.06666666666661</v>
      </c>
      <c r="F472" s="280">
        <v>463.23333333333329</v>
      </c>
      <c r="G472" s="280">
        <v>451.46666666666658</v>
      </c>
      <c r="H472" s="280">
        <v>510.66666666666663</v>
      </c>
      <c r="I472" s="280">
        <v>522.43333333333339</v>
      </c>
      <c r="J472" s="280">
        <v>540.26666666666665</v>
      </c>
      <c r="K472" s="278">
        <v>504.6</v>
      </c>
      <c r="L472" s="278">
        <v>475</v>
      </c>
      <c r="M472" s="278">
        <v>11.42421</v>
      </c>
    </row>
    <row r="473" spans="1:13">
      <c r="A473" s="269">
        <v>463</v>
      </c>
      <c r="B473" s="278" t="s">
        <v>552</v>
      </c>
      <c r="C473" s="278">
        <v>5.05</v>
      </c>
      <c r="D473" s="280">
        <v>5.0666666666666664</v>
      </c>
      <c r="E473" s="280">
        <v>4.9333333333333327</v>
      </c>
      <c r="F473" s="280">
        <v>4.8166666666666664</v>
      </c>
      <c r="G473" s="280">
        <v>4.6833333333333327</v>
      </c>
      <c r="H473" s="280">
        <v>5.1833333333333327</v>
      </c>
      <c r="I473" s="280">
        <v>5.3166666666666655</v>
      </c>
      <c r="J473" s="280">
        <v>5.4333333333333327</v>
      </c>
      <c r="K473" s="278">
        <v>5.2</v>
      </c>
      <c r="L473" s="278">
        <v>4.95</v>
      </c>
      <c r="M473" s="278">
        <v>42.627400000000002</v>
      </c>
    </row>
    <row r="474" spans="1:13">
      <c r="A474" s="269">
        <v>464</v>
      </c>
      <c r="B474" s="278" t="s">
        <v>705</v>
      </c>
      <c r="C474" s="278">
        <v>67.849999999999994</v>
      </c>
      <c r="D474" s="280">
        <v>68.25</v>
      </c>
      <c r="E474" s="280">
        <v>65.900000000000006</v>
      </c>
      <c r="F474" s="280">
        <v>63.95</v>
      </c>
      <c r="G474" s="280">
        <v>61.600000000000009</v>
      </c>
      <c r="H474" s="280">
        <v>70.2</v>
      </c>
      <c r="I474" s="280">
        <v>72.55</v>
      </c>
      <c r="J474" s="280">
        <v>74.5</v>
      </c>
      <c r="K474" s="278">
        <v>70.599999999999994</v>
      </c>
      <c r="L474" s="278">
        <v>66.3</v>
      </c>
      <c r="M474" s="278">
        <v>0.17247000000000001</v>
      </c>
    </row>
    <row r="475" spans="1:13">
      <c r="A475" s="269">
        <v>465</v>
      </c>
      <c r="B475" s="278" t="s">
        <v>540</v>
      </c>
      <c r="C475" s="278">
        <v>4722.75</v>
      </c>
      <c r="D475" s="280">
        <v>4780.2166666666662</v>
      </c>
      <c r="E475" s="280">
        <v>4633.8833333333323</v>
      </c>
      <c r="F475" s="280">
        <v>4545.0166666666664</v>
      </c>
      <c r="G475" s="280">
        <v>4398.6833333333325</v>
      </c>
      <c r="H475" s="280">
        <v>4869.0833333333321</v>
      </c>
      <c r="I475" s="280">
        <v>5015.4166666666661</v>
      </c>
      <c r="J475" s="280">
        <v>5104.2833333333319</v>
      </c>
      <c r="K475" s="278">
        <v>4926.55</v>
      </c>
      <c r="L475" s="278">
        <v>4691.3500000000004</v>
      </c>
      <c r="M475" s="278">
        <v>2.6249999999999999E-2</v>
      </c>
    </row>
    <row r="476" spans="1:13">
      <c r="A476" s="269">
        <v>466</v>
      </c>
      <c r="B476" s="246" t="s">
        <v>542</v>
      </c>
      <c r="C476" s="278">
        <v>21</v>
      </c>
      <c r="D476" s="280">
        <v>21.533333333333331</v>
      </c>
      <c r="E476" s="280">
        <v>19.566666666666663</v>
      </c>
      <c r="F476" s="280">
        <v>18.133333333333333</v>
      </c>
      <c r="G476" s="280">
        <v>16.166666666666664</v>
      </c>
      <c r="H476" s="280">
        <v>22.966666666666661</v>
      </c>
      <c r="I476" s="280">
        <v>24.93333333333333</v>
      </c>
      <c r="J476" s="280">
        <v>26.36666666666666</v>
      </c>
      <c r="K476" s="278">
        <v>23.5</v>
      </c>
      <c r="L476" s="278">
        <v>20.100000000000001</v>
      </c>
      <c r="M476" s="278">
        <v>311.60185000000001</v>
      </c>
    </row>
    <row r="477" spans="1:13">
      <c r="A477" s="269">
        <v>467</v>
      </c>
      <c r="B477" s="246" t="s">
        <v>193</v>
      </c>
      <c r="C477" s="278">
        <v>298.85000000000002</v>
      </c>
      <c r="D477" s="280">
        <v>301.16666666666669</v>
      </c>
      <c r="E477" s="280">
        <v>295.43333333333339</v>
      </c>
      <c r="F477" s="280">
        <v>292.01666666666671</v>
      </c>
      <c r="G477" s="280">
        <v>286.28333333333342</v>
      </c>
      <c r="H477" s="280">
        <v>304.58333333333337</v>
      </c>
      <c r="I477" s="280">
        <v>310.31666666666661</v>
      </c>
      <c r="J477" s="280">
        <v>313.73333333333335</v>
      </c>
      <c r="K477" s="278">
        <v>306.89999999999998</v>
      </c>
      <c r="L477" s="278">
        <v>297.75</v>
      </c>
      <c r="M477" s="278">
        <v>27.711469999999998</v>
      </c>
    </row>
    <row r="478" spans="1:13">
      <c r="A478" s="269">
        <v>468</v>
      </c>
      <c r="B478" s="246" t="s">
        <v>541</v>
      </c>
      <c r="C478" s="278">
        <v>206.65</v>
      </c>
      <c r="D478" s="280">
        <v>208.04999999999998</v>
      </c>
      <c r="E478" s="280">
        <v>204.09999999999997</v>
      </c>
      <c r="F478" s="280">
        <v>201.54999999999998</v>
      </c>
      <c r="G478" s="280">
        <v>197.59999999999997</v>
      </c>
      <c r="H478" s="280">
        <v>210.59999999999997</v>
      </c>
      <c r="I478" s="280">
        <v>214.54999999999995</v>
      </c>
      <c r="J478" s="280">
        <v>217.09999999999997</v>
      </c>
      <c r="K478" s="278">
        <v>212</v>
      </c>
      <c r="L478" s="278">
        <v>205.5</v>
      </c>
      <c r="M478" s="278">
        <v>0.24198</v>
      </c>
    </row>
    <row r="479" spans="1:13">
      <c r="A479" s="269">
        <v>469</v>
      </c>
      <c r="B479" s="246" t="s">
        <v>194</v>
      </c>
      <c r="C479" s="278">
        <v>920</v>
      </c>
      <c r="D479" s="280">
        <v>927.26666666666677</v>
      </c>
      <c r="E479" s="280">
        <v>904.53333333333353</v>
      </c>
      <c r="F479" s="280">
        <v>889.06666666666672</v>
      </c>
      <c r="G479" s="280">
        <v>866.33333333333348</v>
      </c>
      <c r="H479" s="280">
        <v>942.73333333333358</v>
      </c>
      <c r="I479" s="280">
        <v>965.46666666666692</v>
      </c>
      <c r="J479" s="280">
        <v>980.93333333333362</v>
      </c>
      <c r="K479" s="278">
        <v>950</v>
      </c>
      <c r="L479" s="278">
        <v>911.8</v>
      </c>
      <c r="M479" s="278">
        <v>9.0735100000000006</v>
      </c>
    </row>
    <row r="480" spans="1:13">
      <c r="A480" s="269">
        <v>470</v>
      </c>
      <c r="B480" s="246" t="s">
        <v>554</v>
      </c>
      <c r="C480" s="278">
        <v>14.05</v>
      </c>
      <c r="D480" s="280">
        <v>14.333333333333334</v>
      </c>
      <c r="E480" s="280">
        <v>13.716666666666669</v>
      </c>
      <c r="F480" s="280">
        <v>13.383333333333335</v>
      </c>
      <c r="G480" s="280">
        <v>12.766666666666669</v>
      </c>
      <c r="H480" s="280">
        <v>14.666666666666668</v>
      </c>
      <c r="I480" s="280">
        <v>15.283333333333331</v>
      </c>
      <c r="J480" s="280">
        <v>15.616666666666667</v>
      </c>
      <c r="K480" s="278">
        <v>14.95</v>
      </c>
      <c r="L480" s="278">
        <v>14</v>
      </c>
      <c r="M480" s="278">
        <v>21.965820000000001</v>
      </c>
    </row>
    <row r="481" spans="1:13">
      <c r="A481" s="269">
        <v>471</v>
      </c>
      <c r="B481" s="246" t="s">
        <v>555</v>
      </c>
      <c r="C481" s="278">
        <v>168.2</v>
      </c>
      <c r="D481" s="280">
        <v>169.46666666666667</v>
      </c>
      <c r="E481" s="280">
        <v>162.33333333333334</v>
      </c>
      <c r="F481" s="280">
        <v>156.46666666666667</v>
      </c>
      <c r="G481" s="280">
        <v>149.33333333333334</v>
      </c>
      <c r="H481" s="280">
        <v>175.33333333333334</v>
      </c>
      <c r="I481" s="280">
        <v>182.46666666666667</v>
      </c>
      <c r="J481" s="280">
        <v>188.33333333333334</v>
      </c>
      <c r="K481" s="278">
        <v>176.6</v>
      </c>
      <c r="L481" s="278">
        <v>163.6</v>
      </c>
      <c r="M481" s="278">
        <v>0.90393000000000001</v>
      </c>
    </row>
    <row r="482" spans="1:13">
      <c r="A482" s="269">
        <v>472</v>
      </c>
      <c r="B482" s="246" t="s">
        <v>195</v>
      </c>
      <c r="C482" s="278">
        <v>179.55</v>
      </c>
      <c r="D482" s="280">
        <v>174.70000000000002</v>
      </c>
      <c r="E482" s="280">
        <v>166.90000000000003</v>
      </c>
      <c r="F482" s="278">
        <v>154.25000000000003</v>
      </c>
      <c r="G482" s="280">
        <v>146.45000000000005</v>
      </c>
      <c r="H482" s="280">
        <v>187.35000000000002</v>
      </c>
      <c r="I482" s="278">
        <v>195.15000000000003</v>
      </c>
      <c r="J482" s="280">
        <v>207.8</v>
      </c>
      <c r="K482" s="280">
        <v>182.5</v>
      </c>
      <c r="L482" s="278">
        <v>162.05000000000001</v>
      </c>
      <c r="M482" s="280">
        <v>88.865279999999998</v>
      </c>
    </row>
    <row r="483" spans="1:13">
      <c r="A483" s="269">
        <v>473</v>
      </c>
      <c r="B483" s="246" t="s">
        <v>196</v>
      </c>
      <c r="C483" s="278">
        <v>3442.2</v>
      </c>
      <c r="D483" s="280">
        <v>3439.4</v>
      </c>
      <c r="E483" s="280">
        <v>3408.8</v>
      </c>
      <c r="F483" s="278">
        <v>3375.4</v>
      </c>
      <c r="G483" s="280">
        <v>3344.8</v>
      </c>
      <c r="H483" s="280">
        <v>3472.8</v>
      </c>
      <c r="I483" s="278">
        <v>3503.3999999999996</v>
      </c>
      <c r="J483" s="280">
        <v>3536.8</v>
      </c>
      <c r="K483" s="280">
        <v>3470</v>
      </c>
      <c r="L483" s="278">
        <v>3406</v>
      </c>
      <c r="M483" s="280">
        <v>9.7720300000000009</v>
      </c>
    </row>
    <row r="484" spans="1:13">
      <c r="A484" s="269">
        <v>474</v>
      </c>
      <c r="B484" s="246" t="s">
        <v>197</v>
      </c>
      <c r="C484" s="246">
        <v>28.4</v>
      </c>
      <c r="D484" s="290">
        <v>28.5</v>
      </c>
      <c r="E484" s="290">
        <v>28.2</v>
      </c>
      <c r="F484" s="290">
        <v>28</v>
      </c>
      <c r="G484" s="290">
        <v>27.7</v>
      </c>
      <c r="H484" s="290">
        <v>28.7</v>
      </c>
      <c r="I484" s="290">
        <v>28.999999999999996</v>
      </c>
      <c r="J484" s="290">
        <v>29.2</v>
      </c>
      <c r="K484" s="290">
        <v>28.8</v>
      </c>
      <c r="L484" s="290">
        <v>28.3</v>
      </c>
      <c r="M484" s="290">
        <v>24.17163</v>
      </c>
    </row>
    <row r="485" spans="1:13">
      <c r="A485" s="269">
        <v>475</v>
      </c>
      <c r="B485" s="246" t="s">
        <v>198</v>
      </c>
      <c r="C485" s="246">
        <v>348.9</v>
      </c>
      <c r="D485" s="290">
        <v>353.66666666666669</v>
      </c>
      <c r="E485" s="290">
        <v>340.93333333333339</v>
      </c>
      <c r="F485" s="290">
        <v>332.9666666666667</v>
      </c>
      <c r="G485" s="290">
        <v>320.23333333333341</v>
      </c>
      <c r="H485" s="290">
        <v>361.63333333333338</v>
      </c>
      <c r="I485" s="290">
        <v>374.36666666666662</v>
      </c>
      <c r="J485" s="290">
        <v>382.33333333333337</v>
      </c>
      <c r="K485" s="290">
        <v>366.4</v>
      </c>
      <c r="L485" s="290">
        <v>345.7</v>
      </c>
      <c r="M485" s="290">
        <v>56.886830000000003</v>
      </c>
    </row>
    <row r="486" spans="1:13">
      <c r="A486" s="269">
        <v>476</v>
      </c>
      <c r="B486" s="246" t="s">
        <v>561</v>
      </c>
      <c r="C486" s="290">
        <v>905.7</v>
      </c>
      <c r="D486" s="290">
        <v>911.9</v>
      </c>
      <c r="E486" s="290">
        <v>893.8</v>
      </c>
      <c r="F486" s="290">
        <v>881.9</v>
      </c>
      <c r="G486" s="290">
        <v>863.8</v>
      </c>
      <c r="H486" s="290">
        <v>923.8</v>
      </c>
      <c r="I486" s="290">
        <v>941.90000000000009</v>
      </c>
      <c r="J486" s="290">
        <v>953.8</v>
      </c>
      <c r="K486" s="290">
        <v>930</v>
      </c>
      <c r="L486" s="290">
        <v>900</v>
      </c>
      <c r="M486" s="290">
        <v>2.077E-2</v>
      </c>
    </row>
    <row r="487" spans="1:13">
      <c r="A487" s="269">
        <v>477</v>
      </c>
      <c r="B487" s="246" t="s">
        <v>562</v>
      </c>
      <c r="C487" s="290">
        <v>25.15</v>
      </c>
      <c r="D487" s="290">
        <v>25.416666666666668</v>
      </c>
      <c r="E487" s="290">
        <v>24.733333333333334</v>
      </c>
      <c r="F487" s="290">
        <v>24.316666666666666</v>
      </c>
      <c r="G487" s="290">
        <v>23.633333333333333</v>
      </c>
      <c r="H487" s="290">
        <v>25.833333333333336</v>
      </c>
      <c r="I487" s="290">
        <v>26.516666666666666</v>
      </c>
      <c r="J487" s="290">
        <v>26.933333333333337</v>
      </c>
      <c r="K487" s="290">
        <v>26.1</v>
      </c>
      <c r="L487" s="290">
        <v>25</v>
      </c>
      <c r="M487" s="290">
        <v>25.409269999999999</v>
      </c>
    </row>
    <row r="488" spans="1:13">
      <c r="A488" s="269">
        <v>478</v>
      </c>
      <c r="B488" s="246" t="s">
        <v>286</v>
      </c>
      <c r="C488" s="290">
        <v>145.1</v>
      </c>
      <c r="D488" s="290">
        <v>143.5</v>
      </c>
      <c r="E488" s="290">
        <v>137.6</v>
      </c>
      <c r="F488" s="290">
        <v>130.1</v>
      </c>
      <c r="G488" s="290">
        <v>124.19999999999999</v>
      </c>
      <c r="H488" s="290">
        <v>151</v>
      </c>
      <c r="I488" s="290">
        <v>156.89999999999998</v>
      </c>
      <c r="J488" s="290">
        <v>164.4</v>
      </c>
      <c r="K488" s="290">
        <v>149.4</v>
      </c>
      <c r="L488" s="290">
        <v>136</v>
      </c>
      <c r="M488" s="290">
        <v>9.2228600000000007</v>
      </c>
    </row>
    <row r="489" spans="1:13">
      <c r="A489" s="269">
        <v>479</v>
      </c>
      <c r="B489" s="246" t="s">
        <v>564</v>
      </c>
      <c r="C489" s="290">
        <v>622.9</v>
      </c>
      <c r="D489" s="290">
        <v>636.41666666666663</v>
      </c>
      <c r="E489" s="290">
        <v>601.48333333333323</v>
      </c>
      <c r="F489" s="290">
        <v>580.06666666666661</v>
      </c>
      <c r="G489" s="290">
        <v>545.13333333333321</v>
      </c>
      <c r="H489" s="290">
        <v>657.83333333333326</v>
      </c>
      <c r="I489" s="290">
        <v>692.76666666666665</v>
      </c>
      <c r="J489" s="290">
        <v>714.18333333333328</v>
      </c>
      <c r="K489" s="290">
        <v>671.35</v>
      </c>
      <c r="L489" s="290">
        <v>615</v>
      </c>
      <c r="M489" s="290">
        <v>1.7946</v>
      </c>
    </row>
    <row r="490" spans="1:13">
      <c r="A490" s="269">
        <v>480</v>
      </c>
      <c r="B490" s="246" t="s">
        <v>199</v>
      </c>
      <c r="C490" s="290">
        <v>77.599999999999994</v>
      </c>
      <c r="D490" s="290">
        <v>77.583333333333329</v>
      </c>
      <c r="E490" s="290">
        <v>76.61666666666666</v>
      </c>
      <c r="F490" s="290">
        <v>75.633333333333326</v>
      </c>
      <c r="G490" s="290">
        <v>74.666666666666657</v>
      </c>
      <c r="H490" s="290">
        <v>78.566666666666663</v>
      </c>
      <c r="I490" s="290">
        <v>79.533333333333331</v>
      </c>
      <c r="J490" s="290">
        <v>80.516666666666666</v>
      </c>
      <c r="K490" s="290">
        <v>78.55</v>
      </c>
      <c r="L490" s="290">
        <v>76.599999999999994</v>
      </c>
      <c r="M490" s="290">
        <v>242.58404999999999</v>
      </c>
    </row>
    <row r="491" spans="1:13">
      <c r="A491" s="269">
        <v>481</v>
      </c>
      <c r="B491" s="246" t="s">
        <v>565</v>
      </c>
      <c r="C491" s="290">
        <v>1076.8499999999999</v>
      </c>
      <c r="D491" s="290">
        <v>1080.8999999999999</v>
      </c>
      <c r="E491" s="290">
        <v>1072.7999999999997</v>
      </c>
      <c r="F491" s="290">
        <v>1068.7499999999998</v>
      </c>
      <c r="G491" s="290">
        <v>1060.6499999999996</v>
      </c>
      <c r="H491" s="290">
        <v>1084.9499999999998</v>
      </c>
      <c r="I491" s="290">
        <v>1093.0499999999997</v>
      </c>
      <c r="J491" s="290">
        <v>1097.0999999999999</v>
      </c>
      <c r="K491" s="290">
        <v>1089</v>
      </c>
      <c r="L491" s="290">
        <v>1076.8499999999999</v>
      </c>
      <c r="M491" s="290">
        <v>0.14377000000000001</v>
      </c>
    </row>
    <row r="492" spans="1:13">
      <c r="A492" s="269">
        <v>482</v>
      </c>
      <c r="B492" s="246" t="s">
        <v>285</v>
      </c>
      <c r="C492" s="290">
        <v>174.85</v>
      </c>
      <c r="D492" s="290">
        <v>173.95000000000002</v>
      </c>
      <c r="E492" s="290">
        <v>171.90000000000003</v>
      </c>
      <c r="F492" s="290">
        <v>168.95000000000002</v>
      </c>
      <c r="G492" s="290">
        <v>166.90000000000003</v>
      </c>
      <c r="H492" s="290">
        <v>176.90000000000003</v>
      </c>
      <c r="I492" s="290">
        <v>178.95000000000005</v>
      </c>
      <c r="J492" s="290">
        <v>181.90000000000003</v>
      </c>
      <c r="K492" s="290">
        <v>176</v>
      </c>
      <c r="L492" s="290">
        <v>171</v>
      </c>
      <c r="M492" s="290">
        <v>3.3793000000000002</v>
      </c>
    </row>
    <row r="493" spans="1:13">
      <c r="A493" s="269">
        <v>483</v>
      </c>
      <c r="B493" s="246" t="s">
        <v>566</v>
      </c>
      <c r="C493" s="290">
        <v>882.95</v>
      </c>
      <c r="D493" s="290">
        <v>891.16666666666663</v>
      </c>
      <c r="E493" s="290">
        <v>871.7833333333333</v>
      </c>
      <c r="F493" s="290">
        <v>860.61666666666667</v>
      </c>
      <c r="G493" s="290">
        <v>841.23333333333335</v>
      </c>
      <c r="H493" s="290">
        <v>902.33333333333326</v>
      </c>
      <c r="I493" s="290">
        <v>921.7166666666667</v>
      </c>
      <c r="J493" s="290">
        <v>932.88333333333321</v>
      </c>
      <c r="K493" s="290">
        <v>910.55</v>
      </c>
      <c r="L493" s="290">
        <v>880</v>
      </c>
      <c r="M493" s="290">
        <v>0.87453000000000003</v>
      </c>
    </row>
    <row r="494" spans="1:13">
      <c r="A494" s="269">
        <v>484</v>
      </c>
      <c r="B494" s="246" t="s">
        <v>557</v>
      </c>
      <c r="C494" s="290">
        <v>220.7</v>
      </c>
      <c r="D494" s="290">
        <v>222.25</v>
      </c>
      <c r="E494" s="290">
        <v>217.55</v>
      </c>
      <c r="F494" s="290">
        <v>214.4</v>
      </c>
      <c r="G494" s="290">
        <v>209.70000000000002</v>
      </c>
      <c r="H494" s="290">
        <v>225.4</v>
      </c>
      <c r="I494" s="290">
        <v>230.1</v>
      </c>
      <c r="J494" s="290">
        <v>233.25</v>
      </c>
      <c r="K494" s="290">
        <v>226.95</v>
      </c>
      <c r="L494" s="290">
        <v>219.1</v>
      </c>
      <c r="M494" s="290">
        <v>2.4241000000000001</v>
      </c>
    </row>
    <row r="495" spans="1:13">
      <c r="A495" s="269">
        <v>485</v>
      </c>
      <c r="B495" s="246" t="s">
        <v>556</v>
      </c>
      <c r="C495" s="290">
        <v>1720.65</v>
      </c>
      <c r="D495" s="290">
        <v>1704.1833333333334</v>
      </c>
      <c r="E495" s="290">
        <v>1666.4666666666667</v>
      </c>
      <c r="F495" s="290">
        <v>1612.2833333333333</v>
      </c>
      <c r="G495" s="290">
        <v>1574.5666666666666</v>
      </c>
      <c r="H495" s="290">
        <v>1758.3666666666668</v>
      </c>
      <c r="I495" s="290">
        <v>1796.0833333333335</v>
      </c>
      <c r="J495" s="290">
        <v>1850.2666666666669</v>
      </c>
      <c r="K495" s="290">
        <v>1741.9</v>
      </c>
      <c r="L495" s="290">
        <v>1650</v>
      </c>
      <c r="M495" s="290">
        <v>0.10532</v>
      </c>
    </row>
    <row r="496" spans="1:13">
      <c r="A496" s="269">
        <v>486</v>
      </c>
      <c r="B496" s="246" t="s">
        <v>200</v>
      </c>
      <c r="C496" s="290">
        <v>508.2</v>
      </c>
      <c r="D496" s="290">
        <v>506.40000000000003</v>
      </c>
      <c r="E496" s="290">
        <v>499.80000000000007</v>
      </c>
      <c r="F496" s="290">
        <v>491.40000000000003</v>
      </c>
      <c r="G496" s="290">
        <v>484.80000000000007</v>
      </c>
      <c r="H496" s="290">
        <v>514.80000000000007</v>
      </c>
      <c r="I496" s="290">
        <v>521.40000000000009</v>
      </c>
      <c r="J496" s="290">
        <v>529.80000000000007</v>
      </c>
      <c r="K496" s="290">
        <v>513</v>
      </c>
      <c r="L496" s="290">
        <v>498</v>
      </c>
      <c r="M496" s="290">
        <v>24.728300000000001</v>
      </c>
    </row>
    <row r="497" spans="1:13">
      <c r="A497" s="269">
        <v>487</v>
      </c>
      <c r="B497" s="246" t="s">
        <v>558</v>
      </c>
      <c r="C497" s="290">
        <v>165.3</v>
      </c>
      <c r="D497" s="290">
        <v>165.65</v>
      </c>
      <c r="E497" s="290">
        <v>163.30000000000001</v>
      </c>
      <c r="F497" s="290">
        <v>161.30000000000001</v>
      </c>
      <c r="G497" s="290">
        <v>158.95000000000002</v>
      </c>
      <c r="H497" s="290">
        <v>167.65</v>
      </c>
      <c r="I497" s="290">
        <v>169.99999999999997</v>
      </c>
      <c r="J497" s="290">
        <v>172</v>
      </c>
      <c r="K497" s="290">
        <v>168</v>
      </c>
      <c r="L497" s="290">
        <v>163.65</v>
      </c>
      <c r="M497" s="290">
        <v>0.35185</v>
      </c>
    </row>
    <row r="498" spans="1:13">
      <c r="A498" s="269">
        <v>488</v>
      </c>
      <c r="B498" s="246" t="s">
        <v>559</v>
      </c>
      <c r="C498" s="290">
        <v>2853.95</v>
      </c>
      <c r="D498" s="290">
        <v>2883.2666666666664</v>
      </c>
      <c r="E498" s="290">
        <v>2815.6833333333329</v>
      </c>
      <c r="F498" s="290">
        <v>2777.4166666666665</v>
      </c>
      <c r="G498" s="290">
        <v>2709.833333333333</v>
      </c>
      <c r="H498" s="290">
        <v>2921.5333333333328</v>
      </c>
      <c r="I498" s="290">
        <v>2989.1166666666668</v>
      </c>
      <c r="J498" s="290">
        <v>3027.3833333333328</v>
      </c>
      <c r="K498" s="290">
        <v>2950.85</v>
      </c>
      <c r="L498" s="290">
        <v>2845</v>
      </c>
      <c r="M498" s="290">
        <v>0.27554000000000001</v>
      </c>
    </row>
    <row r="499" spans="1:13">
      <c r="A499" s="269">
        <v>489</v>
      </c>
      <c r="B499" s="246" t="s">
        <v>563</v>
      </c>
      <c r="C499" s="290">
        <v>621.85</v>
      </c>
      <c r="D499" s="290">
        <v>626.5333333333333</v>
      </c>
      <c r="E499" s="290">
        <v>613.06666666666661</v>
      </c>
      <c r="F499" s="290">
        <v>604.2833333333333</v>
      </c>
      <c r="G499" s="290">
        <v>590.81666666666661</v>
      </c>
      <c r="H499" s="290">
        <v>635.31666666666661</v>
      </c>
      <c r="I499" s="290">
        <v>648.7833333333333</v>
      </c>
      <c r="J499" s="290">
        <v>657.56666666666661</v>
      </c>
      <c r="K499" s="290">
        <v>640</v>
      </c>
      <c r="L499" s="290">
        <v>617.75</v>
      </c>
      <c r="M499" s="290">
        <v>0.21103</v>
      </c>
    </row>
    <row r="500" spans="1:13">
      <c r="A500" s="269">
        <v>490</v>
      </c>
      <c r="B500" s="246" t="s">
        <v>560</v>
      </c>
      <c r="C500" s="290">
        <v>112.1</v>
      </c>
      <c r="D500" s="290">
        <v>110.3</v>
      </c>
      <c r="E500" s="290">
        <v>108.5</v>
      </c>
      <c r="F500" s="290">
        <v>104.9</v>
      </c>
      <c r="G500" s="290">
        <v>103.10000000000001</v>
      </c>
      <c r="H500" s="290">
        <v>113.89999999999999</v>
      </c>
      <c r="I500" s="290">
        <v>115.69999999999997</v>
      </c>
      <c r="J500" s="290">
        <v>119.29999999999998</v>
      </c>
      <c r="K500" s="290">
        <v>112.1</v>
      </c>
      <c r="L500" s="290">
        <v>106.7</v>
      </c>
      <c r="M500" s="290">
        <v>0.84877000000000002</v>
      </c>
    </row>
    <row r="501" spans="1:13">
      <c r="A501" s="269">
        <v>491</v>
      </c>
      <c r="B501" s="246" t="s">
        <v>567</v>
      </c>
      <c r="C501" s="290">
        <v>6300.45</v>
      </c>
      <c r="D501" s="290">
        <v>6292.8</v>
      </c>
      <c r="E501" s="290">
        <v>6257.6</v>
      </c>
      <c r="F501" s="290">
        <v>6214.75</v>
      </c>
      <c r="G501" s="290">
        <v>6179.55</v>
      </c>
      <c r="H501" s="290">
        <v>6335.6500000000005</v>
      </c>
      <c r="I501" s="290">
        <v>6370.8499999999995</v>
      </c>
      <c r="J501" s="290">
        <v>6413.7000000000007</v>
      </c>
      <c r="K501" s="290">
        <v>6328</v>
      </c>
      <c r="L501" s="290">
        <v>6249.95</v>
      </c>
      <c r="M501" s="290">
        <v>1.49E-2</v>
      </c>
    </row>
    <row r="502" spans="1:13">
      <c r="A502" s="269">
        <v>492</v>
      </c>
      <c r="B502" s="246" t="s">
        <v>568</v>
      </c>
      <c r="C502" s="290">
        <v>68.349999999999994</v>
      </c>
      <c r="D502" s="290">
        <v>67.11666666666666</v>
      </c>
      <c r="E502" s="290">
        <v>65.883333333333326</v>
      </c>
      <c r="F502" s="290">
        <v>63.416666666666671</v>
      </c>
      <c r="G502" s="290">
        <v>62.183333333333337</v>
      </c>
      <c r="H502" s="290">
        <v>69.583333333333314</v>
      </c>
      <c r="I502" s="290">
        <v>70.816666666666634</v>
      </c>
      <c r="J502" s="290">
        <v>73.283333333333303</v>
      </c>
      <c r="K502" s="290">
        <v>68.349999999999994</v>
      </c>
      <c r="L502" s="290">
        <v>64.650000000000006</v>
      </c>
      <c r="M502" s="290">
        <v>16.12426</v>
      </c>
    </row>
    <row r="503" spans="1:13">
      <c r="A503" s="269">
        <v>493</v>
      </c>
      <c r="B503" s="246" t="s">
        <v>569</v>
      </c>
      <c r="C503" s="290">
        <v>26.6</v>
      </c>
      <c r="D503" s="290">
        <v>27.233333333333334</v>
      </c>
      <c r="E503" s="290">
        <v>25.966666666666669</v>
      </c>
      <c r="F503" s="290">
        <v>25.333333333333336</v>
      </c>
      <c r="G503" s="290">
        <v>24.06666666666667</v>
      </c>
      <c r="H503" s="290">
        <v>27.866666666666667</v>
      </c>
      <c r="I503" s="290">
        <v>29.133333333333333</v>
      </c>
      <c r="J503" s="290">
        <v>29.766666666666666</v>
      </c>
      <c r="K503" s="290">
        <v>28.5</v>
      </c>
      <c r="L503" s="290">
        <v>26.6</v>
      </c>
      <c r="M503" s="290">
        <v>10.549899999999999</v>
      </c>
    </row>
    <row r="504" spans="1:13">
      <c r="A504" s="269">
        <v>494</v>
      </c>
      <c r="B504" s="246" t="s">
        <v>2853</v>
      </c>
      <c r="C504" s="290">
        <v>299.7</v>
      </c>
      <c r="D504" s="290">
        <v>299.16666666666669</v>
      </c>
      <c r="E504" s="290">
        <v>293.53333333333336</v>
      </c>
      <c r="F504" s="290">
        <v>287.36666666666667</v>
      </c>
      <c r="G504" s="290">
        <v>281.73333333333335</v>
      </c>
      <c r="H504" s="290">
        <v>305.33333333333337</v>
      </c>
      <c r="I504" s="290">
        <v>310.9666666666667</v>
      </c>
      <c r="J504" s="290">
        <v>317.13333333333338</v>
      </c>
      <c r="K504" s="290">
        <v>304.8</v>
      </c>
      <c r="L504" s="290">
        <v>293</v>
      </c>
      <c r="M504" s="290">
        <v>4.6368900000000002</v>
      </c>
    </row>
    <row r="505" spans="1:13">
      <c r="A505" s="269">
        <v>495</v>
      </c>
      <c r="B505" s="246" t="s">
        <v>570</v>
      </c>
      <c r="C505" s="290">
        <v>1863.65</v>
      </c>
      <c r="D505" s="290">
        <v>1856.5166666666667</v>
      </c>
      <c r="E505" s="290">
        <v>1838.0333333333333</v>
      </c>
      <c r="F505" s="290">
        <v>1812.4166666666667</v>
      </c>
      <c r="G505" s="290">
        <v>1793.9333333333334</v>
      </c>
      <c r="H505" s="290">
        <v>1882.1333333333332</v>
      </c>
      <c r="I505" s="290">
        <v>1900.6166666666663</v>
      </c>
      <c r="J505" s="290">
        <v>1926.2333333333331</v>
      </c>
      <c r="K505" s="290">
        <v>1875</v>
      </c>
      <c r="L505" s="290">
        <v>1830.9</v>
      </c>
      <c r="M505" s="290">
        <v>0.42730000000000001</v>
      </c>
    </row>
    <row r="506" spans="1:13">
      <c r="A506" s="269">
        <v>496</v>
      </c>
      <c r="B506" s="246" t="s">
        <v>201</v>
      </c>
      <c r="C506" s="290">
        <v>180.9</v>
      </c>
      <c r="D506" s="290">
        <v>180.20000000000002</v>
      </c>
      <c r="E506" s="290">
        <v>177.80000000000004</v>
      </c>
      <c r="F506" s="290">
        <v>174.70000000000002</v>
      </c>
      <c r="G506" s="290">
        <v>172.30000000000004</v>
      </c>
      <c r="H506" s="290">
        <v>183.30000000000004</v>
      </c>
      <c r="I506" s="290">
        <v>185.70000000000002</v>
      </c>
      <c r="J506" s="290">
        <v>188.80000000000004</v>
      </c>
      <c r="K506" s="290">
        <v>182.6</v>
      </c>
      <c r="L506" s="290">
        <v>177.1</v>
      </c>
      <c r="M506" s="290">
        <v>55.554200000000002</v>
      </c>
    </row>
    <row r="507" spans="1:13">
      <c r="A507" s="269">
        <v>497</v>
      </c>
      <c r="B507" s="246" t="s">
        <v>571</v>
      </c>
      <c r="C507" s="290">
        <v>264.45</v>
      </c>
      <c r="D507" s="290">
        <v>265.25</v>
      </c>
      <c r="E507" s="290">
        <v>261.2</v>
      </c>
      <c r="F507" s="290">
        <v>257.95</v>
      </c>
      <c r="G507" s="290">
        <v>253.89999999999998</v>
      </c>
      <c r="H507" s="290">
        <v>268.5</v>
      </c>
      <c r="I507" s="290">
        <v>272.54999999999995</v>
      </c>
      <c r="J507" s="290">
        <v>275.8</v>
      </c>
      <c r="K507" s="290">
        <v>269.3</v>
      </c>
      <c r="L507" s="290">
        <v>262</v>
      </c>
      <c r="M507" s="290">
        <v>1.55138</v>
      </c>
    </row>
    <row r="508" spans="1:13">
      <c r="A508" s="269">
        <v>498</v>
      </c>
      <c r="B508" s="246" t="s">
        <v>202</v>
      </c>
      <c r="C508" s="290">
        <v>28.3</v>
      </c>
      <c r="D508" s="290">
        <v>28.683333333333337</v>
      </c>
      <c r="E508" s="290">
        <v>27.466666666666676</v>
      </c>
      <c r="F508" s="290">
        <v>26.63333333333334</v>
      </c>
      <c r="G508" s="290">
        <v>25.416666666666679</v>
      </c>
      <c r="H508" s="290">
        <v>29.516666666666673</v>
      </c>
      <c r="I508" s="290">
        <v>30.733333333333334</v>
      </c>
      <c r="J508" s="290">
        <v>31.56666666666667</v>
      </c>
      <c r="K508" s="290">
        <v>29.9</v>
      </c>
      <c r="L508" s="290">
        <v>27.85</v>
      </c>
      <c r="M508" s="290">
        <v>334.88476000000003</v>
      </c>
    </row>
    <row r="509" spans="1:13">
      <c r="A509" s="269">
        <v>499</v>
      </c>
      <c r="B509" s="246" t="s">
        <v>203</v>
      </c>
      <c r="C509" s="290">
        <v>157.55000000000001</v>
      </c>
      <c r="D509" s="290">
        <v>162.16666666666669</v>
      </c>
      <c r="E509" s="290">
        <v>150.93333333333337</v>
      </c>
      <c r="F509" s="290">
        <v>144.31666666666669</v>
      </c>
      <c r="G509" s="290">
        <v>133.08333333333337</v>
      </c>
      <c r="H509" s="290">
        <v>168.78333333333336</v>
      </c>
      <c r="I509" s="290">
        <v>180.01666666666671</v>
      </c>
      <c r="J509" s="290">
        <v>186.63333333333335</v>
      </c>
      <c r="K509" s="290">
        <v>173.4</v>
      </c>
      <c r="L509" s="290">
        <v>155.55000000000001</v>
      </c>
      <c r="M509" s="290">
        <v>692.08270000000005</v>
      </c>
    </row>
    <row r="510" spans="1:13">
      <c r="A510" s="269">
        <v>500</v>
      </c>
      <c r="B510" s="246" t="s">
        <v>572</v>
      </c>
      <c r="C510" s="290">
        <v>92.15</v>
      </c>
      <c r="D510" s="290">
        <v>90.833333333333329</v>
      </c>
      <c r="E510" s="290">
        <v>88.966666666666654</v>
      </c>
      <c r="F510" s="290">
        <v>85.783333333333331</v>
      </c>
      <c r="G510" s="290">
        <v>83.916666666666657</v>
      </c>
      <c r="H510" s="290">
        <v>94.016666666666652</v>
      </c>
      <c r="I510" s="290">
        <v>95.883333333333326</v>
      </c>
      <c r="J510" s="290">
        <v>99.066666666666649</v>
      </c>
      <c r="K510" s="290">
        <v>92.7</v>
      </c>
      <c r="L510" s="290">
        <v>87.65</v>
      </c>
      <c r="M510" s="290">
        <v>0.17554</v>
      </c>
    </row>
    <row r="511" spans="1:13">
      <c r="A511" s="269">
        <v>501</v>
      </c>
      <c r="B511" s="246" t="s">
        <v>573</v>
      </c>
      <c r="C511" s="290">
        <v>1284.3499999999999</v>
      </c>
      <c r="D511" s="290">
        <v>1286.0666666666666</v>
      </c>
      <c r="E511" s="290">
        <v>1273.2833333333333</v>
      </c>
      <c r="F511" s="290">
        <v>1262.2166666666667</v>
      </c>
      <c r="G511" s="290">
        <v>1249.4333333333334</v>
      </c>
      <c r="H511" s="290">
        <v>1297.1333333333332</v>
      </c>
      <c r="I511" s="290">
        <v>1309.9166666666665</v>
      </c>
      <c r="J511" s="290">
        <v>1320.9833333333331</v>
      </c>
      <c r="K511" s="290">
        <v>1298.8499999999999</v>
      </c>
      <c r="L511" s="290">
        <v>1275</v>
      </c>
      <c r="M511" s="290">
        <v>0.33928999999999998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E26" sqref="E26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6"/>
      <c r="B5" s="506"/>
      <c r="C5" s="507"/>
      <c r="D5" s="50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8" t="s">
        <v>575</v>
      </c>
      <c r="C7" s="508"/>
      <c r="D7" s="263">
        <f>Main!B10</f>
        <v>43945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43944</v>
      </c>
      <c r="B10" s="268">
        <v>542580</v>
      </c>
      <c r="C10" s="269" t="s">
        <v>3787</v>
      </c>
      <c r="D10" s="269" t="s">
        <v>3788</v>
      </c>
      <c r="E10" s="269" t="s">
        <v>584</v>
      </c>
      <c r="F10" s="389">
        <v>64000</v>
      </c>
      <c r="G10" s="268">
        <v>35.299999999999997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43944</v>
      </c>
      <c r="B11" s="268">
        <v>542580</v>
      </c>
      <c r="C11" s="269" t="s">
        <v>3787</v>
      </c>
      <c r="D11" s="269" t="s">
        <v>3789</v>
      </c>
      <c r="E11" s="269" t="s">
        <v>584</v>
      </c>
      <c r="F11" s="389">
        <v>68000</v>
      </c>
      <c r="G11" s="268">
        <v>35.299999999999997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43944</v>
      </c>
      <c r="B12" s="268">
        <v>542580</v>
      </c>
      <c r="C12" s="269" t="s">
        <v>3787</v>
      </c>
      <c r="D12" s="269" t="s">
        <v>3790</v>
      </c>
      <c r="E12" s="269" t="s">
        <v>585</v>
      </c>
      <c r="F12" s="389">
        <v>132000</v>
      </c>
      <c r="G12" s="268">
        <v>35.299999999999997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43944</v>
      </c>
      <c r="B13" s="268">
        <v>530043</v>
      </c>
      <c r="C13" s="269" t="s">
        <v>3791</v>
      </c>
      <c r="D13" s="269" t="s">
        <v>3792</v>
      </c>
      <c r="E13" s="269" t="s">
        <v>584</v>
      </c>
      <c r="F13" s="389">
        <v>26000</v>
      </c>
      <c r="G13" s="268">
        <v>50.25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43944</v>
      </c>
      <c r="B14" s="268">
        <v>530043</v>
      </c>
      <c r="C14" s="269" t="s">
        <v>3791</v>
      </c>
      <c r="D14" s="269" t="s">
        <v>3793</v>
      </c>
      <c r="E14" s="269" t="s">
        <v>585</v>
      </c>
      <c r="F14" s="389">
        <v>26000</v>
      </c>
      <c r="G14" s="268">
        <v>50.25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43944</v>
      </c>
      <c r="B15" s="268">
        <v>500101</v>
      </c>
      <c r="C15" s="269" t="s">
        <v>934</v>
      </c>
      <c r="D15" s="269" t="s">
        <v>3794</v>
      </c>
      <c r="E15" s="269" t="s">
        <v>584</v>
      </c>
      <c r="F15" s="389">
        <v>1576917</v>
      </c>
      <c r="G15" s="268">
        <v>25.69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43944</v>
      </c>
      <c r="B16" s="268">
        <v>500101</v>
      </c>
      <c r="C16" s="269" t="s">
        <v>934</v>
      </c>
      <c r="D16" s="269" t="s">
        <v>3794</v>
      </c>
      <c r="E16" s="269" t="s">
        <v>585</v>
      </c>
      <c r="F16" s="389">
        <v>1576917</v>
      </c>
      <c r="G16" s="268">
        <v>25.86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43944</v>
      </c>
      <c r="B17" s="268">
        <v>542935</v>
      </c>
      <c r="C17" s="269" t="s">
        <v>3795</v>
      </c>
      <c r="D17" s="269" t="s">
        <v>3796</v>
      </c>
      <c r="E17" s="269" t="s">
        <v>584</v>
      </c>
      <c r="F17" s="389">
        <v>60000</v>
      </c>
      <c r="G17" s="268">
        <v>18.809999999999999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43944</v>
      </c>
      <c r="B18" s="268">
        <v>542935</v>
      </c>
      <c r="C18" s="269" t="s">
        <v>3795</v>
      </c>
      <c r="D18" s="269" t="s">
        <v>3796</v>
      </c>
      <c r="E18" s="269" t="s">
        <v>585</v>
      </c>
      <c r="F18" s="389">
        <v>60000</v>
      </c>
      <c r="G18" s="268">
        <v>19.02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43944</v>
      </c>
      <c r="B19" s="268">
        <v>543194</v>
      </c>
      <c r="C19" s="269" t="s">
        <v>3756</v>
      </c>
      <c r="D19" s="269" t="s">
        <v>3770</v>
      </c>
      <c r="E19" s="269" t="s">
        <v>584</v>
      </c>
      <c r="F19" s="389">
        <v>9000</v>
      </c>
      <c r="G19" s="268">
        <v>188.75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43944</v>
      </c>
      <c r="B20" s="268">
        <v>543194</v>
      </c>
      <c r="C20" s="269" t="s">
        <v>3756</v>
      </c>
      <c r="D20" s="269" t="s">
        <v>3771</v>
      </c>
      <c r="E20" s="269" t="s">
        <v>585</v>
      </c>
      <c r="F20" s="389">
        <v>4200</v>
      </c>
      <c r="G20" s="268">
        <v>188.75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43944</v>
      </c>
      <c r="B21" s="268">
        <v>543194</v>
      </c>
      <c r="C21" s="269" t="s">
        <v>3756</v>
      </c>
      <c r="D21" s="269" t="s">
        <v>3797</v>
      </c>
      <c r="E21" s="269" t="s">
        <v>585</v>
      </c>
      <c r="F21" s="389">
        <v>9000</v>
      </c>
      <c r="G21" s="268">
        <v>188.75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43944</v>
      </c>
      <c r="B22" s="268">
        <v>543194</v>
      </c>
      <c r="C22" s="269" t="s">
        <v>3756</v>
      </c>
      <c r="D22" s="269" t="s">
        <v>3798</v>
      </c>
      <c r="E22" s="269" t="s">
        <v>584</v>
      </c>
      <c r="F22" s="389">
        <v>9600</v>
      </c>
      <c r="G22" s="268">
        <v>188.75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43944</v>
      </c>
      <c r="B23" s="268">
        <v>543194</v>
      </c>
      <c r="C23" s="269" t="s">
        <v>3756</v>
      </c>
      <c r="D23" s="269" t="s">
        <v>3799</v>
      </c>
      <c r="E23" s="269" t="s">
        <v>584</v>
      </c>
      <c r="F23" s="389">
        <v>7800</v>
      </c>
      <c r="G23" s="268">
        <v>188.75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43944</v>
      </c>
      <c r="B24" s="268">
        <v>536659</v>
      </c>
      <c r="C24" s="269" t="s">
        <v>3800</v>
      </c>
      <c r="D24" s="269" t="s">
        <v>3801</v>
      </c>
      <c r="E24" s="269" t="s">
        <v>585</v>
      </c>
      <c r="F24" s="389">
        <v>38602</v>
      </c>
      <c r="G24" s="268">
        <v>2.15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43944</v>
      </c>
      <c r="B25" s="268">
        <v>536659</v>
      </c>
      <c r="C25" s="269" t="s">
        <v>3800</v>
      </c>
      <c r="D25" s="269" t="s">
        <v>3802</v>
      </c>
      <c r="E25" s="269" t="s">
        <v>584</v>
      </c>
      <c r="F25" s="389">
        <v>118333</v>
      </c>
      <c r="G25" s="268">
        <v>2.15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43944</v>
      </c>
      <c r="B26" s="268">
        <v>536659</v>
      </c>
      <c r="C26" s="269" t="s">
        <v>3800</v>
      </c>
      <c r="D26" s="269" t="s">
        <v>3803</v>
      </c>
      <c r="E26" s="269" t="s">
        <v>585</v>
      </c>
      <c r="F26" s="389">
        <v>37785</v>
      </c>
      <c r="G26" s="268">
        <v>2.15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43944</v>
      </c>
      <c r="B27" s="268">
        <v>536659</v>
      </c>
      <c r="C27" s="269" t="s">
        <v>3800</v>
      </c>
      <c r="D27" s="269" t="s">
        <v>3804</v>
      </c>
      <c r="E27" s="269" t="s">
        <v>585</v>
      </c>
      <c r="F27" s="389">
        <v>95141</v>
      </c>
      <c r="G27" s="268">
        <v>2.15</v>
      </c>
      <c r="H27" s="346" t="s">
        <v>315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43944</v>
      </c>
      <c r="B28" s="268">
        <v>536659</v>
      </c>
      <c r="C28" s="269" t="s">
        <v>3800</v>
      </c>
      <c r="D28" s="269" t="s">
        <v>3805</v>
      </c>
      <c r="E28" s="269" t="s">
        <v>584</v>
      </c>
      <c r="F28" s="389">
        <v>50000</v>
      </c>
      <c r="G28" s="268">
        <v>2.15</v>
      </c>
      <c r="H28" s="346" t="s">
        <v>315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43944</v>
      </c>
      <c r="B29" s="268">
        <v>531952</v>
      </c>
      <c r="C29" s="269" t="s">
        <v>3806</v>
      </c>
      <c r="D29" s="269" t="s">
        <v>3807</v>
      </c>
      <c r="E29" s="269" t="s">
        <v>584</v>
      </c>
      <c r="F29" s="389">
        <v>52900</v>
      </c>
      <c r="G29" s="268">
        <v>30.05</v>
      </c>
      <c r="H29" s="346" t="s">
        <v>315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43944</v>
      </c>
      <c r="B30" s="268">
        <v>531952</v>
      </c>
      <c r="C30" s="269" t="s">
        <v>3806</v>
      </c>
      <c r="D30" s="269" t="s">
        <v>3808</v>
      </c>
      <c r="E30" s="269" t="s">
        <v>585</v>
      </c>
      <c r="F30" s="389">
        <v>56350</v>
      </c>
      <c r="G30" s="268">
        <v>30.05</v>
      </c>
      <c r="H30" s="346" t="s">
        <v>315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43944</v>
      </c>
      <c r="B31" s="268" t="s">
        <v>97</v>
      </c>
      <c r="C31" s="269" t="s">
        <v>3749</v>
      </c>
      <c r="D31" s="269" t="s">
        <v>3809</v>
      </c>
      <c r="E31" s="269" t="s">
        <v>584</v>
      </c>
      <c r="F31" s="389">
        <v>2259758</v>
      </c>
      <c r="G31" s="268">
        <v>53.54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43944</v>
      </c>
      <c r="B32" s="268" t="s">
        <v>97</v>
      </c>
      <c r="C32" s="269" t="s">
        <v>3749</v>
      </c>
      <c r="D32" s="269" t="s">
        <v>3810</v>
      </c>
      <c r="E32" s="269" t="s">
        <v>584</v>
      </c>
      <c r="F32" s="389">
        <v>3164274</v>
      </c>
      <c r="G32" s="268">
        <v>53.68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43944</v>
      </c>
      <c r="B33" s="268" t="s">
        <v>97</v>
      </c>
      <c r="C33" s="269" t="s">
        <v>3749</v>
      </c>
      <c r="D33" s="269" t="s">
        <v>3772</v>
      </c>
      <c r="E33" s="269" t="s">
        <v>584</v>
      </c>
      <c r="F33" s="389">
        <v>2955654</v>
      </c>
      <c r="G33" s="268">
        <v>52.85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43944</v>
      </c>
      <c r="B34" s="268" t="s">
        <v>97</v>
      </c>
      <c r="C34" s="269" t="s">
        <v>3749</v>
      </c>
      <c r="D34" s="269" t="s">
        <v>3618</v>
      </c>
      <c r="E34" s="269" t="s">
        <v>584</v>
      </c>
      <c r="F34" s="389">
        <v>2681343</v>
      </c>
      <c r="G34" s="268">
        <v>52.79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43944</v>
      </c>
      <c r="B35" s="268" t="s">
        <v>3811</v>
      </c>
      <c r="C35" s="269" t="s">
        <v>3812</v>
      </c>
      <c r="D35" s="269" t="s">
        <v>3813</v>
      </c>
      <c r="E35" s="269" t="s">
        <v>584</v>
      </c>
      <c r="F35" s="389">
        <v>48000</v>
      </c>
      <c r="G35" s="268">
        <v>5.2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43944</v>
      </c>
      <c r="B36" s="268" t="s">
        <v>118</v>
      </c>
      <c r="C36" s="269" t="s">
        <v>3656</v>
      </c>
      <c r="D36" s="269" t="s">
        <v>3618</v>
      </c>
      <c r="E36" s="269" t="s">
        <v>584</v>
      </c>
      <c r="F36" s="389">
        <v>2316563</v>
      </c>
      <c r="G36" s="268">
        <v>117.93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43944</v>
      </c>
      <c r="B37" s="268" t="s">
        <v>121</v>
      </c>
      <c r="C37" s="269" t="s">
        <v>3773</v>
      </c>
      <c r="D37" s="269" t="s">
        <v>3774</v>
      </c>
      <c r="E37" s="269" t="s">
        <v>584</v>
      </c>
      <c r="F37" s="389">
        <v>155205244</v>
      </c>
      <c r="G37" s="268">
        <v>4.34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43944</v>
      </c>
      <c r="B38" s="268" t="s">
        <v>169</v>
      </c>
      <c r="C38" s="269" t="s">
        <v>3775</v>
      </c>
      <c r="D38" s="269" t="s">
        <v>3618</v>
      </c>
      <c r="E38" s="269" t="s">
        <v>584</v>
      </c>
      <c r="F38" s="389">
        <v>4468366</v>
      </c>
      <c r="G38" s="268">
        <v>109.14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43944</v>
      </c>
      <c r="B39" s="268" t="s">
        <v>506</v>
      </c>
      <c r="C39" s="269" t="s">
        <v>3814</v>
      </c>
      <c r="D39" s="269" t="s">
        <v>3815</v>
      </c>
      <c r="E39" s="269" t="s">
        <v>584</v>
      </c>
      <c r="F39" s="389">
        <v>2000000</v>
      </c>
      <c r="G39" s="268">
        <v>6.6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43944</v>
      </c>
      <c r="B40" s="268" t="s">
        <v>3816</v>
      </c>
      <c r="C40" s="269" t="s">
        <v>3817</v>
      </c>
      <c r="D40" s="269" t="s">
        <v>3818</v>
      </c>
      <c r="E40" s="269" t="s">
        <v>584</v>
      </c>
      <c r="F40" s="389">
        <v>34000</v>
      </c>
      <c r="G40" s="268">
        <v>33.950000000000003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43944</v>
      </c>
      <c r="B41" s="268" t="s">
        <v>2392</v>
      </c>
      <c r="C41" s="269" t="s">
        <v>3819</v>
      </c>
      <c r="D41" s="269" t="s">
        <v>3820</v>
      </c>
      <c r="E41" s="269" t="s">
        <v>584</v>
      </c>
      <c r="F41" s="389">
        <v>200000</v>
      </c>
      <c r="G41" s="268">
        <v>444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43944</v>
      </c>
      <c r="B42" s="268" t="s">
        <v>97</v>
      </c>
      <c r="C42" s="269" t="s">
        <v>3749</v>
      </c>
      <c r="D42" s="269" t="s">
        <v>3809</v>
      </c>
      <c r="E42" s="269" t="s">
        <v>585</v>
      </c>
      <c r="F42" s="389">
        <v>2259758</v>
      </c>
      <c r="G42" s="268">
        <v>53.51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43944</v>
      </c>
      <c r="B43" s="268" t="s">
        <v>97</v>
      </c>
      <c r="C43" s="269" t="s">
        <v>3749</v>
      </c>
      <c r="D43" s="269" t="s">
        <v>3772</v>
      </c>
      <c r="E43" s="269" t="s">
        <v>585</v>
      </c>
      <c r="F43" s="389">
        <v>2963654</v>
      </c>
      <c r="G43" s="268">
        <v>53.1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43944</v>
      </c>
      <c r="B44" s="268" t="s">
        <v>97</v>
      </c>
      <c r="C44" s="269" t="s">
        <v>3749</v>
      </c>
      <c r="D44" s="269" t="s">
        <v>3618</v>
      </c>
      <c r="E44" s="269" t="s">
        <v>585</v>
      </c>
      <c r="F44" s="389">
        <v>2681343</v>
      </c>
      <c r="G44" s="268">
        <v>52.83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43944</v>
      </c>
      <c r="B45" s="268" t="s">
        <v>3811</v>
      </c>
      <c r="C45" s="269" t="s">
        <v>3812</v>
      </c>
      <c r="D45" s="269" t="s">
        <v>3821</v>
      </c>
      <c r="E45" s="269" t="s">
        <v>585</v>
      </c>
      <c r="F45" s="389">
        <v>48000</v>
      </c>
      <c r="G45" s="268">
        <v>5.2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43944</v>
      </c>
      <c r="B46" s="268" t="s">
        <v>118</v>
      </c>
      <c r="C46" s="269" t="s">
        <v>3656</v>
      </c>
      <c r="D46" s="269" t="s">
        <v>3618</v>
      </c>
      <c r="E46" s="269" t="s">
        <v>585</v>
      </c>
      <c r="F46" s="389">
        <v>2299162</v>
      </c>
      <c r="G46" s="268">
        <v>117.93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43944</v>
      </c>
      <c r="B47" s="268" t="s">
        <v>121</v>
      </c>
      <c r="C47" s="269" t="s">
        <v>3773</v>
      </c>
      <c r="D47" s="269" t="s">
        <v>3774</v>
      </c>
      <c r="E47" s="269" t="s">
        <v>585</v>
      </c>
      <c r="F47" s="389">
        <v>149101242</v>
      </c>
      <c r="G47" s="268">
        <v>4.3600000000000003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43944</v>
      </c>
      <c r="B48" s="268" t="s">
        <v>169</v>
      </c>
      <c r="C48" s="269" t="s">
        <v>3775</v>
      </c>
      <c r="D48" s="269" t="s">
        <v>3618</v>
      </c>
      <c r="E48" s="269" t="s">
        <v>585</v>
      </c>
      <c r="F48" s="389">
        <v>4221290</v>
      </c>
      <c r="G48" s="268">
        <v>109.58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43944</v>
      </c>
      <c r="B49" s="268" t="s">
        <v>506</v>
      </c>
      <c r="C49" s="269" t="s">
        <v>3814</v>
      </c>
      <c r="D49" s="269" t="s">
        <v>3822</v>
      </c>
      <c r="E49" s="269" t="s">
        <v>585</v>
      </c>
      <c r="F49" s="389">
        <v>2950000</v>
      </c>
      <c r="G49" s="268">
        <v>6.6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43944</v>
      </c>
      <c r="B50" s="268" t="s">
        <v>2322</v>
      </c>
      <c r="C50" s="269" t="s">
        <v>3742</v>
      </c>
      <c r="D50" s="269" t="s">
        <v>3743</v>
      </c>
      <c r="E50" s="269" t="s">
        <v>585</v>
      </c>
      <c r="F50" s="389">
        <v>2500000</v>
      </c>
      <c r="G50" s="268">
        <v>0.95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43944</v>
      </c>
      <c r="B51" s="268" t="s">
        <v>3816</v>
      </c>
      <c r="C51" s="269" t="s">
        <v>3817</v>
      </c>
      <c r="D51" s="269" t="s">
        <v>3818</v>
      </c>
      <c r="E51" s="269" t="s">
        <v>585</v>
      </c>
      <c r="F51" s="389">
        <v>22000</v>
      </c>
      <c r="G51" s="268">
        <v>33.909999999999997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43944</v>
      </c>
      <c r="B52" s="268" t="s">
        <v>3339</v>
      </c>
      <c r="C52" s="269" t="s">
        <v>3823</v>
      </c>
      <c r="D52" s="269" t="s">
        <v>3824</v>
      </c>
      <c r="E52" s="269" t="s">
        <v>585</v>
      </c>
      <c r="F52" s="389">
        <v>9050000</v>
      </c>
      <c r="G52" s="268">
        <v>1.25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43944</v>
      </c>
      <c r="B53" s="268" t="s">
        <v>2392</v>
      </c>
      <c r="C53" s="269" t="s">
        <v>3819</v>
      </c>
      <c r="D53" s="269" t="s">
        <v>3825</v>
      </c>
      <c r="E53" s="269" t="s">
        <v>585</v>
      </c>
      <c r="F53" s="389">
        <v>200000</v>
      </c>
      <c r="G53" s="268">
        <v>444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9"/>
  <sheetViews>
    <sheetView zoomScale="85" zoomScaleNormal="85" workbookViewId="0">
      <selection activeCell="G25" sqref="G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43945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3609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3610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3614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3612</v>
      </c>
      <c r="J16" s="65" t="s">
        <v>3613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3615</v>
      </c>
      <c r="J17" s="65" t="s">
        <v>3655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3616</v>
      </c>
      <c r="J18" s="65" t="s">
        <v>3703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3639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3641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3642</v>
      </c>
      <c r="J21" s="65" t="s">
        <v>3704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3643</v>
      </c>
      <c r="J22" s="65" t="s">
        <v>3655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3650</v>
      </c>
      <c r="G23" s="437">
        <v>258</v>
      </c>
      <c r="H23" s="436"/>
      <c r="I23" s="436" t="s">
        <v>3651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46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3615</v>
      </c>
      <c r="J24" s="65" t="s">
        <v>3694</v>
      </c>
      <c r="K24" s="65">
        <f>H24-F24</f>
        <v>27.5</v>
      </c>
      <c r="L24" s="399">
        <f t="shared" ref="L24:L25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46">
        <v>16</v>
      </c>
      <c r="B25" s="441">
        <v>43930</v>
      </c>
      <c r="C25" s="399"/>
      <c r="D25" s="398" t="s">
        <v>171</v>
      </c>
      <c r="E25" s="451" t="s">
        <v>602</v>
      </c>
      <c r="F25" s="450">
        <v>1200</v>
      </c>
      <c r="G25" s="65">
        <v>1130</v>
      </c>
      <c r="H25" s="65">
        <v>1250</v>
      </c>
      <c r="I25" s="399" t="s">
        <v>3693</v>
      </c>
      <c r="J25" s="65" t="s">
        <v>3702</v>
      </c>
      <c r="K25" s="65">
        <f t="shared" ref="K25" si="17">H25-F25</f>
        <v>50</v>
      </c>
      <c r="L25" s="399">
        <f t="shared" si="16"/>
        <v>4.1666666666666664E-2</v>
      </c>
      <c r="M25" s="65" t="s">
        <v>601</v>
      </c>
      <c r="N25" s="451">
        <v>43941</v>
      </c>
      <c r="O25" s="450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3696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3697</v>
      </c>
      <c r="J26" s="65" t="s">
        <v>3654</v>
      </c>
      <c r="K26" s="65">
        <f t="shared" ref="K26" si="18">H26-F26</f>
        <v>30</v>
      </c>
      <c r="L26" s="399">
        <f t="shared" ref="L26" si="19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3698</v>
      </c>
      <c r="J27" s="65" t="s">
        <v>3705</v>
      </c>
      <c r="K27" s="65">
        <f t="shared" ref="K27:K28" si="20">H27-F27</f>
        <v>19</v>
      </c>
      <c r="L27" s="399">
        <f t="shared" ref="L27:L28" si="21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46">
        <v>19</v>
      </c>
      <c r="B28" s="441">
        <v>43936</v>
      </c>
      <c r="C28" s="399"/>
      <c r="D28" s="398" t="s">
        <v>369</v>
      </c>
      <c r="E28" s="451" t="s">
        <v>602</v>
      </c>
      <c r="F28" s="450">
        <v>417.5</v>
      </c>
      <c r="G28" s="65">
        <v>390</v>
      </c>
      <c r="H28" s="65">
        <v>435</v>
      </c>
      <c r="I28" s="399" t="s">
        <v>3556</v>
      </c>
      <c r="J28" s="65" t="s">
        <v>3729</v>
      </c>
      <c r="K28" s="65">
        <f t="shared" si="20"/>
        <v>17.5</v>
      </c>
      <c r="L28" s="399">
        <f t="shared" si="21"/>
        <v>4.1916167664670656E-2</v>
      </c>
      <c r="M28" s="65" t="s">
        <v>601</v>
      </c>
      <c r="N28" s="451">
        <v>43941</v>
      </c>
      <c r="O28" s="450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65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3719</v>
      </c>
      <c r="J29" s="65" t="s">
        <v>3729</v>
      </c>
      <c r="K29" s="65">
        <f t="shared" ref="K29" si="22">H29-F29</f>
        <v>17.5</v>
      </c>
      <c r="L29" s="399">
        <f t="shared" ref="L29" si="23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65">
        <v>21</v>
      </c>
      <c r="B30" s="441">
        <v>43937</v>
      </c>
      <c r="C30" s="447"/>
      <c r="D30" s="398" t="s">
        <v>109</v>
      </c>
      <c r="E30" s="448" t="s">
        <v>602</v>
      </c>
      <c r="F30" s="448">
        <v>461</v>
      </c>
      <c r="G30" s="449">
        <v>435</v>
      </c>
      <c r="H30" s="448">
        <v>475.5</v>
      </c>
      <c r="I30" s="450" t="s">
        <v>3727</v>
      </c>
      <c r="J30" s="65" t="s">
        <v>3776</v>
      </c>
      <c r="K30" s="65">
        <f t="shared" ref="K30" si="24">H30-F30</f>
        <v>14.5</v>
      </c>
      <c r="L30" s="399">
        <f t="shared" ref="L30" si="25">K30/F30</f>
        <v>3.1453362255965296E-2</v>
      </c>
      <c r="M30" s="65" t="s">
        <v>601</v>
      </c>
      <c r="N30" s="451">
        <v>43944</v>
      </c>
      <c r="O30" s="450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65">
        <v>22</v>
      </c>
      <c r="B31" s="441">
        <v>43937</v>
      </c>
      <c r="C31" s="447"/>
      <c r="D31" s="398" t="s">
        <v>265</v>
      </c>
      <c r="E31" s="448" t="s">
        <v>602</v>
      </c>
      <c r="F31" s="448">
        <v>346.5</v>
      </c>
      <c r="G31" s="449">
        <v>326</v>
      </c>
      <c r="H31" s="448">
        <v>369</v>
      </c>
      <c r="I31" s="450">
        <v>390</v>
      </c>
      <c r="J31" s="65" t="s">
        <v>3757</v>
      </c>
      <c r="K31" s="65">
        <f t="shared" ref="K31" si="26">H31-F31</f>
        <v>22.5</v>
      </c>
      <c r="L31" s="399">
        <f t="shared" ref="L31" si="27">K31/F31</f>
        <v>6.4935064935064929E-2</v>
      </c>
      <c r="M31" s="65" t="s">
        <v>601</v>
      </c>
      <c r="N31" s="451">
        <v>43943</v>
      </c>
      <c r="O31" s="450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3730</v>
      </c>
      <c r="G32" s="437">
        <v>515</v>
      </c>
      <c r="H32" s="436"/>
      <c r="I32" s="436" t="s">
        <v>3731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65">
        <v>24</v>
      </c>
      <c r="B33" s="441">
        <v>43938</v>
      </c>
      <c r="C33" s="447"/>
      <c r="D33" s="398" t="s">
        <v>86</v>
      </c>
      <c r="E33" s="448" t="s">
        <v>602</v>
      </c>
      <c r="F33" s="448">
        <v>1380</v>
      </c>
      <c r="G33" s="449">
        <v>1294</v>
      </c>
      <c r="H33" s="448">
        <v>1432.5</v>
      </c>
      <c r="I33" s="450" t="s">
        <v>3732</v>
      </c>
      <c r="J33" s="65" t="s">
        <v>3758</v>
      </c>
      <c r="K33" s="65">
        <f t="shared" ref="K33" si="28">H33-F33</f>
        <v>52.5</v>
      </c>
      <c r="L33" s="399">
        <f t="shared" ref="L33" si="29">K33/F33</f>
        <v>3.8043478260869568E-2</v>
      </c>
      <c r="M33" s="65" t="s">
        <v>601</v>
      </c>
      <c r="N33" s="451">
        <v>43943</v>
      </c>
      <c r="O33" s="450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52">
        <v>25</v>
      </c>
      <c r="B34" s="442">
        <v>43938</v>
      </c>
      <c r="C34" s="453"/>
      <c r="D34" s="393" t="s">
        <v>200</v>
      </c>
      <c r="E34" s="454" t="s">
        <v>602</v>
      </c>
      <c r="F34" s="454">
        <v>532.5</v>
      </c>
      <c r="G34" s="455">
        <v>500</v>
      </c>
      <c r="H34" s="454">
        <v>500</v>
      </c>
      <c r="I34" s="456" t="s">
        <v>3736</v>
      </c>
      <c r="J34" s="394" t="s">
        <v>3752</v>
      </c>
      <c r="K34" s="394">
        <f t="shared" ref="K34" si="30">H34-F34</f>
        <v>-32.5</v>
      </c>
      <c r="L34" s="395">
        <f t="shared" ref="L34" si="31">K34/F34</f>
        <v>-6.1032863849765258E-2</v>
      </c>
      <c r="M34" s="394" t="s">
        <v>665</v>
      </c>
      <c r="N34" s="445">
        <v>43942</v>
      </c>
      <c r="O34" s="456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3737</v>
      </c>
      <c r="G35" s="437">
        <v>177</v>
      </c>
      <c r="H35" s="436"/>
      <c r="I35" s="436" t="s">
        <v>3738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400">
        <v>27</v>
      </c>
      <c r="B36" s="433">
        <v>43941</v>
      </c>
      <c r="C36" s="412"/>
      <c r="D36" s="380" t="s">
        <v>198</v>
      </c>
      <c r="E36" s="436" t="s">
        <v>602</v>
      </c>
      <c r="F36" s="436" t="s">
        <v>3744</v>
      </c>
      <c r="G36" s="437">
        <v>330</v>
      </c>
      <c r="H36" s="436"/>
      <c r="I36" s="436">
        <v>390</v>
      </c>
      <c r="J36" s="413" t="s">
        <v>603</v>
      </c>
      <c r="K36" s="413"/>
      <c r="L36" s="383"/>
      <c r="M36" s="413"/>
      <c r="N36" s="410"/>
      <c r="O36" s="378"/>
      <c r="Q36" s="64"/>
      <c r="R36" s="342" t="s">
        <v>3188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4.25">
      <c r="A37" s="65">
        <v>28</v>
      </c>
      <c r="B37" s="441">
        <v>43942</v>
      </c>
      <c r="C37" s="447"/>
      <c r="D37" s="398" t="s">
        <v>64</v>
      </c>
      <c r="E37" s="448" t="s">
        <v>602</v>
      </c>
      <c r="F37" s="448">
        <v>1165</v>
      </c>
      <c r="G37" s="449">
        <v>1085</v>
      </c>
      <c r="H37" s="448">
        <v>1202.5</v>
      </c>
      <c r="I37" s="450" t="s">
        <v>3750</v>
      </c>
      <c r="J37" s="65" t="s">
        <v>3751</v>
      </c>
      <c r="K37" s="65">
        <f>H37-F37</f>
        <v>37.5</v>
      </c>
      <c r="L37" s="399">
        <f t="shared" ref="L37:L38" si="32">K37/F37</f>
        <v>3.2188841201716736E-2</v>
      </c>
      <c r="M37" s="65" t="s">
        <v>601</v>
      </c>
      <c r="N37" s="439">
        <v>43942</v>
      </c>
      <c r="O37" s="450"/>
      <c r="Q37" s="64"/>
      <c r="R37" s="342" t="s">
        <v>604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4.25">
      <c r="A38" s="65">
        <v>29</v>
      </c>
      <c r="B38" s="441">
        <v>43942</v>
      </c>
      <c r="C38" s="447"/>
      <c r="D38" s="398" t="s">
        <v>52</v>
      </c>
      <c r="E38" s="448" t="s">
        <v>602</v>
      </c>
      <c r="F38" s="448">
        <v>1725</v>
      </c>
      <c r="G38" s="449">
        <v>1630</v>
      </c>
      <c r="H38" s="448">
        <v>1797.5</v>
      </c>
      <c r="I38" s="450" t="s">
        <v>3755</v>
      </c>
      <c r="J38" s="65" t="s">
        <v>3759</v>
      </c>
      <c r="K38" s="65">
        <f t="shared" ref="K38" si="33">H38-F38</f>
        <v>72.5</v>
      </c>
      <c r="L38" s="399">
        <f t="shared" si="32"/>
        <v>4.2028985507246375E-2</v>
      </c>
      <c r="M38" s="65" t="s">
        <v>601</v>
      </c>
      <c r="N38" s="451">
        <v>43943</v>
      </c>
      <c r="O38" s="450"/>
      <c r="Q38" s="64"/>
      <c r="R38" s="342" t="s">
        <v>3188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4.25">
      <c r="A39" s="65">
        <v>30</v>
      </c>
      <c r="B39" s="441">
        <v>43943</v>
      </c>
      <c r="C39" s="447"/>
      <c r="D39" s="398" t="s">
        <v>238</v>
      </c>
      <c r="E39" s="448" t="s">
        <v>602</v>
      </c>
      <c r="F39" s="448">
        <v>221.5</v>
      </c>
      <c r="G39" s="449">
        <v>208</v>
      </c>
      <c r="H39" s="448">
        <v>230.5</v>
      </c>
      <c r="I39" s="450" t="s">
        <v>3769</v>
      </c>
      <c r="J39" s="65" t="s">
        <v>3407</v>
      </c>
      <c r="K39" s="65">
        <f t="shared" ref="K39" si="34">H39-F39</f>
        <v>9</v>
      </c>
      <c r="L39" s="399">
        <f t="shared" ref="L39" si="35">K39/F39</f>
        <v>4.0632054176072234E-2</v>
      </c>
      <c r="M39" s="65" t="s">
        <v>601</v>
      </c>
      <c r="N39" s="451">
        <v>43944</v>
      </c>
      <c r="O39" s="450"/>
      <c r="Q39" s="64"/>
      <c r="R39" s="342" t="s">
        <v>3188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38" s="5" customFormat="1" ht="14.25">
      <c r="A40" s="400">
        <v>31</v>
      </c>
      <c r="B40" s="433">
        <v>43944</v>
      </c>
      <c r="C40" s="412"/>
      <c r="D40" s="380" t="s">
        <v>389</v>
      </c>
      <c r="E40" s="436" t="s">
        <v>602</v>
      </c>
      <c r="F40" s="436" t="s">
        <v>3780</v>
      </c>
      <c r="G40" s="437">
        <v>131</v>
      </c>
      <c r="H40" s="436"/>
      <c r="I40" s="436">
        <v>160</v>
      </c>
      <c r="J40" s="413" t="s">
        <v>603</v>
      </c>
      <c r="K40" s="413"/>
      <c r="L40" s="383"/>
      <c r="M40" s="413"/>
      <c r="N40" s="410"/>
      <c r="O40" s="378"/>
      <c r="Q40" s="64"/>
      <c r="R40" s="342" t="s">
        <v>3188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38" s="5" customFormat="1" ht="14.25">
      <c r="A41" s="400">
        <v>32</v>
      </c>
      <c r="B41" s="433">
        <v>43944</v>
      </c>
      <c r="C41" s="412"/>
      <c r="D41" s="380" t="s">
        <v>3781</v>
      </c>
      <c r="E41" s="436" t="s">
        <v>602</v>
      </c>
      <c r="F41" s="436" t="s">
        <v>3782</v>
      </c>
      <c r="G41" s="437">
        <v>4470</v>
      </c>
      <c r="H41" s="436"/>
      <c r="I41" s="436" t="s">
        <v>3783</v>
      </c>
      <c r="J41" s="413" t="s">
        <v>603</v>
      </c>
      <c r="K41" s="413"/>
      <c r="L41" s="383"/>
      <c r="M41" s="413"/>
      <c r="N41" s="410"/>
      <c r="O41" s="378"/>
      <c r="Q41" s="64"/>
      <c r="R41" s="342" t="s">
        <v>604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38" s="5" customFormat="1" ht="14.25">
      <c r="A42" s="400">
        <v>33</v>
      </c>
      <c r="B42" s="433">
        <v>43944</v>
      </c>
      <c r="C42" s="412"/>
      <c r="D42" s="380" t="s">
        <v>3784</v>
      </c>
      <c r="E42" s="436" t="s">
        <v>3785</v>
      </c>
      <c r="F42" s="436" t="s">
        <v>3786</v>
      </c>
      <c r="G42" s="437">
        <v>404</v>
      </c>
      <c r="H42" s="436"/>
      <c r="I42" s="436">
        <v>490</v>
      </c>
      <c r="J42" s="413" t="s">
        <v>603</v>
      </c>
      <c r="K42" s="413"/>
      <c r="L42" s="383"/>
      <c r="M42" s="413"/>
      <c r="N42" s="410"/>
      <c r="O42" s="378"/>
      <c r="Q42" s="64"/>
      <c r="R42" s="342" t="s">
        <v>3188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38" s="5" customFormat="1" ht="14.25">
      <c r="A43" s="400"/>
      <c r="B43" s="433"/>
      <c r="C43" s="412"/>
      <c r="D43" s="380"/>
      <c r="E43" s="436"/>
      <c r="F43" s="436"/>
      <c r="G43" s="437"/>
      <c r="H43" s="436"/>
      <c r="I43" s="436"/>
      <c r="J43" s="413"/>
      <c r="K43" s="413"/>
      <c r="L43" s="383"/>
      <c r="M43" s="413"/>
      <c r="N43" s="410"/>
      <c r="O43" s="378"/>
      <c r="Q43" s="64"/>
      <c r="R43" s="342"/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38" s="5" customFormat="1" ht="14.25">
      <c r="A44" s="400"/>
      <c r="B44" s="433"/>
      <c r="C44" s="434"/>
      <c r="D44" s="412"/>
      <c r="E44" s="435"/>
      <c r="F44" s="436"/>
      <c r="G44" s="437"/>
      <c r="H44" s="437"/>
      <c r="I44" s="436"/>
      <c r="J44" s="378"/>
      <c r="K44" s="378"/>
      <c r="L44" s="383"/>
      <c r="M44" s="378"/>
      <c r="N44" s="410"/>
      <c r="O44" s="390"/>
      <c r="Q44" s="64"/>
      <c r="R44" s="342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8" s="5" customFormat="1" ht="12" customHeight="1">
      <c r="A45" s="23" t="s">
        <v>605</v>
      </c>
      <c r="B45" s="24"/>
      <c r="C45" s="25"/>
      <c r="D45" s="26"/>
      <c r="E45" s="27"/>
      <c r="F45" s="28"/>
      <c r="G45" s="28"/>
      <c r="H45" s="28"/>
      <c r="I45" s="28"/>
      <c r="J45" s="66"/>
      <c r="K45" s="28"/>
      <c r="L45" s="28"/>
      <c r="M45" s="38"/>
      <c r="N45" s="66"/>
      <c r="O45" s="67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9" t="s">
        <v>606</v>
      </c>
      <c r="B46" s="23"/>
      <c r="C46" s="23"/>
      <c r="D46" s="23"/>
      <c r="F46" s="30" t="s">
        <v>607</v>
      </c>
      <c r="G46" s="17"/>
      <c r="H46" s="31"/>
      <c r="I46" s="36"/>
      <c r="J46" s="68"/>
      <c r="K46" s="69"/>
      <c r="L46" s="70"/>
      <c r="M46" s="70"/>
      <c r="N46" s="16"/>
      <c r="O46" s="71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3" t="s">
        <v>608</v>
      </c>
      <c r="B47" s="23"/>
      <c r="C47" s="23"/>
      <c r="D47" s="23"/>
      <c r="E47" s="32"/>
      <c r="F47" s="30" t="s">
        <v>609</v>
      </c>
      <c r="G47" s="17"/>
      <c r="H47" s="31"/>
      <c r="I47" s="36"/>
      <c r="J47" s="68"/>
      <c r="K47" s="69"/>
      <c r="L47" s="70"/>
      <c r="M47" s="70"/>
      <c r="N47" s="16"/>
      <c r="O47" s="71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/>
      <c r="B48" s="23"/>
      <c r="C48" s="23"/>
      <c r="D48" s="23"/>
      <c r="E48" s="32"/>
      <c r="F48" s="17"/>
      <c r="G48" s="17"/>
      <c r="H48" s="31"/>
      <c r="I48" s="36"/>
      <c r="J48" s="72"/>
      <c r="K48" s="69"/>
      <c r="L48" s="70"/>
      <c r="M48" s="17"/>
      <c r="N48" s="73"/>
      <c r="O48" s="5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27" ht="15">
      <c r="A49" s="11"/>
      <c r="B49" s="33" t="s">
        <v>610</v>
      </c>
      <c r="C49" s="33"/>
      <c r="D49" s="33"/>
      <c r="E49" s="33"/>
      <c r="F49" s="34"/>
      <c r="G49" s="32"/>
      <c r="H49" s="32"/>
      <c r="I49" s="74"/>
      <c r="J49" s="75"/>
      <c r="K49" s="76"/>
      <c r="L49" s="12"/>
      <c r="M49" s="12"/>
      <c r="N49" s="11"/>
      <c r="O49" s="53"/>
      <c r="R49" s="83"/>
      <c r="S49" s="16"/>
      <c r="T49" s="16"/>
      <c r="U49" s="16"/>
      <c r="V49" s="16"/>
      <c r="W49" s="16"/>
      <c r="X49" s="16"/>
      <c r="Y49" s="16"/>
      <c r="Z49" s="16"/>
    </row>
    <row r="50" spans="1:27" s="6" customFormat="1" ht="38.25">
      <c r="A50" s="20" t="s">
        <v>16</v>
      </c>
      <c r="B50" s="21" t="s">
        <v>576</v>
      </c>
      <c r="C50" s="21"/>
      <c r="D50" s="22" t="s">
        <v>589</v>
      </c>
      <c r="E50" s="21" t="s">
        <v>590</v>
      </c>
      <c r="F50" s="21" t="s">
        <v>591</v>
      </c>
      <c r="G50" s="21" t="s">
        <v>611</v>
      </c>
      <c r="H50" s="21" t="s">
        <v>593</v>
      </c>
      <c r="I50" s="21" t="s">
        <v>594</v>
      </c>
      <c r="J50" s="77" t="s">
        <v>595</v>
      </c>
      <c r="K50" s="62" t="s">
        <v>612</v>
      </c>
      <c r="L50" s="63" t="s">
        <v>597</v>
      </c>
      <c r="M50" s="78" t="s">
        <v>613</v>
      </c>
      <c r="N50" s="21" t="s">
        <v>614</v>
      </c>
      <c r="O50" s="21" t="s">
        <v>598</v>
      </c>
      <c r="P50" s="79" t="s">
        <v>599</v>
      </c>
      <c r="Q50" s="40"/>
      <c r="R50" s="38"/>
      <c r="S50" s="38"/>
      <c r="T50" s="38"/>
    </row>
    <row r="51" spans="1:27" ht="15" customHeight="1">
      <c r="A51" s="408">
        <v>1</v>
      </c>
      <c r="B51" s="442">
        <v>43922</v>
      </c>
      <c r="C51" s="392"/>
      <c r="D51" s="393" t="s">
        <v>111</v>
      </c>
      <c r="E51" s="403" t="s">
        <v>602</v>
      </c>
      <c r="F51" s="403">
        <v>842.5</v>
      </c>
      <c r="G51" s="396">
        <v>805</v>
      </c>
      <c r="H51" s="396">
        <v>832.5</v>
      </c>
      <c r="I51" s="403" t="s">
        <v>3558</v>
      </c>
      <c r="J51" s="394" t="s">
        <v>3474</v>
      </c>
      <c r="K51" s="394">
        <f t="shared" ref="K51" si="36">H51-F51</f>
        <v>-10</v>
      </c>
      <c r="L51" s="395">
        <f t="shared" ref="L51" si="37">K51/F51</f>
        <v>-1.1869436201780416E-2</v>
      </c>
      <c r="M51" s="396"/>
      <c r="N51" s="394"/>
      <c r="O51" s="394" t="s">
        <v>665</v>
      </c>
      <c r="P51" s="438">
        <v>43922</v>
      </c>
      <c r="Q51" s="8"/>
      <c r="R51" s="345" t="s">
        <v>3188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408">
        <v>2</v>
      </c>
      <c r="B52" s="442">
        <v>43922</v>
      </c>
      <c r="C52" s="392"/>
      <c r="D52" s="393" t="s">
        <v>119</v>
      </c>
      <c r="E52" s="403" t="s">
        <v>602</v>
      </c>
      <c r="F52" s="403">
        <v>317.5</v>
      </c>
      <c r="G52" s="396">
        <v>308</v>
      </c>
      <c r="H52" s="396">
        <v>312</v>
      </c>
      <c r="I52" s="403" t="s">
        <v>3432</v>
      </c>
      <c r="J52" s="394" t="s">
        <v>3562</v>
      </c>
      <c r="K52" s="394">
        <f t="shared" ref="K52" si="38">H52-F52</f>
        <v>-5.5</v>
      </c>
      <c r="L52" s="395">
        <f t="shared" ref="L52" si="39">K52/F52</f>
        <v>-1.7322834645669291E-2</v>
      </c>
      <c r="M52" s="396"/>
      <c r="N52" s="394"/>
      <c r="O52" s="394" t="s">
        <v>665</v>
      </c>
      <c r="P52" s="438">
        <v>43922</v>
      </c>
      <c r="Q52" s="8"/>
      <c r="R52" s="345" t="s">
        <v>604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407">
        <v>3</v>
      </c>
      <c r="B53" s="441">
        <v>43922</v>
      </c>
      <c r="C53" s="397"/>
      <c r="D53" s="398" t="s">
        <v>187</v>
      </c>
      <c r="E53" s="404" t="s">
        <v>602</v>
      </c>
      <c r="F53" s="404">
        <v>259</v>
      </c>
      <c r="G53" s="391">
        <v>249</v>
      </c>
      <c r="H53" s="391">
        <v>262.5</v>
      </c>
      <c r="I53" s="404" t="s">
        <v>3560</v>
      </c>
      <c r="J53" s="65" t="s">
        <v>3561</v>
      </c>
      <c r="K53" s="65">
        <f t="shared" ref="K53" si="40">H53-F53</f>
        <v>3.5</v>
      </c>
      <c r="L53" s="399">
        <f t="shared" ref="L53" si="41">K53/F53</f>
        <v>1.3513513513513514E-2</v>
      </c>
      <c r="M53" s="391"/>
      <c r="N53" s="65"/>
      <c r="O53" s="65" t="s">
        <v>601</v>
      </c>
      <c r="P53" s="439">
        <v>43922</v>
      </c>
      <c r="Q53" s="8"/>
      <c r="R53" s="345" t="s">
        <v>604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446">
        <v>4</v>
      </c>
      <c r="B54" s="441">
        <v>43924</v>
      </c>
      <c r="C54" s="447"/>
      <c r="D54" s="398" t="s">
        <v>187</v>
      </c>
      <c r="E54" s="448" t="s">
        <v>602</v>
      </c>
      <c r="F54" s="448">
        <v>257</v>
      </c>
      <c r="G54" s="449">
        <v>248</v>
      </c>
      <c r="H54" s="448">
        <v>265.5</v>
      </c>
      <c r="I54" s="450" t="s">
        <v>3560</v>
      </c>
      <c r="J54" s="65" t="s">
        <v>3611</v>
      </c>
      <c r="K54" s="65">
        <f t="shared" ref="K54" si="42">H54-F54</f>
        <v>8.5</v>
      </c>
      <c r="L54" s="399">
        <f t="shared" ref="L54" si="43">K54/F54</f>
        <v>3.3073929961089495E-2</v>
      </c>
      <c r="M54" s="391"/>
      <c r="N54" s="65"/>
      <c r="O54" s="65" t="s">
        <v>601</v>
      </c>
      <c r="P54" s="439">
        <v>43928</v>
      </c>
      <c r="Q54" s="8"/>
      <c r="R54" s="345" t="s">
        <v>604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407">
        <v>5</v>
      </c>
      <c r="B55" s="441">
        <v>43924</v>
      </c>
      <c r="C55" s="397"/>
      <c r="D55" s="398" t="s">
        <v>99</v>
      </c>
      <c r="E55" s="404" t="s">
        <v>602</v>
      </c>
      <c r="F55" s="404">
        <v>129.5</v>
      </c>
      <c r="G55" s="391">
        <v>125</v>
      </c>
      <c r="H55" s="391">
        <v>132.25</v>
      </c>
      <c r="I55" s="404">
        <v>140</v>
      </c>
      <c r="J55" s="65" t="s">
        <v>3590</v>
      </c>
      <c r="K55" s="65">
        <f>H55-F55</f>
        <v>2.75</v>
      </c>
      <c r="L55" s="399">
        <f t="shared" ref="L55" si="44">K55/F55</f>
        <v>2.1235521235521235E-2</v>
      </c>
      <c r="M55" s="391"/>
      <c r="N55" s="65"/>
      <c r="O55" s="65" t="s">
        <v>601</v>
      </c>
      <c r="P55" s="439">
        <v>43924</v>
      </c>
      <c r="Q55" s="8"/>
      <c r="R55" s="345" t="s">
        <v>3188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" customHeight="1">
      <c r="A56" s="457">
        <v>6</v>
      </c>
      <c r="B56" s="458">
        <v>43924</v>
      </c>
      <c r="C56" s="459"/>
      <c r="D56" s="460" t="s">
        <v>47</v>
      </c>
      <c r="E56" s="461" t="s">
        <v>3591</v>
      </c>
      <c r="F56" s="461">
        <v>154.5</v>
      </c>
      <c r="G56" s="462">
        <v>158.5</v>
      </c>
      <c r="H56" s="462">
        <v>154.5</v>
      </c>
      <c r="I56" s="461" t="s">
        <v>3592</v>
      </c>
      <c r="J56" s="463" t="s">
        <v>710</v>
      </c>
      <c r="K56" s="463">
        <f>H56-F56</f>
        <v>0</v>
      </c>
      <c r="L56" s="464">
        <f t="shared" ref="L56" si="45">K56/F56</f>
        <v>0</v>
      </c>
      <c r="M56" s="462"/>
      <c r="N56" s="463"/>
      <c r="O56" s="463" t="s">
        <v>710</v>
      </c>
      <c r="P56" s="465">
        <v>43928</v>
      </c>
      <c r="Q56" s="8"/>
      <c r="R56" s="345" t="s">
        <v>604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" customHeight="1">
      <c r="A57" s="407">
        <v>7</v>
      </c>
      <c r="B57" s="441">
        <v>43928</v>
      </c>
      <c r="C57" s="397"/>
      <c r="D57" s="398" t="s">
        <v>110</v>
      </c>
      <c r="E57" s="404" t="s">
        <v>602</v>
      </c>
      <c r="F57" s="404">
        <v>1525</v>
      </c>
      <c r="G57" s="391">
        <v>1470</v>
      </c>
      <c r="H57" s="391">
        <v>1550</v>
      </c>
      <c r="I57" s="404" t="s">
        <v>3617</v>
      </c>
      <c r="J57" s="65" t="s">
        <v>745</v>
      </c>
      <c r="K57" s="65">
        <f t="shared" ref="K57:K58" si="46">H57-F57</f>
        <v>25</v>
      </c>
      <c r="L57" s="399">
        <f t="shared" ref="L57:L58" si="47">K57/F57</f>
        <v>1.6393442622950821E-2</v>
      </c>
      <c r="M57" s="391"/>
      <c r="N57" s="65"/>
      <c r="O57" s="65" t="s">
        <v>601</v>
      </c>
      <c r="P57" s="439">
        <v>43928</v>
      </c>
      <c r="Q57" s="8"/>
      <c r="R57" s="345" t="s">
        <v>604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" customHeight="1">
      <c r="A58" s="407">
        <v>8</v>
      </c>
      <c r="B58" s="441">
        <v>43928</v>
      </c>
      <c r="C58" s="397"/>
      <c r="D58" s="398" t="s">
        <v>461</v>
      </c>
      <c r="E58" s="404" t="s">
        <v>602</v>
      </c>
      <c r="F58" s="404">
        <v>105</v>
      </c>
      <c r="G58" s="391">
        <v>102</v>
      </c>
      <c r="H58" s="391">
        <v>107</v>
      </c>
      <c r="I58" s="404">
        <v>114</v>
      </c>
      <c r="J58" s="65" t="s">
        <v>3646</v>
      </c>
      <c r="K58" s="65">
        <f t="shared" si="46"/>
        <v>2</v>
      </c>
      <c r="L58" s="399">
        <f t="shared" si="47"/>
        <v>1.9047619047619049E-2</v>
      </c>
      <c r="M58" s="391"/>
      <c r="N58" s="65"/>
      <c r="O58" s="65" t="s">
        <v>601</v>
      </c>
      <c r="P58" s="451">
        <v>43929</v>
      </c>
      <c r="Q58" s="8"/>
      <c r="R58" s="345" t="s">
        <v>3188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" customHeight="1">
      <c r="A59" s="407">
        <v>9</v>
      </c>
      <c r="B59" s="441">
        <v>43929</v>
      </c>
      <c r="C59" s="397"/>
      <c r="D59" s="398" t="s">
        <v>171</v>
      </c>
      <c r="E59" s="404" t="s">
        <v>602</v>
      </c>
      <c r="F59" s="404">
        <v>1177.5</v>
      </c>
      <c r="G59" s="391">
        <v>1140</v>
      </c>
      <c r="H59" s="391">
        <v>1225</v>
      </c>
      <c r="I59" s="404" t="s">
        <v>3637</v>
      </c>
      <c r="J59" s="65" t="s">
        <v>732</v>
      </c>
      <c r="K59" s="65">
        <f t="shared" ref="K59" si="48">H59-F59</f>
        <v>47.5</v>
      </c>
      <c r="L59" s="399">
        <f t="shared" ref="L59" si="49">K59/F59</f>
        <v>4.0339702760084924E-2</v>
      </c>
      <c r="M59" s="391"/>
      <c r="N59" s="65"/>
      <c r="O59" s="65" t="s">
        <v>601</v>
      </c>
      <c r="P59" s="439">
        <v>43929</v>
      </c>
      <c r="Q59" s="8"/>
      <c r="R59" s="345" t="s">
        <v>604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" customHeight="1">
      <c r="A60" s="407">
        <v>10</v>
      </c>
      <c r="B60" s="441">
        <v>43929</v>
      </c>
      <c r="C60" s="397"/>
      <c r="D60" s="398" t="s">
        <v>154</v>
      </c>
      <c r="E60" s="404" t="s">
        <v>602</v>
      </c>
      <c r="F60" s="404">
        <v>16600</v>
      </c>
      <c r="G60" s="391">
        <v>16000</v>
      </c>
      <c r="H60" s="391">
        <v>17000</v>
      </c>
      <c r="I60" s="404" t="s">
        <v>3638</v>
      </c>
      <c r="J60" s="65" t="s">
        <v>3640</v>
      </c>
      <c r="K60" s="65">
        <f t="shared" ref="K60" si="50">H60-F60</f>
        <v>400</v>
      </c>
      <c r="L60" s="399">
        <f t="shared" ref="L60:L63" si="51">K60/F60</f>
        <v>2.4096385542168676E-2</v>
      </c>
      <c r="M60" s="391"/>
      <c r="N60" s="65"/>
      <c r="O60" s="65" t="s">
        <v>601</v>
      </c>
      <c r="P60" s="439">
        <v>43929</v>
      </c>
      <c r="Q60" s="8"/>
      <c r="R60" s="345" t="s">
        <v>604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" customHeight="1">
      <c r="A61" s="407">
        <v>11</v>
      </c>
      <c r="B61" s="441">
        <v>43929</v>
      </c>
      <c r="C61" s="397"/>
      <c r="D61" s="398" t="s">
        <v>3647</v>
      </c>
      <c r="E61" s="404" t="s">
        <v>3591</v>
      </c>
      <c r="F61" s="404">
        <v>196</v>
      </c>
      <c r="G61" s="391">
        <v>205</v>
      </c>
      <c r="H61" s="391">
        <v>189</v>
      </c>
      <c r="I61" s="404" t="s">
        <v>3648</v>
      </c>
      <c r="J61" s="65" t="s">
        <v>3649</v>
      </c>
      <c r="K61" s="65">
        <f>F61-H61</f>
        <v>7</v>
      </c>
      <c r="L61" s="399">
        <f t="shared" si="51"/>
        <v>3.5714285714285712E-2</v>
      </c>
      <c r="M61" s="391"/>
      <c r="N61" s="65"/>
      <c r="O61" s="65" t="s">
        <v>601</v>
      </c>
      <c r="P61" s="439">
        <v>43929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" customHeight="1">
      <c r="A62" s="407">
        <v>12</v>
      </c>
      <c r="B62" s="441">
        <v>43929</v>
      </c>
      <c r="C62" s="397"/>
      <c r="D62" s="398" t="s">
        <v>76</v>
      </c>
      <c r="E62" s="404" t="s">
        <v>602</v>
      </c>
      <c r="F62" s="404">
        <v>2775</v>
      </c>
      <c r="G62" s="391">
        <v>2670</v>
      </c>
      <c r="H62" s="391">
        <v>2845</v>
      </c>
      <c r="I62" s="404" t="s">
        <v>3652</v>
      </c>
      <c r="J62" s="65" t="s">
        <v>776</v>
      </c>
      <c r="K62" s="65">
        <f t="shared" ref="K62:K63" si="52">H62-F62</f>
        <v>70</v>
      </c>
      <c r="L62" s="399">
        <f t="shared" si="51"/>
        <v>2.5225225225225224E-2</v>
      </c>
      <c r="M62" s="391"/>
      <c r="N62" s="65"/>
      <c r="O62" s="65" t="s">
        <v>601</v>
      </c>
      <c r="P62" s="451">
        <v>43930</v>
      </c>
      <c r="Q62" s="8"/>
      <c r="R62" s="345" t="s">
        <v>604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5" customHeight="1">
      <c r="A63" s="407">
        <v>13</v>
      </c>
      <c r="B63" s="441">
        <v>43930</v>
      </c>
      <c r="C63" s="397"/>
      <c r="D63" s="398" t="s">
        <v>120</v>
      </c>
      <c r="E63" s="404" t="s">
        <v>602</v>
      </c>
      <c r="F63" s="404">
        <v>336.5</v>
      </c>
      <c r="G63" s="391">
        <v>322</v>
      </c>
      <c r="H63" s="391">
        <v>343</v>
      </c>
      <c r="I63" s="404" t="s">
        <v>3690</v>
      </c>
      <c r="J63" s="65" t="s">
        <v>3610</v>
      </c>
      <c r="K63" s="65">
        <f t="shared" si="52"/>
        <v>6.5</v>
      </c>
      <c r="L63" s="399">
        <f t="shared" si="51"/>
        <v>1.9316493313521546E-2</v>
      </c>
      <c r="M63" s="391"/>
      <c r="N63" s="65"/>
      <c r="O63" s="65" t="s">
        <v>601</v>
      </c>
      <c r="P63" s="439">
        <v>43930</v>
      </c>
      <c r="Q63" s="8"/>
      <c r="R63" s="345" t="s">
        <v>3188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5" customHeight="1">
      <c r="A64" s="407">
        <v>14</v>
      </c>
      <c r="B64" s="441">
        <v>43930</v>
      </c>
      <c r="C64" s="397"/>
      <c r="D64" s="398" t="s">
        <v>76</v>
      </c>
      <c r="E64" s="404" t="s">
        <v>602</v>
      </c>
      <c r="F64" s="404">
        <v>2740</v>
      </c>
      <c r="G64" s="391">
        <v>2650</v>
      </c>
      <c r="H64" s="391">
        <v>2795</v>
      </c>
      <c r="I64" s="404" t="s">
        <v>3689</v>
      </c>
      <c r="J64" s="65" t="s">
        <v>725</v>
      </c>
      <c r="K64" s="65">
        <f t="shared" ref="K64:K65" si="53">H64-F64</f>
        <v>55</v>
      </c>
      <c r="L64" s="399">
        <f t="shared" ref="L64:L65" si="54">K64/F64</f>
        <v>2.0072992700729927E-2</v>
      </c>
      <c r="M64" s="391"/>
      <c r="N64" s="65"/>
      <c r="O64" s="65" t="s">
        <v>601</v>
      </c>
      <c r="P64" s="439">
        <v>43930</v>
      </c>
      <c r="Q64" s="8"/>
      <c r="R64" s="345" t="s">
        <v>604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5" customHeight="1">
      <c r="A65" s="407">
        <v>15</v>
      </c>
      <c r="B65" s="441">
        <v>43930</v>
      </c>
      <c r="C65" s="397"/>
      <c r="D65" s="398" t="s">
        <v>89</v>
      </c>
      <c r="E65" s="404" t="s">
        <v>602</v>
      </c>
      <c r="F65" s="404">
        <v>487.5</v>
      </c>
      <c r="G65" s="391">
        <v>475</v>
      </c>
      <c r="H65" s="391">
        <v>499</v>
      </c>
      <c r="I65" s="404">
        <v>520</v>
      </c>
      <c r="J65" s="65" t="s">
        <v>3707</v>
      </c>
      <c r="K65" s="65">
        <f t="shared" si="53"/>
        <v>11.5</v>
      </c>
      <c r="L65" s="399">
        <f t="shared" si="54"/>
        <v>2.3589743589743591E-2</v>
      </c>
      <c r="M65" s="391"/>
      <c r="N65" s="65"/>
      <c r="O65" s="65" t="s">
        <v>601</v>
      </c>
      <c r="P65" s="451">
        <v>43936</v>
      </c>
      <c r="Q65" s="8"/>
      <c r="R65" s="345" t="s">
        <v>604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customHeight="1">
      <c r="A66" s="407">
        <v>16</v>
      </c>
      <c r="B66" s="441">
        <v>43934</v>
      </c>
      <c r="C66" s="397"/>
      <c r="D66" s="398" t="s">
        <v>76</v>
      </c>
      <c r="E66" s="404" t="s">
        <v>602</v>
      </c>
      <c r="F66" s="404">
        <v>2730</v>
      </c>
      <c r="G66" s="391">
        <v>2630</v>
      </c>
      <c r="H66" s="391">
        <v>2780</v>
      </c>
      <c r="I66" s="404" t="s">
        <v>3699</v>
      </c>
      <c r="J66" s="65" t="s">
        <v>3702</v>
      </c>
      <c r="K66" s="65">
        <f t="shared" ref="K66:K67" si="55">H66-F66</f>
        <v>50</v>
      </c>
      <c r="L66" s="399">
        <f t="shared" ref="L66:L68" si="56">K66/F66</f>
        <v>1.8315018315018316E-2</v>
      </c>
      <c r="M66" s="391"/>
      <c r="N66" s="65"/>
      <c r="O66" s="65" t="s">
        <v>601</v>
      </c>
      <c r="P66" s="439">
        <v>43934</v>
      </c>
      <c r="Q66" s="8"/>
      <c r="R66" s="345" t="s">
        <v>604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customHeight="1">
      <c r="A67" s="407">
        <v>17</v>
      </c>
      <c r="B67" s="441">
        <v>43934</v>
      </c>
      <c r="C67" s="397"/>
      <c r="D67" s="398" t="s">
        <v>76</v>
      </c>
      <c r="E67" s="404" t="s">
        <v>602</v>
      </c>
      <c r="F67" s="404">
        <v>2727.5</v>
      </c>
      <c r="G67" s="391">
        <v>2630</v>
      </c>
      <c r="H67" s="391">
        <v>2790</v>
      </c>
      <c r="I67" s="404" t="s">
        <v>3699</v>
      </c>
      <c r="J67" s="65" t="s">
        <v>3706</v>
      </c>
      <c r="K67" s="65">
        <f t="shared" si="55"/>
        <v>62.5</v>
      </c>
      <c r="L67" s="399">
        <f t="shared" si="56"/>
        <v>2.2914757103574702E-2</v>
      </c>
      <c r="M67" s="391"/>
      <c r="N67" s="65"/>
      <c r="O67" s="65" t="s">
        <v>601</v>
      </c>
      <c r="P67" s="451">
        <v>43936</v>
      </c>
      <c r="Q67" s="8"/>
      <c r="R67" s="345" t="s">
        <v>604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customHeight="1">
      <c r="A68" s="408">
        <v>18</v>
      </c>
      <c r="B68" s="442">
        <v>43934</v>
      </c>
      <c r="C68" s="392"/>
      <c r="D68" s="393" t="s">
        <v>47</v>
      </c>
      <c r="E68" s="403" t="s">
        <v>3591</v>
      </c>
      <c r="F68" s="403">
        <v>166</v>
      </c>
      <c r="G68" s="396">
        <v>173</v>
      </c>
      <c r="H68" s="396">
        <v>172</v>
      </c>
      <c r="I68" s="403" t="s">
        <v>3700</v>
      </c>
      <c r="J68" s="394" t="s">
        <v>3708</v>
      </c>
      <c r="K68" s="394">
        <f>F68-H68</f>
        <v>-6</v>
      </c>
      <c r="L68" s="395">
        <f t="shared" si="56"/>
        <v>-3.614457831325301E-2</v>
      </c>
      <c r="M68" s="396"/>
      <c r="N68" s="394"/>
      <c r="O68" s="394" t="s">
        <v>665</v>
      </c>
      <c r="P68" s="445">
        <v>43936</v>
      </c>
      <c r="Q68" s="8"/>
      <c r="R68" s="345" t="s">
        <v>604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customHeight="1">
      <c r="A69" s="407">
        <v>19</v>
      </c>
      <c r="B69" s="441">
        <v>43934</v>
      </c>
      <c r="C69" s="397"/>
      <c r="D69" s="398" t="s">
        <v>150</v>
      </c>
      <c r="E69" s="404" t="s">
        <v>602</v>
      </c>
      <c r="F69" s="404">
        <v>742</v>
      </c>
      <c r="G69" s="391">
        <v>710</v>
      </c>
      <c r="H69" s="391">
        <v>750</v>
      </c>
      <c r="I69" s="404">
        <v>800</v>
      </c>
      <c r="J69" s="65" t="s">
        <v>3701</v>
      </c>
      <c r="K69" s="65">
        <f t="shared" ref="K69" si="57">H69-F69</f>
        <v>8</v>
      </c>
      <c r="L69" s="399">
        <f t="shared" ref="L69:L70" si="58">K69/F69</f>
        <v>1.078167115902965E-2</v>
      </c>
      <c r="M69" s="391"/>
      <c r="N69" s="65"/>
      <c r="O69" s="65" t="s">
        <v>601</v>
      </c>
      <c r="P69" s="439">
        <v>43934</v>
      </c>
      <c r="Q69" s="8"/>
      <c r="R69" s="345" t="s">
        <v>3188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customHeight="1">
      <c r="A70" s="408">
        <v>20</v>
      </c>
      <c r="B70" s="442">
        <v>43936</v>
      </c>
      <c r="C70" s="392"/>
      <c r="D70" s="393" t="s">
        <v>117</v>
      </c>
      <c r="E70" s="403" t="s">
        <v>3591</v>
      </c>
      <c r="F70" s="403">
        <v>2405</v>
      </c>
      <c r="G70" s="396">
        <v>2465</v>
      </c>
      <c r="H70" s="396">
        <v>2465</v>
      </c>
      <c r="I70" s="403" t="s">
        <v>3709</v>
      </c>
      <c r="J70" s="394" t="s">
        <v>3710</v>
      </c>
      <c r="K70" s="394">
        <f>F70-H70</f>
        <v>-60</v>
      </c>
      <c r="L70" s="395">
        <f t="shared" si="58"/>
        <v>-2.4948024948024949E-2</v>
      </c>
      <c r="M70" s="396"/>
      <c r="N70" s="394"/>
      <c r="O70" s="394" t="s">
        <v>665</v>
      </c>
      <c r="P70" s="438">
        <v>43936</v>
      </c>
      <c r="Q70" s="8"/>
      <c r="R70" s="345" t="s">
        <v>604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customHeight="1">
      <c r="A71" s="408">
        <v>21</v>
      </c>
      <c r="B71" s="442">
        <v>43936</v>
      </c>
      <c r="C71" s="392"/>
      <c r="D71" s="393" t="s">
        <v>173</v>
      </c>
      <c r="E71" s="403" t="s">
        <v>602</v>
      </c>
      <c r="F71" s="403">
        <v>189.5</v>
      </c>
      <c r="G71" s="396">
        <v>183</v>
      </c>
      <c r="H71" s="396">
        <v>183</v>
      </c>
      <c r="I71" s="403" t="s">
        <v>3711</v>
      </c>
      <c r="J71" s="394" t="s">
        <v>3713</v>
      </c>
      <c r="K71" s="394">
        <f t="shared" ref="K71" si="59">H71-F71</f>
        <v>-6.5</v>
      </c>
      <c r="L71" s="395">
        <f t="shared" ref="L71:L72" si="60">K71/F71</f>
        <v>-3.430079155672823E-2</v>
      </c>
      <c r="M71" s="396"/>
      <c r="N71" s="394"/>
      <c r="O71" s="394" t="s">
        <v>665</v>
      </c>
      <c r="P71" s="438">
        <v>43936</v>
      </c>
      <c r="Q71" s="8"/>
      <c r="R71" s="345" t="s">
        <v>3188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customHeight="1">
      <c r="A72" s="407">
        <v>22</v>
      </c>
      <c r="B72" s="441">
        <v>43936</v>
      </c>
      <c r="C72" s="397"/>
      <c r="D72" s="398" t="s">
        <v>57</v>
      </c>
      <c r="E72" s="404" t="s">
        <v>3591</v>
      </c>
      <c r="F72" s="404">
        <v>2470</v>
      </c>
      <c r="G72" s="391">
        <v>2555</v>
      </c>
      <c r="H72" s="391">
        <v>2420</v>
      </c>
      <c r="I72" s="404" t="s">
        <v>3712</v>
      </c>
      <c r="J72" s="65" t="s">
        <v>3715</v>
      </c>
      <c r="K72" s="65">
        <f>F72-H72</f>
        <v>50</v>
      </c>
      <c r="L72" s="399">
        <f t="shared" si="60"/>
        <v>2.0242914979757085E-2</v>
      </c>
      <c r="M72" s="391"/>
      <c r="N72" s="65"/>
      <c r="O72" s="65" t="s">
        <v>601</v>
      </c>
      <c r="P72" s="439">
        <v>43936</v>
      </c>
      <c r="Q72" s="8"/>
      <c r="R72" s="345" t="s">
        <v>604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customHeight="1">
      <c r="A73" s="408">
        <v>23</v>
      </c>
      <c r="B73" s="442">
        <v>43936</v>
      </c>
      <c r="C73" s="392"/>
      <c r="D73" s="393" t="s">
        <v>3714</v>
      </c>
      <c r="E73" s="403" t="s">
        <v>602</v>
      </c>
      <c r="F73" s="403">
        <v>897</v>
      </c>
      <c r="G73" s="396">
        <v>875</v>
      </c>
      <c r="H73" s="396">
        <v>870</v>
      </c>
      <c r="I73" s="403" t="s">
        <v>3720</v>
      </c>
      <c r="J73" s="394" t="s">
        <v>3716</v>
      </c>
      <c r="K73" s="394">
        <f t="shared" ref="K73:K74" si="61">H73-F73</f>
        <v>-27</v>
      </c>
      <c r="L73" s="395">
        <f t="shared" ref="L73:L75" si="62">K73/F73</f>
        <v>-3.0100334448160536E-2</v>
      </c>
      <c r="M73" s="396"/>
      <c r="N73" s="394"/>
      <c r="O73" s="394" t="s">
        <v>665</v>
      </c>
      <c r="P73" s="438">
        <v>43936</v>
      </c>
      <c r="Q73" s="8"/>
      <c r="R73" s="345" t="s">
        <v>604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customHeight="1">
      <c r="A74" s="407">
        <v>24</v>
      </c>
      <c r="B74" s="441">
        <v>43937</v>
      </c>
      <c r="C74" s="397"/>
      <c r="D74" s="398" t="s">
        <v>191</v>
      </c>
      <c r="E74" s="404" t="s">
        <v>602</v>
      </c>
      <c r="F74" s="404">
        <v>2300</v>
      </c>
      <c r="G74" s="391">
        <v>2220</v>
      </c>
      <c r="H74" s="391">
        <v>2350</v>
      </c>
      <c r="I74" s="404" t="s">
        <v>3721</v>
      </c>
      <c r="J74" s="65" t="s">
        <v>3702</v>
      </c>
      <c r="K74" s="65">
        <f t="shared" si="61"/>
        <v>50</v>
      </c>
      <c r="L74" s="399">
        <f t="shared" si="62"/>
        <v>2.1739130434782608E-2</v>
      </c>
      <c r="M74" s="391"/>
      <c r="N74" s="65"/>
      <c r="O74" s="65" t="s">
        <v>601</v>
      </c>
      <c r="P74" s="439">
        <v>43937</v>
      </c>
      <c r="Q74" s="8"/>
      <c r="R74" s="345" t="s">
        <v>604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customHeight="1">
      <c r="A75" s="457">
        <v>25</v>
      </c>
      <c r="B75" s="458">
        <v>43938</v>
      </c>
      <c r="C75" s="459"/>
      <c r="D75" s="460" t="s">
        <v>89</v>
      </c>
      <c r="E75" s="461" t="s">
        <v>602</v>
      </c>
      <c r="F75" s="461">
        <v>495</v>
      </c>
      <c r="G75" s="462">
        <v>475</v>
      </c>
      <c r="H75" s="462">
        <v>497</v>
      </c>
      <c r="I75" s="461" t="s">
        <v>3739</v>
      </c>
      <c r="J75" s="463" t="s">
        <v>3646</v>
      </c>
      <c r="K75" s="463">
        <f>H75-F75</f>
        <v>2</v>
      </c>
      <c r="L75" s="464">
        <f t="shared" si="62"/>
        <v>4.0404040404040404E-3</v>
      </c>
      <c r="M75" s="462"/>
      <c r="N75" s="463"/>
      <c r="O75" s="463" t="s">
        <v>710</v>
      </c>
      <c r="P75" s="465">
        <v>43941</v>
      </c>
      <c r="Q75" s="8"/>
      <c r="R75" s="345" t="s">
        <v>604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customHeight="1">
      <c r="A76" s="409">
        <v>26</v>
      </c>
      <c r="B76" s="433">
        <v>43941</v>
      </c>
      <c r="C76" s="379"/>
      <c r="D76" s="380" t="s">
        <v>196</v>
      </c>
      <c r="E76" s="432" t="s">
        <v>602</v>
      </c>
      <c r="F76" s="432" t="s">
        <v>3745</v>
      </c>
      <c r="G76" s="414">
        <v>3380</v>
      </c>
      <c r="H76" s="414"/>
      <c r="I76" s="432" t="s">
        <v>3746</v>
      </c>
      <c r="J76" s="413" t="s">
        <v>603</v>
      </c>
      <c r="K76" s="413"/>
      <c r="L76" s="383"/>
      <c r="M76" s="414"/>
      <c r="N76" s="413"/>
      <c r="O76" s="413"/>
      <c r="P76" s="385"/>
      <c r="Q76" s="8"/>
      <c r="R76" s="345" t="s">
        <v>3188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customHeight="1">
      <c r="A77" s="408">
        <v>27</v>
      </c>
      <c r="B77" s="442">
        <v>43942</v>
      </c>
      <c r="C77" s="392"/>
      <c r="D77" s="393" t="s">
        <v>446</v>
      </c>
      <c r="E77" s="403" t="s">
        <v>602</v>
      </c>
      <c r="F77" s="403">
        <v>390</v>
      </c>
      <c r="G77" s="396">
        <v>378</v>
      </c>
      <c r="H77" s="396">
        <v>377.5</v>
      </c>
      <c r="I77" s="403" t="s">
        <v>3753</v>
      </c>
      <c r="J77" s="394" t="s">
        <v>3766</v>
      </c>
      <c r="K77" s="394">
        <f t="shared" ref="K77" si="63">H77-F77</f>
        <v>-12.5</v>
      </c>
      <c r="L77" s="395">
        <f t="shared" ref="L77" si="64">K77/F77</f>
        <v>-3.2051282051282048E-2</v>
      </c>
      <c r="M77" s="396"/>
      <c r="N77" s="394"/>
      <c r="O77" s="394" t="s">
        <v>665</v>
      </c>
      <c r="P77" s="445">
        <v>43943</v>
      </c>
      <c r="Q77" s="8"/>
      <c r="R77" s="345" t="s">
        <v>604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customHeight="1">
      <c r="A78" s="407">
        <v>28</v>
      </c>
      <c r="B78" s="441">
        <v>43942</v>
      </c>
      <c r="C78" s="397"/>
      <c r="D78" s="398" t="s">
        <v>120</v>
      </c>
      <c r="E78" s="404" t="s">
        <v>602</v>
      </c>
      <c r="F78" s="404">
        <v>361</v>
      </c>
      <c r="G78" s="391">
        <v>348</v>
      </c>
      <c r="H78" s="391">
        <v>368</v>
      </c>
      <c r="I78" s="404" t="s">
        <v>3754</v>
      </c>
      <c r="J78" s="65" t="s">
        <v>3649</v>
      </c>
      <c r="K78" s="65">
        <f t="shared" ref="K78" si="65">H78-F78</f>
        <v>7</v>
      </c>
      <c r="L78" s="399">
        <f t="shared" ref="L78" si="66">K78/F78</f>
        <v>1.9390581717451522E-2</v>
      </c>
      <c r="M78" s="391"/>
      <c r="N78" s="65"/>
      <c r="O78" s="65" t="s">
        <v>601</v>
      </c>
      <c r="P78" s="439">
        <v>43942</v>
      </c>
      <c r="Q78" s="8"/>
      <c r="R78" s="345" t="s">
        <v>3188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27" s="428" customFormat="1" ht="15" customHeight="1">
      <c r="A79" s="409">
        <v>29</v>
      </c>
      <c r="B79" s="433">
        <v>43943</v>
      </c>
      <c r="C79" s="379"/>
      <c r="D79" s="380" t="s">
        <v>110</v>
      </c>
      <c r="E79" s="432" t="s">
        <v>602</v>
      </c>
      <c r="F79" s="432" t="s">
        <v>3767</v>
      </c>
      <c r="G79" s="414">
        <v>1598</v>
      </c>
      <c r="H79" s="414"/>
      <c r="I79" s="432" t="s">
        <v>3768</v>
      </c>
      <c r="J79" s="413" t="s">
        <v>603</v>
      </c>
      <c r="K79" s="413"/>
      <c r="L79" s="383"/>
      <c r="M79" s="414"/>
      <c r="N79" s="413"/>
      <c r="O79" s="413"/>
      <c r="P79" s="385"/>
      <c r="Q79" s="7"/>
      <c r="R79" s="345" t="s">
        <v>604</v>
      </c>
      <c r="S79" s="493"/>
      <c r="T79" s="493"/>
      <c r="U79" s="493"/>
      <c r="V79" s="493"/>
      <c r="W79" s="493"/>
      <c r="X79" s="493"/>
      <c r="Y79" s="493"/>
      <c r="Z79" s="493"/>
      <c r="AA79" s="493"/>
    </row>
    <row r="80" spans="1:27" s="428" customFormat="1" ht="15" customHeight="1">
      <c r="A80" s="409">
        <v>30</v>
      </c>
      <c r="B80" s="433"/>
      <c r="C80" s="379"/>
      <c r="D80" s="380"/>
      <c r="E80" s="432"/>
      <c r="F80" s="432"/>
      <c r="G80" s="414"/>
      <c r="H80" s="414"/>
      <c r="I80" s="432"/>
      <c r="J80" s="413"/>
      <c r="K80" s="413"/>
      <c r="L80" s="383"/>
      <c r="M80" s="414"/>
      <c r="N80" s="413"/>
      <c r="O80" s="413"/>
      <c r="P80" s="385"/>
      <c r="Q80" s="7"/>
      <c r="R80" s="345"/>
      <c r="S80" s="493"/>
      <c r="T80" s="493"/>
      <c r="U80" s="493"/>
      <c r="V80" s="493"/>
      <c r="W80" s="493"/>
      <c r="X80" s="493"/>
      <c r="Y80" s="493"/>
      <c r="Z80" s="493"/>
      <c r="AA80" s="493"/>
    </row>
    <row r="81" spans="1:34" ht="15" customHeight="1">
      <c r="A81" s="409"/>
      <c r="B81" s="379"/>
      <c r="C81" s="379"/>
      <c r="D81" s="469"/>
      <c r="E81" s="381"/>
      <c r="F81" s="381"/>
      <c r="G81" s="382"/>
      <c r="H81" s="382"/>
      <c r="I81" s="381"/>
      <c r="J81" s="378"/>
      <c r="K81" s="378"/>
      <c r="L81" s="383"/>
      <c r="M81" s="382"/>
      <c r="N81" s="384"/>
      <c r="O81" s="384"/>
      <c r="P81" s="385"/>
      <c r="Q81" s="11"/>
      <c r="R81" s="12"/>
      <c r="S81" s="16"/>
      <c r="T81" s="16"/>
      <c r="U81" s="16"/>
      <c r="V81" s="16"/>
      <c r="W81" s="16"/>
      <c r="X81" s="16"/>
      <c r="Y81" s="16"/>
      <c r="Z81" s="16"/>
      <c r="AA81" s="16"/>
    </row>
    <row r="82" spans="1:34" ht="44.25" customHeight="1">
      <c r="A82" s="23" t="s">
        <v>605</v>
      </c>
      <c r="B82" s="39"/>
      <c r="C82" s="39"/>
      <c r="D82" s="40"/>
      <c r="E82" s="36"/>
      <c r="F82" s="36"/>
      <c r="G82" s="35"/>
      <c r="H82" s="35"/>
      <c r="I82" s="36"/>
      <c r="J82" s="17"/>
      <c r="K82" s="80"/>
      <c r="L82" s="81"/>
      <c r="M82" s="80"/>
      <c r="N82" s="82"/>
      <c r="O82" s="80"/>
      <c r="P82" s="82"/>
      <c r="Q82" s="16"/>
      <c r="R82" s="12"/>
      <c r="S82" s="16"/>
      <c r="T82" s="16"/>
      <c r="U82" s="16"/>
      <c r="V82" s="16"/>
      <c r="W82" s="16"/>
      <c r="X82" s="16"/>
      <c r="Y82" s="16"/>
      <c r="Z82" s="5"/>
      <c r="AA82" s="5"/>
      <c r="AB82" s="5"/>
    </row>
    <row r="83" spans="1:34" s="6" customFormat="1">
      <c r="A83" s="29" t="s">
        <v>606</v>
      </c>
      <c r="B83" s="23"/>
      <c r="C83" s="23"/>
      <c r="D83" s="23"/>
      <c r="E83" s="5"/>
      <c r="F83" s="30" t="s">
        <v>607</v>
      </c>
      <c r="G83" s="41"/>
      <c r="H83" s="42"/>
      <c r="I83" s="83"/>
      <c r="J83" s="17"/>
      <c r="K83" s="84"/>
      <c r="L83" s="85"/>
      <c r="M83" s="86"/>
      <c r="N83" s="87"/>
      <c r="O83" s="88"/>
      <c r="P83" s="5"/>
      <c r="Q83" s="4"/>
      <c r="R83" s="12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9" customFormat="1" ht="14.25" customHeight="1">
      <c r="A84" s="29"/>
      <c r="B84" s="23"/>
      <c r="C84" s="23"/>
      <c r="D84" s="23"/>
      <c r="E84" s="32"/>
      <c r="F84" s="30" t="s">
        <v>609</v>
      </c>
      <c r="G84" s="41"/>
      <c r="H84" s="42"/>
      <c r="I84" s="83"/>
      <c r="J84" s="17"/>
      <c r="K84" s="84"/>
      <c r="L84" s="85"/>
      <c r="M84" s="86"/>
      <c r="N84" s="87"/>
      <c r="O84" s="88"/>
      <c r="P84" s="5"/>
      <c r="Q84" s="4"/>
      <c r="R84" s="12"/>
      <c r="S84" s="6"/>
      <c r="Y84" s="6"/>
      <c r="Z84" s="6"/>
    </row>
    <row r="85" spans="1:34" s="9" customFormat="1" ht="14.25" customHeight="1">
      <c r="A85" s="23"/>
      <c r="B85" s="23"/>
      <c r="C85" s="23"/>
      <c r="D85" s="23"/>
      <c r="E85" s="32"/>
      <c r="F85" s="17"/>
      <c r="G85" s="17"/>
      <c r="H85" s="31"/>
      <c r="I85" s="36"/>
      <c r="J85" s="72"/>
      <c r="K85" s="69"/>
      <c r="L85" s="70"/>
      <c r="M85" s="17"/>
      <c r="N85" s="73"/>
      <c r="O85" s="57"/>
      <c r="P85" s="8"/>
      <c r="Q85" s="4"/>
      <c r="R85" s="12"/>
      <c r="S85" s="6"/>
      <c r="Y85" s="6"/>
      <c r="Z85" s="6"/>
    </row>
    <row r="86" spans="1:34" s="9" customFormat="1" ht="15">
      <c r="A86" s="43" t="s">
        <v>616</v>
      </c>
      <c r="B86" s="43"/>
      <c r="C86" s="43"/>
      <c r="D86" s="43"/>
      <c r="E86" s="32"/>
      <c r="F86" s="17"/>
      <c r="G86" s="12"/>
      <c r="H86" s="17"/>
      <c r="I86" s="12"/>
      <c r="J86" s="89"/>
      <c r="K86" s="12"/>
      <c r="L86" s="12"/>
      <c r="M86" s="12"/>
      <c r="N86" s="12"/>
      <c r="O86" s="90"/>
      <c r="P86"/>
      <c r="Q86" s="4"/>
      <c r="R86" s="12"/>
      <c r="S86" s="6"/>
      <c r="Y86" s="6"/>
      <c r="Z86" s="6"/>
    </row>
    <row r="87" spans="1:34" s="9" customFormat="1" ht="38.25">
      <c r="A87" s="21" t="s">
        <v>16</v>
      </c>
      <c r="B87" s="21" t="s">
        <v>576</v>
      </c>
      <c r="C87" s="21"/>
      <c r="D87" s="22" t="s">
        <v>589</v>
      </c>
      <c r="E87" s="21" t="s">
        <v>590</v>
      </c>
      <c r="F87" s="21" t="s">
        <v>591</v>
      </c>
      <c r="G87" s="21" t="s">
        <v>611</v>
      </c>
      <c r="H87" s="21" t="s">
        <v>593</v>
      </c>
      <c r="I87" s="21" t="s">
        <v>594</v>
      </c>
      <c r="J87" s="20" t="s">
        <v>595</v>
      </c>
      <c r="K87" s="78" t="s">
        <v>617</v>
      </c>
      <c r="L87" s="78" t="s">
        <v>613</v>
      </c>
      <c r="M87" s="21" t="s">
        <v>614</v>
      </c>
      <c r="N87" s="20" t="s">
        <v>598</v>
      </c>
      <c r="O87" s="91" t="s">
        <v>599</v>
      </c>
      <c r="P87" s="5"/>
      <c r="Q87" s="4"/>
      <c r="R87" s="17"/>
      <c r="S87" s="6"/>
      <c r="Y87" s="6"/>
      <c r="Z87" s="6"/>
    </row>
    <row r="88" spans="1:34" s="9" customFormat="1" ht="14.25">
      <c r="A88" s="517">
        <v>1</v>
      </c>
      <c r="B88" s="518">
        <v>43930</v>
      </c>
      <c r="C88" s="482"/>
      <c r="D88" s="447" t="s">
        <v>3680</v>
      </c>
      <c r="E88" s="483" t="s">
        <v>3591</v>
      </c>
      <c r="F88" s="484">
        <v>9000</v>
      </c>
      <c r="G88" s="483">
        <v>9220</v>
      </c>
      <c r="H88" s="483">
        <v>8910</v>
      </c>
      <c r="I88" s="483" t="s">
        <v>3682</v>
      </c>
      <c r="J88" s="518" t="s">
        <v>3685</v>
      </c>
      <c r="K88" s="485" t="s">
        <v>3686</v>
      </c>
      <c r="L88" s="519">
        <f>75*75</f>
        <v>5625</v>
      </c>
      <c r="M88" s="519">
        <v>75</v>
      </c>
      <c r="N88" s="519" t="s">
        <v>601</v>
      </c>
      <c r="O88" s="509">
        <v>43930</v>
      </c>
      <c r="P88" s="415"/>
      <c r="Q88" s="415"/>
      <c r="R88" s="345" t="s">
        <v>604</v>
      </c>
      <c r="S88" s="40"/>
      <c r="Y88" s="6"/>
      <c r="Z88" s="6"/>
    </row>
    <row r="89" spans="1:34" s="9" customFormat="1" ht="14.25">
      <c r="A89" s="517"/>
      <c r="B89" s="518"/>
      <c r="C89" s="482"/>
      <c r="D89" s="447" t="s">
        <v>3681</v>
      </c>
      <c r="E89" s="483" t="s">
        <v>3591</v>
      </c>
      <c r="F89" s="486" t="s">
        <v>3684</v>
      </c>
      <c r="G89" s="483"/>
      <c r="H89" s="483">
        <v>300</v>
      </c>
      <c r="I89" s="483"/>
      <c r="J89" s="518"/>
      <c r="K89" s="485" t="s">
        <v>3687</v>
      </c>
      <c r="L89" s="520"/>
      <c r="M89" s="520"/>
      <c r="N89" s="520"/>
      <c r="O89" s="510"/>
      <c r="P89" s="415"/>
      <c r="Q89" s="415"/>
      <c r="R89" s="345" t="s">
        <v>604</v>
      </c>
      <c r="S89" s="40"/>
      <c r="Y89" s="6"/>
      <c r="Z89" s="6"/>
    </row>
    <row r="90" spans="1:34" s="9" customFormat="1" ht="14.25">
      <c r="A90" s="511">
        <v>2</v>
      </c>
      <c r="B90" s="512">
        <v>43930</v>
      </c>
      <c r="C90" s="477"/>
      <c r="D90" s="453" t="s">
        <v>3678</v>
      </c>
      <c r="E90" s="478" t="s">
        <v>3591</v>
      </c>
      <c r="F90" s="479">
        <v>9020</v>
      </c>
      <c r="G90" s="478">
        <v>9220</v>
      </c>
      <c r="H90" s="478">
        <v>9100</v>
      </c>
      <c r="I90" s="478" t="s">
        <v>3682</v>
      </c>
      <c r="J90" s="512" t="s">
        <v>3587</v>
      </c>
      <c r="K90" s="480" t="s">
        <v>3688</v>
      </c>
      <c r="L90" s="513">
        <f>-(40*75)</f>
        <v>-3000</v>
      </c>
      <c r="M90" s="513">
        <v>75</v>
      </c>
      <c r="N90" s="513" t="s">
        <v>665</v>
      </c>
      <c r="O90" s="515">
        <v>43930</v>
      </c>
      <c r="P90" s="415"/>
      <c r="Q90" s="415"/>
      <c r="R90" s="345" t="s">
        <v>604</v>
      </c>
      <c r="S90" s="40"/>
      <c r="Y90" s="6"/>
      <c r="Z90" s="6"/>
    </row>
    <row r="91" spans="1:34" s="9" customFormat="1" ht="14.25">
      <c r="A91" s="511"/>
      <c r="B91" s="512"/>
      <c r="C91" s="477"/>
      <c r="D91" s="453" t="s">
        <v>3679</v>
      </c>
      <c r="E91" s="478" t="s">
        <v>3591</v>
      </c>
      <c r="F91" s="481" t="s">
        <v>3683</v>
      </c>
      <c r="G91" s="478"/>
      <c r="H91" s="478">
        <v>232.5</v>
      </c>
      <c r="I91" s="478"/>
      <c r="J91" s="512"/>
      <c r="K91" s="480">
        <f>F91-H91</f>
        <v>40</v>
      </c>
      <c r="L91" s="514"/>
      <c r="M91" s="514"/>
      <c r="N91" s="514"/>
      <c r="O91" s="516"/>
      <c r="P91" s="4"/>
      <c r="Q91" s="4"/>
      <c r="R91" s="487" t="s">
        <v>604</v>
      </c>
      <c r="S91" s="6"/>
      <c r="Y91" s="6"/>
      <c r="Z91" s="6"/>
    </row>
    <row r="92" spans="1:34" s="9" customFormat="1" ht="14.25">
      <c r="A92" s="517">
        <v>3</v>
      </c>
      <c r="B92" s="518">
        <v>43937</v>
      </c>
      <c r="C92" s="492"/>
      <c r="D92" s="447" t="s">
        <v>3722</v>
      </c>
      <c r="E92" s="491" t="s">
        <v>602</v>
      </c>
      <c r="F92" s="484">
        <v>118.25</v>
      </c>
      <c r="G92" s="491">
        <v>113</v>
      </c>
      <c r="H92" s="491">
        <v>121.5</v>
      </c>
      <c r="I92" s="491">
        <v>130</v>
      </c>
      <c r="J92" s="518" t="s">
        <v>3728</v>
      </c>
      <c r="K92" s="485" t="s">
        <v>3725</v>
      </c>
      <c r="L92" s="519">
        <f>3*M92</f>
        <v>10500</v>
      </c>
      <c r="M92" s="519">
        <v>3500</v>
      </c>
      <c r="N92" s="519" t="s">
        <v>601</v>
      </c>
      <c r="O92" s="509">
        <v>43937</v>
      </c>
      <c r="P92" s="4"/>
      <c r="Q92" s="4"/>
      <c r="R92" s="487" t="s">
        <v>3653</v>
      </c>
      <c r="S92" s="6"/>
      <c r="Y92" s="6"/>
      <c r="Z92" s="6"/>
    </row>
    <row r="93" spans="1:34" s="9" customFormat="1" ht="14.25">
      <c r="A93" s="517"/>
      <c r="B93" s="518"/>
      <c r="C93" s="492"/>
      <c r="D93" s="447" t="s">
        <v>3723</v>
      </c>
      <c r="E93" s="491" t="s">
        <v>3591</v>
      </c>
      <c r="F93" s="486" t="s">
        <v>3724</v>
      </c>
      <c r="G93" s="491"/>
      <c r="H93" s="491">
        <v>6.75</v>
      </c>
      <c r="I93" s="491"/>
      <c r="J93" s="518"/>
      <c r="K93" s="485" t="s">
        <v>3726</v>
      </c>
      <c r="L93" s="520"/>
      <c r="M93" s="520"/>
      <c r="N93" s="520"/>
      <c r="O93" s="510"/>
      <c r="P93" s="4"/>
      <c r="Q93" s="4"/>
      <c r="R93" s="487" t="s">
        <v>3653</v>
      </c>
      <c r="S93" s="6"/>
      <c r="Y93" s="6"/>
      <c r="Z93" s="6"/>
    </row>
    <row r="94" spans="1:34" s="9" customFormat="1" ht="14.25">
      <c r="A94" s="470"/>
      <c r="B94" s="471"/>
      <c r="C94" s="471"/>
      <c r="D94" s="472"/>
      <c r="E94" s="470"/>
      <c r="F94" s="473"/>
      <c r="G94" s="470"/>
      <c r="H94" s="470"/>
      <c r="I94" s="470"/>
      <c r="J94" s="474"/>
      <c r="K94" s="474"/>
      <c r="L94" s="475"/>
      <c r="M94" s="474"/>
      <c r="N94" s="474"/>
      <c r="O94" s="476"/>
      <c r="P94" s="4"/>
      <c r="Q94" s="4"/>
      <c r="R94" s="94"/>
      <c r="S94" s="6"/>
      <c r="Y94" s="6"/>
      <c r="Z94" s="6"/>
    </row>
    <row r="95" spans="1:34" s="9" customFormat="1" ht="15">
      <c r="A95" s="386"/>
      <c r="B95" s="387"/>
      <c r="C95" s="387"/>
      <c r="D95" s="388"/>
      <c r="E95" s="386"/>
      <c r="F95" s="405"/>
      <c r="G95" s="386"/>
      <c r="H95" s="386"/>
      <c r="I95" s="386"/>
      <c r="J95" s="387"/>
      <c r="K95" s="80"/>
      <c r="L95" s="386"/>
      <c r="M95" s="386"/>
      <c r="N95" s="386"/>
      <c r="O95" s="406"/>
      <c r="P95" s="4"/>
      <c r="Q95" s="4"/>
      <c r="R95" s="94"/>
      <c r="S95" s="6"/>
      <c r="Y95" s="6"/>
      <c r="Z95" s="6"/>
    </row>
    <row r="96" spans="1:34" s="6" customFormat="1">
      <c r="A96" s="44"/>
      <c r="B96" s="45"/>
      <c r="C96" s="46"/>
      <c r="D96" s="47"/>
      <c r="E96" s="48"/>
      <c r="F96" s="49"/>
      <c r="G96" s="49"/>
      <c r="H96" s="49"/>
      <c r="I96" s="49"/>
      <c r="J96" s="17"/>
      <c r="K96" s="92"/>
      <c r="L96" s="92"/>
      <c r="M96" s="17"/>
      <c r="N96" s="16"/>
      <c r="O96" s="93"/>
      <c r="P96" s="5"/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6" customFormat="1" ht="15">
      <c r="A97" s="50" t="s">
        <v>618</v>
      </c>
      <c r="B97" s="50"/>
      <c r="C97" s="50"/>
      <c r="D97" s="50"/>
      <c r="E97" s="51"/>
      <c r="F97" s="49"/>
      <c r="G97" s="49"/>
      <c r="H97" s="49"/>
      <c r="I97" s="49"/>
      <c r="J97" s="53"/>
      <c r="K97" s="12"/>
      <c r="L97" s="12"/>
      <c r="M97" s="12"/>
      <c r="N97" s="11"/>
      <c r="O97" s="53"/>
      <c r="P97" s="5"/>
      <c r="Q97" s="4"/>
      <c r="R97" s="17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38.25">
      <c r="A98" s="21" t="s">
        <v>16</v>
      </c>
      <c r="B98" s="21" t="s">
        <v>576</v>
      </c>
      <c r="C98" s="21"/>
      <c r="D98" s="22" t="s">
        <v>589</v>
      </c>
      <c r="E98" s="21" t="s">
        <v>590</v>
      </c>
      <c r="F98" s="21" t="s">
        <v>591</v>
      </c>
      <c r="G98" s="52" t="s">
        <v>611</v>
      </c>
      <c r="H98" s="21" t="s">
        <v>593</v>
      </c>
      <c r="I98" s="21" t="s">
        <v>594</v>
      </c>
      <c r="J98" s="20" t="s">
        <v>595</v>
      </c>
      <c r="K98" s="20" t="s">
        <v>619</v>
      </c>
      <c r="L98" s="78" t="s">
        <v>613</v>
      </c>
      <c r="M98" s="21" t="s">
        <v>614</v>
      </c>
      <c r="N98" s="21" t="s">
        <v>598</v>
      </c>
      <c r="O98" s="22" t="s">
        <v>599</v>
      </c>
      <c r="P98" s="5"/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40" customFormat="1" ht="14.25">
      <c r="A99" s="443">
        <v>1</v>
      </c>
      <c r="B99" s="392">
        <v>43922</v>
      </c>
      <c r="C99" s="392"/>
      <c r="D99" s="393" t="s">
        <v>3586</v>
      </c>
      <c r="E99" s="403" t="s">
        <v>602</v>
      </c>
      <c r="F99" s="403">
        <v>40</v>
      </c>
      <c r="G99" s="396"/>
      <c r="H99" s="396">
        <v>0</v>
      </c>
      <c r="I99" s="403">
        <v>100</v>
      </c>
      <c r="J99" s="444" t="s">
        <v>3587</v>
      </c>
      <c r="K99" s="444">
        <f t="shared" ref="K99:K105" si="67">L99*M99</f>
        <v>-3000</v>
      </c>
      <c r="L99" s="444">
        <f t="shared" ref="L99:L105" si="68">H99-F99</f>
        <v>-40</v>
      </c>
      <c r="M99" s="444">
        <v>75</v>
      </c>
      <c r="N99" s="394" t="s">
        <v>665</v>
      </c>
      <c r="O99" s="438">
        <v>43922</v>
      </c>
      <c r="P99" s="415"/>
      <c r="Q99" s="415"/>
      <c r="R99" s="345" t="s">
        <v>3188</v>
      </c>
      <c r="Z99" s="428"/>
      <c r="AA99" s="428"/>
      <c r="AB99" s="428"/>
      <c r="AC99" s="428"/>
      <c r="AD99" s="428"/>
      <c r="AE99" s="428"/>
      <c r="AF99" s="428"/>
      <c r="AG99" s="428"/>
      <c r="AH99" s="428"/>
    </row>
    <row r="100" spans="1:34" s="40" customFormat="1" ht="14.25">
      <c r="A100" s="467">
        <v>2</v>
      </c>
      <c r="B100" s="397">
        <v>43929</v>
      </c>
      <c r="C100" s="397"/>
      <c r="D100" s="398" t="s">
        <v>3644</v>
      </c>
      <c r="E100" s="404" t="s">
        <v>602</v>
      </c>
      <c r="F100" s="404">
        <v>102.5</v>
      </c>
      <c r="G100" s="391"/>
      <c r="H100" s="391">
        <v>132.5</v>
      </c>
      <c r="I100" s="404" t="s">
        <v>3645</v>
      </c>
      <c r="J100" s="468" t="s">
        <v>3654</v>
      </c>
      <c r="K100" s="468">
        <f t="shared" si="67"/>
        <v>2250</v>
      </c>
      <c r="L100" s="468">
        <f t="shared" si="68"/>
        <v>30</v>
      </c>
      <c r="M100" s="468">
        <v>75</v>
      </c>
      <c r="N100" s="65" t="s">
        <v>601</v>
      </c>
      <c r="O100" s="439">
        <v>43929</v>
      </c>
      <c r="P100" s="415"/>
      <c r="Q100" s="415"/>
      <c r="R100" s="345" t="s">
        <v>3653</v>
      </c>
      <c r="Z100" s="428"/>
      <c r="AA100" s="428"/>
      <c r="AB100" s="428"/>
      <c r="AC100" s="428"/>
      <c r="AD100" s="428"/>
      <c r="AE100" s="428"/>
      <c r="AF100" s="428"/>
      <c r="AG100" s="428"/>
      <c r="AH100" s="428"/>
    </row>
    <row r="101" spans="1:34" s="40" customFormat="1" ht="14.25">
      <c r="A101" s="467">
        <v>3</v>
      </c>
      <c r="B101" s="397">
        <v>43930</v>
      </c>
      <c r="C101" s="397"/>
      <c r="D101" s="398" t="s">
        <v>3676</v>
      </c>
      <c r="E101" s="404" t="s">
        <v>602</v>
      </c>
      <c r="F101" s="404">
        <v>52.5</v>
      </c>
      <c r="G101" s="391"/>
      <c r="H101" s="391">
        <v>72.5</v>
      </c>
      <c r="I101" s="404">
        <v>110</v>
      </c>
      <c r="J101" s="468" t="s">
        <v>3677</v>
      </c>
      <c r="K101" s="468">
        <f t="shared" si="67"/>
        <v>1500</v>
      </c>
      <c r="L101" s="468">
        <f t="shared" si="68"/>
        <v>20</v>
      </c>
      <c r="M101" s="468">
        <v>75</v>
      </c>
      <c r="N101" s="65" t="s">
        <v>601</v>
      </c>
      <c r="O101" s="439">
        <v>43930</v>
      </c>
      <c r="P101" s="415"/>
      <c r="Q101" s="415"/>
      <c r="R101" s="345" t="s">
        <v>3653</v>
      </c>
      <c r="Z101" s="428"/>
      <c r="AA101" s="428"/>
      <c r="AB101" s="428"/>
      <c r="AC101" s="428"/>
      <c r="AD101" s="428"/>
      <c r="AE101" s="428"/>
      <c r="AF101" s="428"/>
      <c r="AG101" s="428"/>
      <c r="AH101" s="428"/>
    </row>
    <row r="102" spans="1:34" s="40" customFormat="1" ht="14.25">
      <c r="A102" s="467">
        <v>4</v>
      </c>
      <c r="B102" s="397">
        <v>43930</v>
      </c>
      <c r="C102" s="397"/>
      <c r="D102" s="398" t="s">
        <v>3691</v>
      </c>
      <c r="E102" s="404" t="s">
        <v>602</v>
      </c>
      <c r="F102" s="404">
        <v>62.5</v>
      </c>
      <c r="G102" s="391">
        <v>37</v>
      </c>
      <c r="H102" s="391">
        <v>72.5</v>
      </c>
      <c r="I102" s="404" t="s">
        <v>3692</v>
      </c>
      <c r="J102" s="468" t="s">
        <v>3695</v>
      </c>
      <c r="K102" s="468">
        <f t="shared" si="67"/>
        <v>2000</v>
      </c>
      <c r="L102" s="468">
        <f t="shared" si="68"/>
        <v>10</v>
      </c>
      <c r="M102" s="468">
        <v>200</v>
      </c>
      <c r="N102" s="65" t="s">
        <v>601</v>
      </c>
      <c r="O102" s="451">
        <v>43934</v>
      </c>
      <c r="P102" s="415"/>
      <c r="Q102" s="415"/>
      <c r="R102" s="345" t="s">
        <v>604</v>
      </c>
      <c r="Z102" s="428"/>
      <c r="AA102" s="428"/>
      <c r="AB102" s="428"/>
      <c r="AC102" s="428"/>
      <c r="AD102" s="428"/>
      <c r="AE102" s="428"/>
      <c r="AF102" s="428"/>
      <c r="AG102" s="428"/>
      <c r="AH102" s="428"/>
    </row>
    <row r="103" spans="1:34" s="40" customFormat="1" ht="14.25">
      <c r="A103" s="467">
        <v>5</v>
      </c>
      <c r="B103" s="397">
        <v>43934</v>
      </c>
      <c r="C103" s="397"/>
      <c r="D103" s="398" t="s">
        <v>3691</v>
      </c>
      <c r="E103" s="404" t="s">
        <v>602</v>
      </c>
      <c r="F103" s="404">
        <v>62</v>
      </c>
      <c r="G103" s="391">
        <v>37</v>
      </c>
      <c r="H103" s="391">
        <v>71</v>
      </c>
      <c r="I103" s="404" t="s">
        <v>3692</v>
      </c>
      <c r="J103" s="468" t="s">
        <v>3407</v>
      </c>
      <c r="K103" s="468">
        <f t="shared" si="67"/>
        <v>1800</v>
      </c>
      <c r="L103" s="468">
        <f t="shared" si="68"/>
        <v>9</v>
      </c>
      <c r="M103" s="468">
        <v>200</v>
      </c>
      <c r="N103" s="65" t="s">
        <v>601</v>
      </c>
      <c r="O103" s="439">
        <v>43934</v>
      </c>
      <c r="P103" s="415"/>
      <c r="Q103" s="415"/>
      <c r="R103" s="345" t="s">
        <v>604</v>
      </c>
      <c r="Z103" s="428"/>
      <c r="AA103" s="428"/>
      <c r="AB103" s="428"/>
      <c r="AC103" s="428"/>
      <c r="AD103" s="428"/>
      <c r="AE103" s="428"/>
      <c r="AF103" s="428"/>
      <c r="AG103" s="428"/>
      <c r="AH103" s="428"/>
    </row>
    <row r="104" spans="1:34" s="40" customFormat="1" ht="14.25">
      <c r="A104" s="467">
        <v>6</v>
      </c>
      <c r="B104" s="397">
        <v>43936</v>
      </c>
      <c r="C104" s="397"/>
      <c r="D104" s="398" t="s">
        <v>3717</v>
      </c>
      <c r="E104" s="404" t="s">
        <v>602</v>
      </c>
      <c r="F104" s="404">
        <v>44.5</v>
      </c>
      <c r="G104" s="391">
        <v>24</v>
      </c>
      <c r="H104" s="391">
        <v>53.5</v>
      </c>
      <c r="I104" s="404" t="s">
        <v>3718</v>
      </c>
      <c r="J104" s="468" t="s">
        <v>3407</v>
      </c>
      <c r="K104" s="468">
        <f t="shared" si="67"/>
        <v>2250</v>
      </c>
      <c r="L104" s="468">
        <f t="shared" si="68"/>
        <v>9</v>
      </c>
      <c r="M104" s="468">
        <v>250</v>
      </c>
      <c r="N104" s="65" t="s">
        <v>601</v>
      </c>
      <c r="O104" s="439">
        <v>43936</v>
      </c>
      <c r="P104" s="415"/>
      <c r="Q104" s="415"/>
      <c r="R104" s="345" t="s">
        <v>604</v>
      </c>
      <c r="Z104" s="428"/>
      <c r="AA104" s="428"/>
      <c r="AB104" s="428"/>
      <c r="AC104" s="428"/>
      <c r="AD104" s="428"/>
      <c r="AE104" s="428"/>
      <c r="AF104" s="428"/>
      <c r="AG104" s="428"/>
      <c r="AH104" s="428"/>
    </row>
    <row r="105" spans="1:34" s="40" customFormat="1" ht="14.25">
      <c r="A105" s="467">
        <v>7</v>
      </c>
      <c r="B105" s="397">
        <v>43938</v>
      </c>
      <c r="C105" s="397"/>
      <c r="D105" s="398" t="s">
        <v>3733</v>
      </c>
      <c r="E105" s="404" t="s">
        <v>602</v>
      </c>
      <c r="F105" s="404">
        <v>3.75</v>
      </c>
      <c r="G105" s="391">
        <v>2</v>
      </c>
      <c r="H105" s="391">
        <v>4.5</v>
      </c>
      <c r="I105" s="404" t="s">
        <v>3735</v>
      </c>
      <c r="J105" s="468" t="s">
        <v>3734</v>
      </c>
      <c r="K105" s="468">
        <f t="shared" si="67"/>
        <v>2475</v>
      </c>
      <c r="L105" s="468">
        <f t="shared" si="68"/>
        <v>0.75</v>
      </c>
      <c r="M105" s="468">
        <v>3300</v>
      </c>
      <c r="N105" s="65" t="s">
        <v>601</v>
      </c>
      <c r="O105" s="439">
        <v>43938</v>
      </c>
      <c r="P105" s="415"/>
      <c r="Q105" s="415"/>
      <c r="R105" s="345" t="s">
        <v>604</v>
      </c>
      <c r="Z105" s="428"/>
      <c r="AA105" s="428"/>
      <c r="AB105" s="428"/>
      <c r="AC105" s="428"/>
      <c r="AD105" s="428"/>
      <c r="AE105" s="428"/>
      <c r="AF105" s="428"/>
      <c r="AG105" s="428"/>
      <c r="AH105" s="428"/>
    </row>
    <row r="106" spans="1:34" s="40" customFormat="1" ht="14.25">
      <c r="A106" s="467">
        <v>8</v>
      </c>
      <c r="B106" s="397">
        <v>43938</v>
      </c>
      <c r="C106" s="397"/>
      <c r="D106" s="398" t="s">
        <v>3740</v>
      </c>
      <c r="E106" s="404" t="s">
        <v>602</v>
      </c>
      <c r="F106" s="404">
        <v>36.5</v>
      </c>
      <c r="G106" s="391">
        <v>19</v>
      </c>
      <c r="H106" s="391">
        <v>44.5</v>
      </c>
      <c r="I106" s="404" t="s">
        <v>3741</v>
      </c>
      <c r="J106" s="468" t="s">
        <v>3701</v>
      </c>
      <c r="K106" s="468">
        <f t="shared" ref="K106:K107" si="69">L106*M106</f>
        <v>3200</v>
      </c>
      <c r="L106" s="468">
        <f t="shared" ref="L106:L107" si="70">H106-F106</f>
        <v>8</v>
      </c>
      <c r="M106" s="468">
        <v>400</v>
      </c>
      <c r="N106" s="65" t="s">
        <v>601</v>
      </c>
      <c r="O106" s="439">
        <v>43938</v>
      </c>
      <c r="P106" s="415"/>
      <c r="Q106" s="415"/>
      <c r="R106" s="345" t="s">
        <v>604</v>
      </c>
      <c r="Z106" s="428"/>
      <c r="AA106" s="428"/>
      <c r="AB106" s="428"/>
      <c r="AC106" s="428"/>
      <c r="AD106" s="428"/>
      <c r="AE106" s="428"/>
      <c r="AF106" s="428"/>
      <c r="AG106" s="428"/>
      <c r="AH106" s="428"/>
    </row>
    <row r="107" spans="1:34" s="40" customFormat="1" ht="14.25">
      <c r="A107" s="467">
        <v>9</v>
      </c>
      <c r="B107" s="397">
        <v>43941</v>
      </c>
      <c r="C107" s="397"/>
      <c r="D107" s="398" t="s">
        <v>3747</v>
      </c>
      <c r="E107" s="404" t="s">
        <v>602</v>
      </c>
      <c r="F107" s="404">
        <v>6.95</v>
      </c>
      <c r="G107" s="391">
        <v>4.5</v>
      </c>
      <c r="H107" s="391">
        <v>8.15</v>
      </c>
      <c r="I107" s="494" t="s">
        <v>3762</v>
      </c>
      <c r="J107" s="468" t="s">
        <v>3748</v>
      </c>
      <c r="K107" s="468">
        <f t="shared" si="69"/>
        <v>2040.0000000000002</v>
      </c>
      <c r="L107" s="468">
        <f t="shared" si="70"/>
        <v>1.2000000000000002</v>
      </c>
      <c r="M107" s="468">
        <v>1700</v>
      </c>
      <c r="N107" s="65" t="s">
        <v>601</v>
      </c>
      <c r="O107" s="439">
        <v>43941</v>
      </c>
      <c r="P107" s="415"/>
      <c r="Q107" s="415"/>
      <c r="R107" s="345" t="s">
        <v>604</v>
      </c>
      <c r="Z107" s="428"/>
      <c r="AA107" s="428"/>
      <c r="AB107" s="428"/>
      <c r="AC107" s="428"/>
      <c r="AD107" s="428"/>
      <c r="AE107" s="428"/>
      <c r="AF107" s="428"/>
      <c r="AG107" s="428"/>
      <c r="AH107" s="428"/>
    </row>
    <row r="108" spans="1:34" s="40" customFormat="1" ht="14.25">
      <c r="A108" s="467">
        <v>10</v>
      </c>
      <c r="B108" s="397">
        <v>43943</v>
      </c>
      <c r="C108" s="397"/>
      <c r="D108" s="398" t="s">
        <v>3760</v>
      </c>
      <c r="E108" s="404" t="s">
        <v>602</v>
      </c>
      <c r="F108" s="404">
        <v>27.5</v>
      </c>
      <c r="G108" s="391">
        <v>9</v>
      </c>
      <c r="H108" s="391">
        <v>35.5</v>
      </c>
      <c r="I108" s="494" t="s">
        <v>3761</v>
      </c>
      <c r="J108" s="468" t="s">
        <v>3701</v>
      </c>
      <c r="K108" s="468">
        <f t="shared" ref="K108:K109" si="71">L108*M108</f>
        <v>2000</v>
      </c>
      <c r="L108" s="468">
        <f t="shared" ref="L108:L109" si="72">H108-F108</f>
        <v>8</v>
      </c>
      <c r="M108" s="468">
        <v>250</v>
      </c>
      <c r="N108" s="65" t="s">
        <v>601</v>
      </c>
      <c r="O108" s="439">
        <v>43943</v>
      </c>
      <c r="P108" s="415"/>
      <c r="Q108" s="415"/>
      <c r="R108" s="345" t="s">
        <v>604</v>
      </c>
      <c r="Z108" s="428"/>
      <c r="AA108" s="428"/>
      <c r="AB108" s="428"/>
      <c r="AC108" s="428"/>
      <c r="AD108" s="428"/>
      <c r="AE108" s="428"/>
      <c r="AF108" s="428"/>
      <c r="AG108" s="428"/>
      <c r="AH108" s="428"/>
    </row>
    <row r="109" spans="1:34" s="40" customFormat="1" ht="14.25">
      <c r="A109" s="443">
        <v>11</v>
      </c>
      <c r="B109" s="392">
        <v>43943</v>
      </c>
      <c r="C109" s="392"/>
      <c r="D109" s="393" t="s">
        <v>3763</v>
      </c>
      <c r="E109" s="403" t="s">
        <v>602</v>
      </c>
      <c r="F109" s="403">
        <v>42.5</v>
      </c>
      <c r="G109" s="396">
        <v>24</v>
      </c>
      <c r="H109" s="396">
        <v>25</v>
      </c>
      <c r="I109" s="403" t="s">
        <v>3764</v>
      </c>
      <c r="J109" s="444" t="s">
        <v>3779</v>
      </c>
      <c r="K109" s="444">
        <f t="shared" si="71"/>
        <v>-4375</v>
      </c>
      <c r="L109" s="444">
        <f t="shared" si="72"/>
        <v>-17.5</v>
      </c>
      <c r="M109" s="444">
        <v>250</v>
      </c>
      <c r="N109" s="394" t="s">
        <v>665</v>
      </c>
      <c r="O109" s="445">
        <v>43944</v>
      </c>
      <c r="P109" s="415"/>
      <c r="Q109" s="415"/>
      <c r="R109" s="345" t="s">
        <v>604</v>
      </c>
      <c r="Z109" s="428"/>
      <c r="AA109" s="428"/>
      <c r="AB109" s="428"/>
      <c r="AC109" s="428"/>
      <c r="AD109" s="428"/>
      <c r="AE109" s="428"/>
      <c r="AF109" s="428"/>
      <c r="AG109" s="428"/>
      <c r="AH109" s="428"/>
    </row>
    <row r="110" spans="1:34" s="40" customFormat="1" ht="14.25">
      <c r="A110" s="443">
        <v>12</v>
      </c>
      <c r="B110" s="392">
        <v>43943</v>
      </c>
      <c r="C110" s="392"/>
      <c r="D110" s="393" t="s">
        <v>3765</v>
      </c>
      <c r="E110" s="403" t="s">
        <v>602</v>
      </c>
      <c r="F110" s="403">
        <v>62.5</v>
      </c>
      <c r="G110" s="396">
        <v>30</v>
      </c>
      <c r="H110" s="396">
        <v>30</v>
      </c>
      <c r="I110" s="403">
        <v>150</v>
      </c>
      <c r="J110" s="444" t="s">
        <v>3752</v>
      </c>
      <c r="K110" s="444">
        <f t="shared" ref="K110:K111" si="73">L110*M110</f>
        <v>-2437.5</v>
      </c>
      <c r="L110" s="444">
        <f t="shared" ref="L110:L111" si="74">H110-F110</f>
        <v>-32.5</v>
      </c>
      <c r="M110" s="444">
        <v>75</v>
      </c>
      <c r="N110" s="394" t="s">
        <v>665</v>
      </c>
      <c r="O110" s="438">
        <v>43943</v>
      </c>
      <c r="P110" s="415"/>
      <c r="Q110" s="415"/>
      <c r="R110" s="345" t="s">
        <v>3188</v>
      </c>
      <c r="Z110" s="428"/>
      <c r="AA110" s="428"/>
      <c r="AB110" s="428"/>
      <c r="AC110" s="428"/>
      <c r="AD110" s="428"/>
      <c r="AE110" s="428"/>
      <c r="AF110" s="428"/>
      <c r="AG110" s="428"/>
      <c r="AH110" s="428"/>
    </row>
    <row r="111" spans="1:34" s="40" customFormat="1" ht="14.25">
      <c r="A111" s="467">
        <v>13</v>
      </c>
      <c r="B111" s="397">
        <v>43944</v>
      </c>
      <c r="C111" s="397"/>
      <c r="D111" s="398" t="s">
        <v>3777</v>
      </c>
      <c r="E111" s="404" t="s">
        <v>602</v>
      </c>
      <c r="F111" s="404">
        <v>9</v>
      </c>
      <c r="G111" s="391">
        <v>5</v>
      </c>
      <c r="H111" s="391">
        <v>9.75</v>
      </c>
      <c r="I111" s="494" t="s">
        <v>3778</v>
      </c>
      <c r="J111" s="468" t="s">
        <v>3734</v>
      </c>
      <c r="K111" s="468">
        <f t="shared" si="73"/>
        <v>937.5</v>
      </c>
      <c r="L111" s="468">
        <f t="shared" si="74"/>
        <v>0.75</v>
      </c>
      <c r="M111" s="468">
        <v>1250</v>
      </c>
      <c r="N111" s="65" t="s">
        <v>601</v>
      </c>
      <c r="O111" s="439">
        <v>43944</v>
      </c>
      <c r="P111" s="415"/>
      <c r="Q111" s="415"/>
      <c r="R111" s="345" t="s">
        <v>604</v>
      </c>
      <c r="Z111" s="428"/>
      <c r="AA111" s="428"/>
      <c r="AB111" s="428"/>
      <c r="AC111" s="428"/>
      <c r="AD111" s="428"/>
      <c r="AE111" s="428"/>
      <c r="AF111" s="428"/>
      <c r="AG111" s="428"/>
      <c r="AH111" s="428"/>
    </row>
    <row r="112" spans="1:34" s="40" customFormat="1" ht="14.25">
      <c r="A112" s="466"/>
      <c r="B112" s="466"/>
      <c r="C112" s="379"/>
      <c r="D112" s="380"/>
      <c r="E112" s="432"/>
      <c r="F112" s="432"/>
      <c r="G112" s="414"/>
      <c r="H112" s="414"/>
      <c r="I112" s="432"/>
      <c r="J112" s="384"/>
      <c r="K112" s="384"/>
      <c r="L112" s="384"/>
      <c r="M112" s="384"/>
      <c r="N112" s="410"/>
      <c r="O112" s="410"/>
      <c r="P112" s="415"/>
      <c r="Q112" s="415"/>
      <c r="R112" s="345"/>
      <c r="Z112" s="428"/>
      <c r="AA112" s="428"/>
      <c r="AB112" s="428"/>
      <c r="AC112" s="428"/>
      <c r="AD112" s="428"/>
      <c r="AE112" s="428"/>
      <c r="AF112" s="428"/>
      <c r="AG112" s="428"/>
      <c r="AH112" s="428"/>
    </row>
    <row r="113" spans="1:34" s="40" customFormat="1" ht="14.25">
      <c r="A113" s="386"/>
      <c r="B113" s="387"/>
      <c r="C113" s="387"/>
      <c r="D113" s="388"/>
      <c r="E113" s="386"/>
      <c r="F113" s="429"/>
      <c r="G113" s="386"/>
      <c r="H113" s="386"/>
      <c r="I113" s="386"/>
      <c r="J113" s="387"/>
      <c r="K113" s="430"/>
      <c r="L113" s="386"/>
      <c r="M113" s="386"/>
      <c r="N113" s="386"/>
      <c r="O113" s="431"/>
      <c r="P113" s="415"/>
      <c r="Q113" s="415"/>
      <c r="R113" s="345"/>
      <c r="Z113" s="428"/>
      <c r="AA113" s="428"/>
      <c r="AB113" s="428"/>
      <c r="AC113" s="428"/>
      <c r="AD113" s="428"/>
      <c r="AE113" s="428"/>
      <c r="AF113" s="428"/>
      <c r="AG113" s="428"/>
      <c r="AH113" s="428"/>
    </row>
    <row r="114" spans="1:34" ht="15">
      <c r="A114" s="101" t="s">
        <v>620</v>
      </c>
      <c r="B114" s="102"/>
      <c r="C114" s="102"/>
      <c r="D114" s="103"/>
      <c r="E114" s="34"/>
      <c r="F114" s="32"/>
      <c r="G114" s="32"/>
      <c r="H114" s="74"/>
      <c r="I114" s="121"/>
      <c r="J114" s="122"/>
      <c r="K114" s="17"/>
      <c r="L114" s="17"/>
      <c r="M114" s="17"/>
      <c r="N114" s="11"/>
      <c r="O114" s="53"/>
      <c r="Q114" s="97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34" ht="38.25">
      <c r="A115" s="20" t="s">
        <v>16</v>
      </c>
      <c r="B115" s="21" t="s">
        <v>576</v>
      </c>
      <c r="C115" s="21"/>
      <c r="D115" s="22" t="s">
        <v>589</v>
      </c>
      <c r="E115" s="21" t="s">
        <v>590</v>
      </c>
      <c r="F115" s="21" t="s">
        <v>591</v>
      </c>
      <c r="G115" s="21" t="s">
        <v>592</v>
      </c>
      <c r="H115" s="21" t="s">
        <v>593</v>
      </c>
      <c r="I115" s="21" t="s">
        <v>594</v>
      </c>
      <c r="J115" s="20" t="s">
        <v>595</v>
      </c>
      <c r="K115" s="21" t="s">
        <v>596</v>
      </c>
      <c r="L115" s="21" t="s">
        <v>597</v>
      </c>
      <c r="M115" s="21" t="s">
        <v>598</v>
      </c>
      <c r="N115" s="22" t="s">
        <v>599</v>
      </c>
      <c r="O115" s="21" t="s">
        <v>600</v>
      </c>
      <c r="P115" s="99"/>
      <c r="Q115" s="11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34" s="8" customFormat="1">
      <c r="A116" s="416"/>
      <c r="B116" s="417"/>
      <c r="C116" s="418"/>
      <c r="D116" s="419"/>
      <c r="E116" s="420"/>
      <c r="F116" s="420"/>
      <c r="G116" s="421"/>
      <c r="H116" s="421"/>
      <c r="I116" s="420"/>
      <c r="J116" s="422"/>
      <c r="K116" s="423"/>
      <c r="L116" s="424"/>
      <c r="M116" s="425"/>
      <c r="N116" s="426"/>
      <c r="O116" s="427"/>
      <c r="P116" s="125"/>
      <c r="Q116"/>
      <c r="R116" s="96"/>
      <c r="T116" s="57"/>
      <c r="U116" s="57"/>
      <c r="V116" s="57"/>
      <c r="W116" s="57"/>
      <c r="X116" s="57"/>
      <c r="Y116" s="57"/>
      <c r="Z116" s="57"/>
    </row>
    <row r="117" spans="1:34">
      <c r="A117" s="23" t="s">
        <v>605</v>
      </c>
      <c r="B117" s="23"/>
      <c r="C117" s="23"/>
      <c r="D117" s="23"/>
      <c r="E117" s="5"/>
      <c r="F117" s="30" t="s">
        <v>607</v>
      </c>
      <c r="G117" s="83"/>
      <c r="H117" s="83"/>
      <c r="I117" s="38"/>
      <c r="J117" s="86"/>
      <c r="K117" s="84"/>
      <c r="L117" s="85"/>
      <c r="M117" s="86"/>
      <c r="N117" s="87"/>
      <c r="O117" s="126"/>
      <c r="P117" s="11"/>
      <c r="Q117" s="16"/>
      <c r="R117" s="98"/>
      <c r="S117" s="16"/>
      <c r="T117" s="16"/>
      <c r="U117" s="16"/>
      <c r="V117" s="16"/>
      <c r="W117" s="16"/>
      <c r="X117" s="16"/>
      <c r="Y117" s="16"/>
    </row>
    <row r="118" spans="1:34">
      <c r="A118" s="29" t="s">
        <v>606</v>
      </c>
      <c r="B118" s="23"/>
      <c r="C118" s="23"/>
      <c r="D118" s="23"/>
      <c r="E118" s="32"/>
      <c r="F118" s="30" t="s">
        <v>609</v>
      </c>
      <c r="G118" s="12"/>
      <c r="H118" s="12"/>
      <c r="I118" s="12"/>
      <c r="J118" s="53"/>
      <c r="K118" s="12"/>
      <c r="L118" s="12"/>
      <c r="M118" s="12"/>
      <c r="N118" s="11"/>
      <c r="O118" s="53"/>
      <c r="Q118" s="7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34">
      <c r="A119" s="29"/>
      <c r="B119" s="23"/>
      <c r="C119" s="23"/>
      <c r="D119" s="23"/>
      <c r="E119" s="32"/>
      <c r="F119" s="30"/>
      <c r="G119" s="12"/>
      <c r="H119" s="12"/>
      <c r="I119" s="12"/>
      <c r="J119" s="53"/>
      <c r="K119" s="12"/>
      <c r="L119" s="12"/>
      <c r="M119" s="12"/>
      <c r="N119" s="11"/>
      <c r="O119" s="53"/>
      <c r="Q119" s="7"/>
      <c r="R119" s="83"/>
      <c r="S119" s="16"/>
      <c r="T119" s="16"/>
      <c r="U119" s="16"/>
      <c r="V119" s="16"/>
      <c r="W119" s="16"/>
      <c r="X119" s="16"/>
      <c r="Y119" s="16"/>
      <c r="Z119" s="16"/>
    </row>
    <row r="120" spans="1:34">
      <c r="A120" s="29"/>
      <c r="B120" s="23"/>
      <c r="C120" s="23"/>
      <c r="D120" s="23"/>
      <c r="E120" s="32"/>
      <c r="F120" s="30"/>
      <c r="G120" s="12"/>
      <c r="H120" s="12"/>
      <c r="I120" s="12"/>
      <c r="J120" s="53"/>
      <c r="K120" s="12"/>
      <c r="L120" s="12"/>
      <c r="M120" s="12"/>
      <c r="N120" s="11"/>
      <c r="O120" s="53"/>
      <c r="Q120" s="7"/>
      <c r="R120" s="83"/>
      <c r="S120" s="16"/>
      <c r="T120" s="16"/>
      <c r="U120" s="16"/>
      <c r="V120" s="16"/>
      <c r="W120" s="16"/>
      <c r="X120" s="16"/>
      <c r="Y120" s="16"/>
      <c r="Z120" s="16"/>
    </row>
    <row r="121" spans="1:34">
      <c r="A121" s="29"/>
      <c r="B121" s="23"/>
      <c r="C121" s="23"/>
      <c r="D121" s="23"/>
      <c r="E121" s="32"/>
      <c r="F121" s="30"/>
      <c r="G121" s="41"/>
      <c r="H121" s="42"/>
      <c r="I121" s="83"/>
      <c r="J121" s="17"/>
      <c r="K121" s="84"/>
      <c r="L121" s="85"/>
      <c r="M121" s="86"/>
      <c r="N121" s="87"/>
      <c r="O121" s="88"/>
      <c r="P121" s="5"/>
      <c r="Q121" s="11"/>
      <c r="R121" s="83"/>
      <c r="S121" s="16"/>
      <c r="T121" s="16"/>
      <c r="U121" s="16"/>
      <c r="V121" s="16"/>
      <c r="W121" s="16"/>
      <c r="X121" s="16"/>
      <c r="Y121" s="16"/>
      <c r="Z121" s="16"/>
    </row>
    <row r="122" spans="1:34">
      <c r="A122" s="37"/>
      <c r="B122" s="45"/>
      <c r="C122" s="104"/>
      <c r="D122" s="6"/>
      <c r="E122" s="38"/>
      <c r="F122" s="83"/>
      <c r="G122" s="41"/>
      <c r="H122" s="42"/>
      <c r="I122" s="83"/>
      <c r="J122" s="17"/>
      <c r="K122" s="84"/>
      <c r="L122" s="85"/>
      <c r="M122" s="86"/>
      <c r="N122" s="87"/>
      <c r="O122" s="88"/>
      <c r="P122" s="5"/>
      <c r="Q122" s="11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4" ht="15">
      <c r="A123" s="5"/>
      <c r="B123" s="105" t="s">
        <v>621</v>
      </c>
      <c r="C123" s="105"/>
      <c r="D123" s="105"/>
      <c r="E123" s="105"/>
      <c r="F123" s="17"/>
      <c r="G123" s="17"/>
      <c r="H123" s="106"/>
      <c r="I123" s="17"/>
      <c r="J123" s="75"/>
      <c r="K123" s="76"/>
      <c r="L123" s="17"/>
      <c r="M123" s="17"/>
      <c r="N123" s="16"/>
      <c r="O123" s="100"/>
      <c r="P123" s="7"/>
      <c r="Q123" s="11"/>
      <c r="R123" s="143"/>
      <c r="S123" s="16"/>
      <c r="T123" s="16"/>
      <c r="U123" s="16"/>
      <c r="V123" s="16"/>
      <c r="W123" s="16"/>
      <c r="X123" s="16"/>
      <c r="Y123" s="16"/>
      <c r="Z123" s="16"/>
    </row>
    <row r="124" spans="1:34" ht="38.25">
      <c r="A124" s="20" t="s">
        <v>16</v>
      </c>
      <c r="B124" s="21" t="s">
        <v>576</v>
      </c>
      <c r="C124" s="21"/>
      <c r="D124" s="22" t="s">
        <v>589</v>
      </c>
      <c r="E124" s="21" t="s">
        <v>590</v>
      </c>
      <c r="F124" s="21" t="s">
        <v>591</v>
      </c>
      <c r="G124" s="21" t="s">
        <v>622</v>
      </c>
      <c r="H124" s="21" t="s">
        <v>623</v>
      </c>
      <c r="I124" s="21" t="s">
        <v>594</v>
      </c>
      <c r="J124" s="61" t="s">
        <v>595</v>
      </c>
      <c r="K124" s="21" t="s">
        <v>596</v>
      </c>
      <c r="L124" s="21" t="s">
        <v>597</v>
      </c>
      <c r="M124" s="21" t="s">
        <v>598</v>
      </c>
      <c r="N124" s="22" t="s">
        <v>599</v>
      </c>
      <c r="O124" s="100"/>
      <c r="P124" s="7"/>
      <c r="Q124" s="11"/>
      <c r="R124" s="143"/>
      <c r="S124" s="16"/>
      <c r="T124" s="16"/>
      <c r="U124" s="16"/>
      <c r="V124" s="16"/>
      <c r="W124" s="16"/>
      <c r="X124" s="16"/>
      <c r="Y124" s="16"/>
      <c r="Z124" s="16"/>
    </row>
    <row r="125" spans="1:34">
      <c r="A125" s="204">
        <v>1</v>
      </c>
      <c r="B125" s="107">
        <v>41579</v>
      </c>
      <c r="C125" s="107"/>
      <c r="D125" s="108" t="s">
        <v>624</v>
      </c>
      <c r="E125" s="109" t="s">
        <v>625</v>
      </c>
      <c r="F125" s="110">
        <v>82</v>
      </c>
      <c r="G125" s="109" t="s">
        <v>626</v>
      </c>
      <c r="H125" s="109">
        <v>100</v>
      </c>
      <c r="I125" s="127">
        <v>100</v>
      </c>
      <c r="J125" s="128" t="s">
        <v>627</v>
      </c>
      <c r="K125" s="129">
        <f t="shared" ref="K125:K156" si="75">H125-F125</f>
        <v>18</v>
      </c>
      <c r="L125" s="130">
        <f t="shared" ref="L125:L156" si="76">K125/F125</f>
        <v>0.21951219512195122</v>
      </c>
      <c r="M125" s="131" t="s">
        <v>601</v>
      </c>
      <c r="N125" s="132">
        <v>42657</v>
      </c>
      <c r="O125" s="53"/>
      <c r="P125" s="11"/>
      <c r="Q125" s="16"/>
      <c r="R125" s="143"/>
      <c r="S125" s="16"/>
      <c r="T125" s="16"/>
      <c r="U125" s="16"/>
      <c r="V125" s="16"/>
      <c r="W125" s="16"/>
      <c r="X125" s="16"/>
      <c r="Y125" s="16"/>
      <c r="Z125" s="16"/>
    </row>
    <row r="126" spans="1:34">
      <c r="A126" s="204">
        <v>2</v>
      </c>
      <c r="B126" s="107">
        <v>41794</v>
      </c>
      <c r="C126" s="107"/>
      <c r="D126" s="108" t="s">
        <v>628</v>
      </c>
      <c r="E126" s="109" t="s">
        <v>602</v>
      </c>
      <c r="F126" s="110">
        <v>257</v>
      </c>
      <c r="G126" s="109" t="s">
        <v>626</v>
      </c>
      <c r="H126" s="109">
        <v>300</v>
      </c>
      <c r="I126" s="127">
        <v>300</v>
      </c>
      <c r="J126" s="128" t="s">
        <v>627</v>
      </c>
      <c r="K126" s="129">
        <f t="shared" si="75"/>
        <v>43</v>
      </c>
      <c r="L126" s="130">
        <f t="shared" si="76"/>
        <v>0.16731517509727625</v>
      </c>
      <c r="M126" s="131" t="s">
        <v>601</v>
      </c>
      <c r="N126" s="132">
        <v>41822</v>
      </c>
      <c r="O126" s="53"/>
      <c r="P126" s="11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4">
      <c r="A127" s="204">
        <v>3</v>
      </c>
      <c r="B127" s="107">
        <v>41828</v>
      </c>
      <c r="C127" s="107"/>
      <c r="D127" s="108" t="s">
        <v>629</v>
      </c>
      <c r="E127" s="109" t="s">
        <v>602</v>
      </c>
      <c r="F127" s="110">
        <v>393</v>
      </c>
      <c r="G127" s="109" t="s">
        <v>626</v>
      </c>
      <c r="H127" s="109">
        <v>468</v>
      </c>
      <c r="I127" s="127">
        <v>468</v>
      </c>
      <c r="J127" s="128" t="s">
        <v>627</v>
      </c>
      <c r="K127" s="129">
        <f t="shared" si="75"/>
        <v>75</v>
      </c>
      <c r="L127" s="130">
        <f t="shared" si="76"/>
        <v>0.19083969465648856</v>
      </c>
      <c r="M127" s="131" t="s">
        <v>601</v>
      </c>
      <c r="N127" s="132">
        <v>41863</v>
      </c>
      <c r="O127" s="53"/>
      <c r="P127" s="11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204">
        <v>4</v>
      </c>
      <c r="B128" s="107">
        <v>41857</v>
      </c>
      <c r="C128" s="107"/>
      <c r="D128" s="108" t="s">
        <v>630</v>
      </c>
      <c r="E128" s="109" t="s">
        <v>602</v>
      </c>
      <c r="F128" s="110">
        <v>205</v>
      </c>
      <c r="G128" s="109" t="s">
        <v>626</v>
      </c>
      <c r="H128" s="109">
        <v>275</v>
      </c>
      <c r="I128" s="127">
        <v>250</v>
      </c>
      <c r="J128" s="128" t="s">
        <v>627</v>
      </c>
      <c r="K128" s="129">
        <f t="shared" si="75"/>
        <v>70</v>
      </c>
      <c r="L128" s="130">
        <f t="shared" si="76"/>
        <v>0.34146341463414637</v>
      </c>
      <c r="M128" s="131" t="s">
        <v>601</v>
      </c>
      <c r="N128" s="132">
        <v>41962</v>
      </c>
      <c r="O128" s="53"/>
      <c r="P128" s="11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5</v>
      </c>
      <c r="B129" s="107">
        <v>41886</v>
      </c>
      <c r="C129" s="107"/>
      <c r="D129" s="108" t="s">
        <v>631</v>
      </c>
      <c r="E129" s="109" t="s">
        <v>602</v>
      </c>
      <c r="F129" s="110">
        <v>162</v>
      </c>
      <c r="G129" s="109" t="s">
        <v>626</v>
      </c>
      <c r="H129" s="109">
        <v>190</v>
      </c>
      <c r="I129" s="127">
        <v>190</v>
      </c>
      <c r="J129" s="128" t="s">
        <v>627</v>
      </c>
      <c r="K129" s="129">
        <f t="shared" si="75"/>
        <v>28</v>
      </c>
      <c r="L129" s="130">
        <f t="shared" si="76"/>
        <v>0.1728395061728395</v>
      </c>
      <c r="M129" s="131" t="s">
        <v>601</v>
      </c>
      <c r="N129" s="132">
        <v>42006</v>
      </c>
      <c r="O129" s="53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</v>
      </c>
      <c r="B130" s="107">
        <v>41886</v>
      </c>
      <c r="C130" s="107"/>
      <c r="D130" s="108" t="s">
        <v>632</v>
      </c>
      <c r="E130" s="109" t="s">
        <v>602</v>
      </c>
      <c r="F130" s="110">
        <v>75</v>
      </c>
      <c r="G130" s="109" t="s">
        <v>626</v>
      </c>
      <c r="H130" s="109">
        <v>91.5</v>
      </c>
      <c r="I130" s="127" t="s">
        <v>633</v>
      </c>
      <c r="J130" s="128" t="s">
        <v>634</v>
      </c>
      <c r="K130" s="129">
        <f t="shared" si="75"/>
        <v>16.5</v>
      </c>
      <c r="L130" s="130">
        <f t="shared" si="76"/>
        <v>0.22</v>
      </c>
      <c r="M130" s="131" t="s">
        <v>601</v>
      </c>
      <c r="N130" s="132">
        <v>41954</v>
      </c>
      <c r="O130" s="53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7</v>
      </c>
      <c r="B131" s="107">
        <v>41913</v>
      </c>
      <c r="C131" s="107"/>
      <c r="D131" s="108" t="s">
        <v>635</v>
      </c>
      <c r="E131" s="109" t="s">
        <v>602</v>
      </c>
      <c r="F131" s="110">
        <v>850</v>
      </c>
      <c r="G131" s="109" t="s">
        <v>626</v>
      </c>
      <c r="H131" s="109">
        <v>982.5</v>
      </c>
      <c r="I131" s="127">
        <v>1050</v>
      </c>
      <c r="J131" s="128" t="s">
        <v>636</v>
      </c>
      <c r="K131" s="129">
        <f t="shared" si="75"/>
        <v>132.5</v>
      </c>
      <c r="L131" s="130">
        <f t="shared" si="76"/>
        <v>0.15588235294117647</v>
      </c>
      <c r="M131" s="131" t="s">
        <v>601</v>
      </c>
      <c r="N131" s="132">
        <v>42039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8</v>
      </c>
      <c r="B132" s="107">
        <v>41913</v>
      </c>
      <c r="C132" s="107"/>
      <c r="D132" s="108" t="s">
        <v>637</v>
      </c>
      <c r="E132" s="109" t="s">
        <v>602</v>
      </c>
      <c r="F132" s="110">
        <v>475</v>
      </c>
      <c r="G132" s="109" t="s">
        <v>626</v>
      </c>
      <c r="H132" s="109">
        <v>515</v>
      </c>
      <c r="I132" s="127">
        <v>600</v>
      </c>
      <c r="J132" s="128" t="s">
        <v>638</v>
      </c>
      <c r="K132" s="129">
        <f t="shared" si="75"/>
        <v>40</v>
      </c>
      <c r="L132" s="130">
        <f t="shared" si="76"/>
        <v>8.4210526315789472E-2</v>
      </c>
      <c r="M132" s="131" t="s">
        <v>601</v>
      </c>
      <c r="N132" s="132">
        <v>41939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9</v>
      </c>
      <c r="B133" s="107">
        <v>41913</v>
      </c>
      <c r="C133" s="107"/>
      <c r="D133" s="108" t="s">
        <v>639</v>
      </c>
      <c r="E133" s="109" t="s">
        <v>602</v>
      </c>
      <c r="F133" s="110">
        <v>86</v>
      </c>
      <c r="G133" s="109" t="s">
        <v>626</v>
      </c>
      <c r="H133" s="109">
        <v>99</v>
      </c>
      <c r="I133" s="127">
        <v>140</v>
      </c>
      <c r="J133" s="128" t="s">
        <v>640</v>
      </c>
      <c r="K133" s="129">
        <f t="shared" si="75"/>
        <v>13</v>
      </c>
      <c r="L133" s="130">
        <f t="shared" si="76"/>
        <v>0.15116279069767441</v>
      </c>
      <c r="M133" s="131" t="s">
        <v>601</v>
      </c>
      <c r="N133" s="132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10</v>
      </c>
      <c r="B134" s="107">
        <v>41926</v>
      </c>
      <c r="C134" s="107"/>
      <c r="D134" s="108" t="s">
        <v>641</v>
      </c>
      <c r="E134" s="109" t="s">
        <v>602</v>
      </c>
      <c r="F134" s="110">
        <v>496.6</v>
      </c>
      <c r="G134" s="109" t="s">
        <v>626</v>
      </c>
      <c r="H134" s="109">
        <v>621</v>
      </c>
      <c r="I134" s="127">
        <v>580</v>
      </c>
      <c r="J134" s="128" t="s">
        <v>627</v>
      </c>
      <c r="K134" s="129">
        <f t="shared" si="75"/>
        <v>124.39999999999998</v>
      </c>
      <c r="L134" s="130">
        <f t="shared" si="76"/>
        <v>0.25050342327829234</v>
      </c>
      <c r="M134" s="131" t="s">
        <v>601</v>
      </c>
      <c r="N134" s="132">
        <v>42605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11</v>
      </c>
      <c r="B135" s="107">
        <v>41926</v>
      </c>
      <c r="C135" s="107"/>
      <c r="D135" s="108" t="s">
        <v>642</v>
      </c>
      <c r="E135" s="109" t="s">
        <v>602</v>
      </c>
      <c r="F135" s="110">
        <v>2481.9</v>
      </c>
      <c r="G135" s="109" t="s">
        <v>626</v>
      </c>
      <c r="H135" s="109">
        <v>2840</v>
      </c>
      <c r="I135" s="127">
        <v>2870</v>
      </c>
      <c r="J135" s="128" t="s">
        <v>643</v>
      </c>
      <c r="K135" s="129">
        <f t="shared" si="75"/>
        <v>358.09999999999991</v>
      </c>
      <c r="L135" s="130">
        <f t="shared" si="76"/>
        <v>0.14428462065353154</v>
      </c>
      <c r="M135" s="131" t="s">
        <v>601</v>
      </c>
      <c r="N135" s="132">
        <v>42017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12</v>
      </c>
      <c r="B136" s="107">
        <v>41928</v>
      </c>
      <c r="C136" s="107"/>
      <c r="D136" s="108" t="s">
        <v>644</v>
      </c>
      <c r="E136" s="109" t="s">
        <v>602</v>
      </c>
      <c r="F136" s="110">
        <v>84.5</v>
      </c>
      <c r="G136" s="109" t="s">
        <v>626</v>
      </c>
      <c r="H136" s="109">
        <v>93</v>
      </c>
      <c r="I136" s="127">
        <v>110</v>
      </c>
      <c r="J136" s="128" t="s">
        <v>645</v>
      </c>
      <c r="K136" s="129">
        <f t="shared" si="75"/>
        <v>8.5</v>
      </c>
      <c r="L136" s="130">
        <f t="shared" si="76"/>
        <v>0.10059171597633136</v>
      </c>
      <c r="M136" s="131" t="s">
        <v>601</v>
      </c>
      <c r="N136" s="132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13</v>
      </c>
      <c r="B137" s="107">
        <v>41928</v>
      </c>
      <c r="C137" s="107"/>
      <c r="D137" s="108" t="s">
        <v>646</v>
      </c>
      <c r="E137" s="109" t="s">
        <v>602</v>
      </c>
      <c r="F137" s="110">
        <v>401</v>
      </c>
      <c r="G137" s="109" t="s">
        <v>626</v>
      </c>
      <c r="H137" s="109">
        <v>428</v>
      </c>
      <c r="I137" s="127">
        <v>450</v>
      </c>
      <c r="J137" s="128" t="s">
        <v>647</v>
      </c>
      <c r="K137" s="129">
        <f t="shared" si="75"/>
        <v>27</v>
      </c>
      <c r="L137" s="130">
        <f t="shared" si="76"/>
        <v>6.7331670822942641E-2</v>
      </c>
      <c r="M137" s="131" t="s">
        <v>601</v>
      </c>
      <c r="N137" s="132">
        <v>42020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14</v>
      </c>
      <c r="B138" s="107">
        <v>41928</v>
      </c>
      <c r="C138" s="107"/>
      <c r="D138" s="108" t="s">
        <v>648</v>
      </c>
      <c r="E138" s="109" t="s">
        <v>602</v>
      </c>
      <c r="F138" s="110">
        <v>101</v>
      </c>
      <c r="G138" s="109" t="s">
        <v>626</v>
      </c>
      <c r="H138" s="109">
        <v>112</v>
      </c>
      <c r="I138" s="127">
        <v>120</v>
      </c>
      <c r="J138" s="128" t="s">
        <v>649</v>
      </c>
      <c r="K138" s="129">
        <f t="shared" si="75"/>
        <v>11</v>
      </c>
      <c r="L138" s="130">
        <f t="shared" si="76"/>
        <v>0.10891089108910891</v>
      </c>
      <c r="M138" s="131" t="s">
        <v>601</v>
      </c>
      <c r="N138" s="132">
        <v>41939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15</v>
      </c>
      <c r="B139" s="107">
        <v>41954</v>
      </c>
      <c r="C139" s="107"/>
      <c r="D139" s="108" t="s">
        <v>650</v>
      </c>
      <c r="E139" s="109" t="s">
        <v>602</v>
      </c>
      <c r="F139" s="110">
        <v>59</v>
      </c>
      <c r="G139" s="109" t="s">
        <v>626</v>
      </c>
      <c r="H139" s="109">
        <v>76</v>
      </c>
      <c r="I139" s="127">
        <v>76</v>
      </c>
      <c r="J139" s="128" t="s">
        <v>627</v>
      </c>
      <c r="K139" s="129">
        <f t="shared" si="75"/>
        <v>17</v>
      </c>
      <c r="L139" s="130">
        <f t="shared" si="76"/>
        <v>0.28813559322033899</v>
      </c>
      <c r="M139" s="131" t="s">
        <v>601</v>
      </c>
      <c r="N139" s="132">
        <v>43032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16</v>
      </c>
      <c r="B140" s="107">
        <v>41954</v>
      </c>
      <c r="C140" s="107"/>
      <c r="D140" s="108" t="s">
        <v>639</v>
      </c>
      <c r="E140" s="109" t="s">
        <v>602</v>
      </c>
      <c r="F140" s="110">
        <v>99</v>
      </c>
      <c r="G140" s="109" t="s">
        <v>626</v>
      </c>
      <c r="H140" s="109">
        <v>120</v>
      </c>
      <c r="I140" s="127">
        <v>120</v>
      </c>
      <c r="J140" s="128" t="s">
        <v>651</v>
      </c>
      <c r="K140" s="129">
        <f t="shared" si="75"/>
        <v>21</v>
      </c>
      <c r="L140" s="130">
        <f t="shared" si="76"/>
        <v>0.21212121212121213</v>
      </c>
      <c r="M140" s="131" t="s">
        <v>601</v>
      </c>
      <c r="N140" s="132">
        <v>41960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17</v>
      </c>
      <c r="B141" s="107">
        <v>41956</v>
      </c>
      <c r="C141" s="107"/>
      <c r="D141" s="108" t="s">
        <v>652</v>
      </c>
      <c r="E141" s="109" t="s">
        <v>602</v>
      </c>
      <c r="F141" s="110">
        <v>22</v>
      </c>
      <c r="G141" s="109" t="s">
        <v>626</v>
      </c>
      <c r="H141" s="109">
        <v>33.549999999999997</v>
      </c>
      <c r="I141" s="127">
        <v>32</v>
      </c>
      <c r="J141" s="128" t="s">
        <v>653</v>
      </c>
      <c r="K141" s="129">
        <f t="shared" si="75"/>
        <v>11.549999999999997</v>
      </c>
      <c r="L141" s="130">
        <f t="shared" si="76"/>
        <v>0.52499999999999991</v>
      </c>
      <c r="M141" s="131" t="s">
        <v>601</v>
      </c>
      <c r="N141" s="132">
        <v>42188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18</v>
      </c>
      <c r="B142" s="107">
        <v>41976</v>
      </c>
      <c r="C142" s="107"/>
      <c r="D142" s="108" t="s">
        <v>654</v>
      </c>
      <c r="E142" s="109" t="s">
        <v>602</v>
      </c>
      <c r="F142" s="110">
        <v>440</v>
      </c>
      <c r="G142" s="109" t="s">
        <v>626</v>
      </c>
      <c r="H142" s="109">
        <v>520</v>
      </c>
      <c r="I142" s="127">
        <v>520</v>
      </c>
      <c r="J142" s="128" t="s">
        <v>655</v>
      </c>
      <c r="K142" s="129">
        <f t="shared" si="75"/>
        <v>80</v>
      </c>
      <c r="L142" s="130">
        <f t="shared" si="76"/>
        <v>0.18181818181818182</v>
      </c>
      <c r="M142" s="131" t="s">
        <v>601</v>
      </c>
      <c r="N142" s="132">
        <v>42208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19</v>
      </c>
      <c r="B143" s="107">
        <v>41976</v>
      </c>
      <c r="C143" s="107"/>
      <c r="D143" s="108" t="s">
        <v>656</v>
      </c>
      <c r="E143" s="109" t="s">
        <v>602</v>
      </c>
      <c r="F143" s="110">
        <v>360</v>
      </c>
      <c r="G143" s="109" t="s">
        <v>626</v>
      </c>
      <c r="H143" s="109">
        <v>427</v>
      </c>
      <c r="I143" s="127">
        <v>425</v>
      </c>
      <c r="J143" s="128" t="s">
        <v>657</v>
      </c>
      <c r="K143" s="129">
        <f t="shared" si="75"/>
        <v>67</v>
      </c>
      <c r="L143" s="130">
        <f t="shared" si="76"/>
        <v>0.18611111111111112</v>
      </c>
      <c r="M143" s="131" t="s">
        <v>601</v>
      </c>
      <c r="N143" s="132">
        <v>42058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20</v>
      </c>
      <c r="B144" s="107">
        <v>42012</v>
      </c>
      <c r="C144" s="107"/>
      <c r="D144" s="108" t="s">
        <v>658</v>
      </c>
      <c r="E144" s="109" t="s">
        <v>602</v>
      </c>
      <c r="F144" s="110">
        <v>360</v>
      </c>
      <c r="G144" s="109" t="s">
        <v>626</v>
      </c>
      <c r="H144" s="109">
        <v>455</v>
      </c>
      <c r="I144" s="127">
        <v>420</v>
      </c>
      <c r="J144" s="128" t="s">
        <v>659</v>
      </c>
      <c r="K144" s="129">
        <f t="shared" si="75"/>
        <v>95</v>
      </c>
      <c r="L144" s="130">
        <f t="shared" si="76"/>
        <v>0.2638888888888889</v>
      </c>
      <c r="M144" s="131" t="s">
        <v>601</v>
      </c>
      <c r="N144" s="132">
        <v>42024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21</v>
      </c>
      <c r="B145" s="107">
        <v>42012</v>
      </c>
      <c r="C145" s="107"/>
      <c r="D145" s="108" t="s">
        <v>660</v>
      </c>
      <c r="E145" s="109" t="s">
        <v>602</v>
      </c>
      <c r="F145" s="110">
        <v>130</v>
      </c>
      <c r="G145" s="109"/>
      <c r="H145" s="109">
        <v>175.5</v>
      </c>
      <c r="I145" s="127">
        <v>165</v>
      </c>
      <c r="J145" s="128" t="s">
        <v>661</v>
      </c>
      <c r="K145" s="129">
        <f t="shared" si="75"/>
        <v>45.5</v>
      </c>
      <c r="L145" s="130">
        <f t="shared" si="76"/>
        <v>0.35</v>
      </c>
      <c r="M145" s="131" t="s">
        <v>601</v>
      </c>
      <c r="N145" s="132">
        <v>43088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22</v>
      </c>
      <c r="B146" s="107">
        <v>42040</v>
      </c>
      <c r="C146" s="107"/>
      <c r="D146" s="108" t="s">
        <v>391</v>
      </c>
      <c r="E146" s="109" t="s">
        <v>625</v>
      </c>
      <c r="F146" s="110">
        <v>98</v>
      </c>
      <c r="G146" s="109"/>
      <c r="H146" s="109">
        <v>120</v>
      </c>
      <c r="I146" s="127">
        <v>120</v>
      </c>
      <c r="J146" s="128" t="s">
        <v>627</v>
      </c>
      <c r="K146" s="129">
        <f t="shared" si="75"/>
        <v>22</v>
      </c>
      <c r="L146" s="130">
        <f t="shared" si="76"/>
        <v>0.22448979591836735</v>
      </c>
      <c r="M146" s="131" t="s">
        <v>601</v>
      </c>
      <c r="N146" s="132">
        <v>42753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23</v>
      </c>
      <c r="B147" s="107">
        <v>42040</v>
      </c>
      <c r="C147" s="107"/>
      <c r="D147" s="108" t="s">
        <v>662</v>
      </c>
      <c r="E147" s="109" t="s">
        <v>625</v>
      </c>
      <c r="F147" s="110">
        <v>196</v>
      </c>
      <c r="G147" s="109"/>
      <c r="H147" s="109">
        <v>262</v>
      </c>
      <c r="I147" s="127">
        <v>255</v>
      </c>
      <c r="J147" s="128" t="s">
        <v>627</v>
      </c>
      <c r="K147" s="129">
        <f t="shared" si="75"/>
        <v>66</v>
      </c>
      <c r="L147" s="130">
        <f t="shared" si="76"/>
        <v>0.33673469387755101</v>
      </c>
      <c r="M147" s="131" t="s">
        <v>601</v>
      </c>
      <c r="N147" s="132">
        <v>42599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24</v>
      </c>
      <c r="B148" s="111">
        <v>42067</v>
      </c>
      <c r="C148" s="111"/>
      <c r="D148" s="112" t="s">
        <v>390</v>
      </c>
      <c r="E148" s="113" t="s">
        <v>625</v>
      </c>
      <c r="F148" s="114">
        <v>235</v>
      </c>
      <c r="G148" s="114"/>
      <c r="H148" s="115">
        <v>77</v>
      </c>
      <c r="I148" s="133" t="s">
        <v>663</v>
      </c>
      <c r="J148" s="134" t="s">
        <v>664</v>
      </c>
      <c r="K148" s="135">
        <f t="shared" si="75"/>
        <v>-158</v>
      </c>
      <c r="L148" s="136">
        <f t="shared" si="76"/>
        <v>-0.67234042553191486</v>
      </c>
      <c r="M148" s="137" t="s">
        <v>665</v>
      </c>
      <c r="N148" s="138">
        <v>43522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25</v>
      </c>
      <c r="B149" s="107">
        <v>42067</v>
      </c>
      <c r="C149" s="107"/>
      <c r="D149" s="108" t="s">
        <v>482</v>
      </c>
      <c r="E149" s="109" t="s">
        <v>625</v>
      </c>
      <c r="F149" s="110">
        <v>185</v>
      </c>
      <c r="G149" s="109"/>
      <c r="H149" s="109">
        <v>224</v>
      </c>
      <c r="I149" s="127" t="s">
        <v>666</v>
      </c>
      <c r="J149" s="128" t="s">
        <v>627</v>
      </c>
      <c r="K149" s="129">
        <f t="shared" si="75"/>
        <v>39</v>
      </c>
      <c r="L149" s="130">
        <f t="shared" si="76"/>
        <v>0.21081081081081082</v>
      </c>
      <c r="M149" s="131" t="s">
        <v>601</v>
      </c>
      <c r="N149" s="132">
        <v>42647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366">
        <v>26</v>
      </c>
      <c r="B150" s="116">
        <v>42090</v>
      </c>
      <c r="C150" s="116"/>
      <c r="D150" s="117" t="s">
        <v>667</v>
      </c>
      <c r="E150" s="118" t="s">
        <v>625</v>
      </c>
      <c r="F150" s="119">
        <v>49.5</v>
      </c>
      <c r="G150" s="120"/>
      <c r="H150" s="120">
        <v>15.85</v>
      </c>
      <c r="I150" s="120">
        <v>67</v>
      </c>
      <c r="J150" s="139" t="s">
        <v>668</v>
      </c>
      <c r="K150" s="120">
        <f t="shared" si="75"/>
        <v>-33.65</v>
      </c>
      <c r="L150" s="140">
        <f t="shared" si="76"/>
        <v>-0.67979797979797973</v>
      </c>
      <c r="M150" s="137" t="s">
        <v>665</v>
      </c>
      <c r="N150" s="141">
        <v>43627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27</v>
      </c>
      <c r="B151" s="107">
        <v>42093</v>
      </c>
      <c r="C151" s="107"/>
      <c r="D151" s="108" t="s">
        <v>669</v>
      </c>
      <c r="E151" s="109" t="s">
        <v>625</v>
      </c>
      <c r="F151" s="110">
        <v>183.5</v>
      </c>
      <c r="G151" s="109"/>
      <c r="H151" s="109">
        <v>219</v>
      </c>
      <c r="I151" s="127">
        <v>218</v>
      </c>
      <c r="J151" s="128" t="s">
        <v>670</v>
      </c>
      <c r="K151" s="129">
        <f t="shared" si="75"/>
        <v>35.5</v>
      </c>
      <c r="L151" s="130">
        <f t="shared" si="76"/>
        <v>0.19346049046321526</v>
      </c>
      <c r="M151" s="131" t="s">
        <v>601</v>
      </c>
      <c r="N151" s="132">
        <v>42103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28</v>
      </c>
      <c r="B152" s="107">
        <v>42114</v>
      </c>
      <c r="C152" s="107"/>
      <c r="D152" s="108" t="s">
        <v>671</v>
      </c>
      <c r="E152" s="109" t="s">
        <v>625</v>
      </c>
      <c r="F152" s="110">
        <f>(227+237)/2</f>
        <v>232</v>
      </c>
      <c r="G152" s="109"/>
      <c r="H152" s="109">
        <v>298</v>
      </c>
      <c r="I152" s="127">
        <v>298</v>
      </c>
      <c r="J152" s="128" t="s">
        <v>627</v>
      </c>
      <c r="K152" s="129">
        <f t="shared" si="75"/>
        <v>66</v>
      </c>
      <c r="L152" s="130">
        <f t="shared" si="76"/>
        <v>0.28448275862068967</v>
      </c>
      <c r="M152" s="131" t="s">
        <v>601</v>
      </c>
      <c r="N152" s="132">
        <v>42823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29</v>
      </c>
      <c r="B153" s="107">
        <v>42128</v>
      </c>
      <c r="C153" s="107"/>
      <c r="D153" s="108" t="s">
        <v>672</v>
      </c>
      <c r="E153" s="109" t="s">
        <v>602</v>
      </c>
      <c r="F153" s="110">
        <v>385</v>
      </c>
      <c r="G153" s="109"/>
      <c r="H153" s="109">
        <f>212.5+331</f>
        <v>543.5</v>
      </c>
      <c r="I153" s="127">
        <v>510</v>
      </c>
      <c r="J153" s="128" t="s">
        <v>673</v>
      </c>
      <c r="K153" s="129">
        <f t="shared" si="75"/>
        <v>158.5</v>
      </c>
      <c r="L153" s="130">
        <f t="shared" si="76"/>
        <v>0.41168831168831171</v>
      </c>
      <c r="M153" s="131" t="s">
        <v>601</v>
      </c>
      <c r="N153" s="132">
        <v>42235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30</v>
      </c>
      <c r="B154" s="107">
        <v>42128</v>
      </c>
      <c r="C154" s="107"/>
      <c r="D154" s="108" t="s">
        <v>674</v>
      </c>
      <c r="E154" s="109" t="s">
        <v>602</v>
      </c>
      <c r="F154" s="110">
        <v>115.5</v>
      </c>
      <c r="G154" s="109"/>
      <c r="H154" s="109">
        <v>146</v>
      </c>
      <c r="I154" s="127">
        <v>142</v>
      </c>
      <c r="J154" s="128" t="s">
        <v>675</v>
      </c>
      <c r="K154" s="129">
        <f t="shared" si="75"/>
        <v>30.5</v>
      </c>
      <c r="L154" s="130">
        <f t="shared" si="76"/>
        <v>0.26406926406926406</v>
      </c>
      <c r="M154" s="131" t="s">
        <v>601</v>
      </c>
      <c r="N154" s="132">
        <v>42202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31</v>
      </c>
      <c r="B155" s="107">
        <v>42151</v>
      </c>
      <c r="C155" s="107"/>
      <c r="D155" s="108" t="s">
        <v>676</v>
      </c>
      <c r="E155" s="109" t="s">
        <v>602</v>
      </c>
      <c r="F155" s="110">
        <v>237.5</v>
      </c>
      <c r="G155" s="109"/>
      <c r="H155" s="109">
        <v>279.5</v>
      </c>
      <c r="I155" s="127">
        <v>278</v>
      </c>
      <c r="J155" s="128" t="s">
        <v>627</v>
      </c>
      <c r="K155" s="129">
        <f t="shared" si="75"/>
        <v>42</v>
      </c>
      <c r="L155" s="130">
        <f t="shared" si="76"/>
        <v>0.17684210526315788</v>
      </c>
      <c r="M155" s="131" t="s">
        <v>601</v>
      </c>
      <c r="N155" s="132">
        <v>42222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32</v>
      </c>
      <c r="B156" s="107">
        <v>42174</v>
      </c>
      <c r="C156" s="107"/>
      <c r="D156" s="108" t="s">
        <v>646</v>
      </c>
      <c r="E156" s="109" t="s">
        <v>625</v>
      </c>
      <c r="F156" s="110">
        <v>340</v>
      </c>
      <c r="G156" s="109"/>
      <c r="H156" s="109">
        <v>448</v>
      </c>
      <c r="I156" s="127">
        <v>448</v>
      </c>
      <c r="J156" s="128" t="s">
        <v>627</v>
      </c>
      <c r="K156" s="129">
        <f t="shared" si="75"/>
        <v>108</v>
      </c>
      <c r="L156" s="130">
        <f t="shared" si="76"/>
        <v>0.31764705882352939</v>
      </c>
      <c r="M156" s="131" t="s">
        <v>601</v>
      </c>
      <c r="N156" s="132">
        <v>43018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33</v>
      </c>
      <c r="B157" s="107">
        <v>42191</v>
      </c>
      <c r="C157" s="107"/>
      <c r="D157" s="108" t="s">
        <v>677</v>
      </c>
      <c r="E157" s="109" t="s">
        <v>625</v>
      </c>
      <c r="F157" s="110">
        <v>390</v>
      </c>
      <c r="G157" s="109"/>
      <c r="H157" s="109">
        <v>460</v>
      </c>
      <c r="I157" s="127">
        <v>460</v>
      </c>
      <c r="J157" s="128" t="s">
        <v>627</v>
      </c>
      <c r="K157" s="129">
        <f t="shared" ref="K157:K177" si="77">H157-F157</f>
        <v>70</v>
      </c>
      <c r="L157" s="130">
        <f t="shared" ref="L157:L177" si="78">K157/F157</f>
        <v>0.17948717948717949</v>
      </c>
      <c r="M157" s="131" t="s">
        <v>601</v>
      </c>
      <c r="N157" s="132">
        <v>42478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34</v>
      </c>
      <c r="B158" s="111">
        <v>42195</v>
      </c>
      <c r="C158" s="111"/>
      <c r="D158" s="112" t="s">
        <v>678</v>
      </c>
      <c r="E158" s="113" t="s">
        <v>625</v>
      </c>
      <c r="F158" s="114">
        <v>122.5</v>
      </c>
      <c r="G158" s="114"/>
      <c r="H158" s="115">
        <v>61</v>
      </c>
      <c r="I158" s="133">
        <v>172</v>
      </c>
      <c r="J158" s="134" t="s">
        <v>679</v>
      </c>
      <c r="K158" s="135">
        <f t="shared" si="77"/>
        <v>-61.5</v>
      </c>
      <c r="L158" s="136">
        <f t="shared" si="78"/>
        <v>-0.50204081632653064</v>
      </c>
      <c r="M158" s="137" t="s">
        <v>665</v>
      </c>
      <c r="N158" s="138">
        <v>43333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35</v>
      </c>
      <c r="B159" s="107">
        <v>42219</v>
      </c>
      <c r="C159" s="107"/>
      <c r="D159" s="108" t="s">
        <v>680</v>
      </c>
      <c r="E159" s="109" t="s">
        <v>625</v>
      </c>
      <c r="F159" s="110">
        <v>297.5</v>
      </c>
      <c r="G159" s="109"/>
      <c r="H159" s="109">
        <v>350</v>
      </c>
      <c r="I159" s="127">
        <v>360</v>
      </c>
      <c r="J159" s="128" t="s">
        <v>681</v>
      </c>
      <c r="K159" s="129">
        <f t="shared" si="77"/>
        <v>52.5</v>
      </c>
      <c r="L159" s="130">
        <f t="shared" si="78"/>
        <v>0.17647058823529413</v>
      </c>
      <c r="M159" s="131" t="s">
        <v>601</v>
      </c>
      <c r="N159" s="132">
        <v>42232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36</v>
      </c>
      <c r="B160" s="107">
        <v>42219</v>
      </c>
      <c r="C160" s="107"/>
      <c r="D160" s="108" t="s">
        <v>682</v>
      </c>
      <c r="E160" s="109" t="s">
        <v>625</v>
      </c>
      <c r="F160" s="110">
        <v>115.5</v>
      </c>
      <c r="G160" s="109"/>
      <c r="H160" s="109">
        <v>149</v>
      </c>
      <c r="I160" s="127">
        <v>140</v>
      </c>
      <c r="J160" s="142" t="s">
        <v>683</v>
      </c>
      <c r="K160" s="129">
        <f t="shared" si="77"/>
        <v>33.5</v>
      </c>
      <c r="L160" s="130">
        <f t="shared" si="78"/>
        <v>0.29004329004329005</v>
      </c>
      <c r="M160" s="131" t="s">
        <v>601</v>
      </c>
      <c r="N160" s="132">
        <v>42740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37</v>
      </c>
      <c r="B161" s="107">
        <v>42251</v>
      </c>
      <c r="C161" s="107"/>
      <c r="D161" s="108" t="s">
        <v>676</v>
      </c>
      <c r="E161" s="109" t="s">
        <v>625</v>
      </c>
      <c r="F161" s="110">
        <v>226</v>
      </c>
      <c r="G161" s="109"/>
      <c r="H161" s="109">
        <v>292</v>
      </c>
      <c r="I161" s="127">
        <v>292</v>
      </c>
      <c r="J161" s="128" t="s">
        <v>684</v>
      </c>
      <c r="K161" s="129">
        <f t="shared" si="77"/>
        <v>66</v>
      </c>
      <c r="L161" s="130">
        <f t="shared" si="78"/>
        <v>0.29203539823008851</v>
      </c>
      <c r="M161" s="131" t="s">
        <v>601</v>
      </c>
      <c r="N161" s="132">
        <v>42286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38</v>
      </c>
      <c r="B162" s="107">
        <v>42254</v>
      </c>
      <c r="C162" s="107"/>
      <c r="D162" s="108" t="s">
        <v>671</v>
      </c>
      <c r="E162" s="109" t="s">
        <v>625</v>
      </c>
      <c r="F162" s="110">
        <v>232.5</v>
      </c>
      <c r="G162" s="109"/>
      <c r="H162" s="109">
        <v>312.5</v>
      </c>
      <c r="I162" s="127">
        <v>310</v>
      </c>
      <c r="J162" s="128" t="s">
        <v>627</v>
      </c>
      <c r="K162" s="129">
        <f t="shared" si="77"/>
        <v>80</v>
      </c>
      <c r="L162" s="130">
        <f t="shared" si="78"/>
        <v>0.34408602150537637</v>
      </c>
      <c r="M162" s="131" t="s">
        <v>601</v>
      </c>
      <c r="N162" s="132">
        <v>42823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39</v>
      </c>
      <c r="B163" s="107">
        <v>42268</v>
      </c>
      <c r="C163" s="107"/>
      <c r="D163" s="108" t="s">
        <v>685</v>
      </c>
      <c r="E163" s="109" t="s">
        <v>625</v>
      </c>
      <c r="F163" s="110">
        <v>196.5</v>
      </c>
      <c r="G163" s="109"/>
      <c r="H163" s="109">
        <v>238</v>
      </c>
      <c r="I163" s="127">
        <v>238</v>
      </c>
      <c r="J163" s="128" t="s">
        <v>684</v>
      </c>
      <c r="K163" s="129">
        <f t="shared" si="77"/>
        <v>41.5</v>
      </c>
      <c r="L163" s="130">
        <f t="shared" si="78"/>
        <v>0.21119592875318066</v>
      </c>
      <c r="M163" s="131" t="s">
        <v>601</v>
      </c>
      <c r="N163" s="132">
        <v>42291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40</v>
      </c>
      <c r="B164" s="107">
        <v>42271</v>
      </c>
      <c r="C164" s="107"/>
      <c r="D164" s="108" t="s">
        <v>624</v>
      </c>
      <c r="E164" s="109" t="s">
        <v>625</v>
      </c>
      <c r="F164" s="110">
        <v>65</v>
      </c>
      <c r="G164" s="109"/>
      <c r="H164" s="109">
        <v>82</v>
      </c>
      <c r="I164" s="127">
        <v>82</v>
      </c>
      <c r="J164" s="128" t="s">
        <v>684</v>
      </c>
      <c r="K164" s="129">
        <f t="shared" si="77"/>
        <v>17</v>
      </c>
      <c r="L164" s="130">
        <f t="shared" si="78"/>
        <v>0.26153846153846155</v>
      </c>
      <c r="M164" s="131" t="s">
        <v>601</v>
      </c>
      <c r="N164" s="132">
        <v>42578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41</v>
      </c>
      <c r="B165" s="107">
        <v>42291</v>
      </c>
      <c r="C165" s="107"/>
      <c r="D165" s="108" t="s">
        <v>686</v>
      </c>
      <c r="E165" s="109" t="s">
        <v>625</v>
      </c>
      <c r="F165" s="110">
        <v>144</v>
      </c>
      <c r="G165" s="109"/>
      <c r="H165" s="109">
        <v>182.5</v>
      </c>
      <c r="I165" s="127">
        <v>181</v>
      </c>
      <c r="J165" s="128" t="s">
        <v>684</v>
      </c>
      <c r="K165" s="129">
        <f t="shared" si="77"/>
        <v>38.5</v>
      </c>
      <c r="L165" s="130">
        <f t="shared" si="78"/>
        <v>0.2673611111111111</v>
      </c>
      <c r="M165" s="131" t="s">
        <v>601</v>
      </c>
      <c r="N165" s="132">
        <v>42817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42</v>
      </c>
      <c r="B166" s="107">
        <v>42291</v>
      </c>
      <c r="C166" s="107"/>
      <c r="D166" s="108" t="s">
        <v>687</v>
      </c>
      <c r="E166" s="109" t="s">
        <v>625</v>
      </c>
      <c r="F166" s="110">
        <v>264</v>
      </c>
      <c r="G166" s="109"/>
      <c r="H166" s="109">
        <v>311</v>
      </c>
      <c r="I166" s="127">
        <v>311</v>
      </c>
      <c r="J166" s="128" t="s">
        <v>684</v>
      </c>
      <c r="K166" s="129">
        <f t="shared" si="77"/>
        <v>47</v>
      </c>
      <c r="L166" s="130">
        <f t="shared" si="78"/>
        <v>0.17803030303030304</v>
      </c>
      <c r="M166" s="131" t="s">
        <v>601</v>
      </c>
      <c r="N166" s="132">
        <v>42604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43</v>
      </c>
      <c r="B167" s="107">
        <v>42318</v>
      </c>
      <c r="C167" s="107"/>
      <c r="D167" s="108" t="s">
        <v>688</v>
      </c>
      <c r="E167" s="109" t="s">
        <v>602</v>
      </c>
      <c r="F167" s="110">
        <v>549.5</v>
      </c>
      <c r="G167" s="109"/>
      <c r="H167" s="109">
        <v>630</v>
      </c>
      <c r="I167" s="127">
        <v>630</v>
      </c>
      <c r="J167" s="128" t="s">
        <v>684</v>
      </c>
      <c r="K167" s="129">
        <f t="shared" si="77"/>
        <v>80.5</v>
      </c>
      <c r="L167" s="130">
        <f t="shared" si="78"/>
        <v>0.1464968152866242</v>
      </c>
      <c r="M167" s="131" t="s">
        <v>601</v>
      </c>
      <c r="N167" s="132">
        <v>42419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44</v>
      </c>
      <c r="B168" s="107">
        <v>42342</v>
      </c>
      <c r="C168" s="107"/>
      <c r="D168" s="108" t="s">
        <v>689</v>
      </c>
      <c r="E168" s="109" t="s">
        <v>625</v>
      </c>
      <c r="F168" s="110">
        <v>1027.5</v>
      </c>
      <c r="G168" s="109"/>
      <c r="H168" s="109">
        <v>1315</v>
      </c>
      <c r="I168" s="127">
        <v>1250</v>
      </c>
      <c r="J168" s="128" t="s">
        <v>684</v>
      </c>
      <c r="K168" s="129">
        <f t="shared" si="77"/>
        <v>287.5</v>
      </c>
      <c r="L168" s="130">
        <f t="shared" si="78"/>
        <v>0.27980535279805352</v>
      </c>
      <c r="M168" s="131" t="s">
        <v>601</v>
      </c>
      <c r="N168" s="132">
        <v>43244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45</v>
      </c>
      <c r="B169" s="107">
        <v>42367</v>
      </c>
      <c r="C169" s="107"/>
      <c r="D169" s="108" t="s">
        <v>690</v>
      </c>
      <c r="E169" s="109" t="s">
        <v>625</v>
      </c>
      <c r="F169" s="110">
        <v>465</v>
      </c>
      <c r="G169" s="109"/>
      <c r="H169" s="109">
        <v>540</v>
      </c>
      <c r="I169" s="127">
        <v>540</v>
      </c>
      <c r="J169" s="128" t="s">
        <v>684</v>
      </c>
      <c r="K169" s="129">
        <f t="shared" si="77"/>
        <v>75</v>
      </c>
      <c r="L169" s="130">
        <f t="shared" si="78"/>
        <v>0.16129032258064516</v>
      </c>
      <c r="M169" s="131" t="s">
        <v>601</v>
      </c>
      <c r="N169" s="132">
        <v>42530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46</v>
      </c>
      <c r="B170" s="107">
        <v>42380</v>
      </c>
      <c r="C170" s="107"/>
      <c r="D170" s="108" t="s">
        <v>391</v>
      </c>
      <c r="E170" s="109" t="s">
        <v>602</v>
      </c>
      <c r="F170" s="110">
        <v>81</v>
      </c>
      <c r="G170" s="109"/>
      <c r="H170" s="109">
        <v>110</v>
      </c>
      <c r="I170" s="127">
        <v>110</v>
      </c>
      <c r="J170" s="128" t="s">
        <v>684</v>
      </c>
      <c r="K170" s="129">
        <f t="shared" si="77"/>
        <v>29</v>
      </c>
      <c r="L170" s="130">
        <f t="shared" si="78"/>
        <v>0.35802469135802467</v>
      </c>
      <c r="M170" s="131" t="s">
        <v>601</v>
      </c>
      <c r="N170" s="132">
        <v>42745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47</v>
      </c>
      <c r="B171" s="107">
        <v>42382</v>
      </c>
      <c r="C171" s="107"/>
      <c r="D171" s="108" t="s">
        <v>691</v>
      </c>
      <c r="E171" s="109" t="s">
        <v>602</v>
      </c>
      <c r="F171" s="110">
        <v>417.5</v>
      </c>
      <c r="G171" s="109"/>
      <c r="H171" s="109">
        <v>547</v>
      </c>
      <c r="I171" s="127">
        <v>535</v>
      </c>
      <c r="J171" s="128" t="s">
        <v>684</v>
      </c>
      <c r="K171" s="129">
        <f t="shared" si="77"/>
        <v>129.5</v>
      </c>
      <c r="L171" s="130">
        <f t="shared" si="78"/>
        <v>0.31017964071856285</v>
      </c>
      <c r="M171" s="131" t="s">
        <v>601</v>
      </c>
      <c r="N171" s="132">
        <v>42578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48</v>
      </c>
      <c r="B172" s="107">
        <v>42408</v>
      </c>
      <c r="C172" s="107"/>
      <c r="D172" s="108" t="s">
        <v>692</v>
      </c>
      <c r="E172" s="109" t="s">
        <v>625</v>
      </c>
      <c r="F172" s="110">
        <v>650</v>
      </c>
      <c r="G172" s="109"/>
      <c r="H172" s="109">
        <v>800</v>
      </c>
      <c r="I172" s="127">
        <v>800</v>
      </c>
      <c r="J172" s="128" t="s">
        <v>684</v>
      </c>
      <c r="K172" s="129">
        <f t="shared" si="77"/>
        <v>150</v>
      </c>
      <c r="L172" s="130">
        <f t="shared" si="78"/>
        <v>0.23076923076923078</v>
      </c>
      <c r="M172" s="131" t="s">
        <v>601</v>
      </c>
      <c r="N172" s="132">
        <v>43154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49</v>
      </c>
      <c r="B173" s="107">
        <v>42433</v>
      </c>
      <c r="C173" s="107"/>
      <c r="D173" s="108" t="s">
        <v>198</v>
      </c>
      <c r="E173" s="109" t="s">
        <v>625</v>
      </c>
      <c r="F173" s="110">
        <v>437.5</v>
      </c>
      <c r="G173" s="109"/>
      <c r="H173" s="109">
        <v>504.5</v>
      </c>
      <c r="I173" s="127">
        <v>522</v>
      </c>
      <c r="J173" s="128" t="s">
        <v>693</v>
      </c>
      <c r="K173" s="129">
        <f t="shared" si="77"/>
        <v>67</v>
      </c>
      <c r="L173" s="130">
        <f t="shared" si="78"/>
        <v>0.15314285714285714</v>
      </c>
      <c r="M173" s="131" t="s">
        <v>601</v>
      </c>
      <c r="N173" s="132">
        <v>42480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50</v>
      </c>
      <c r="B174" s="107">
        <v>42438</v>
      </c>
      <c r="C174" s="107"/>
      <c r="D174" s="108" t="s">
        <v>694</v>
      </c>
      <c r="E174" s="109" t="s">
        <v>625</v>
      </c>
      <c r="F174" s="110">
        <v>189.5</v>
      </c>
      <c r="G174" s="109"/>
      <c r="H174" s="109">
        <v>218</v>
      </c>
      <c r="I174" s="127">
        <v>218</v>
      </c>
      <c r="J174" s="128" t="s">
        <v>684</v>
      </c>
      <c r="K174" s="129">
        <f t="shared" si="77"/>
        <v>28.5</v>
      </c>
      <c r="L174" s="130">
        <f t="shared" si="78"/>
        <v>0.15039577836411611</v>
      </c>
      <c r="M174" s="131" t="s">
        <v>601</v>
      </c>
      <c r="N174" s="132">
        <v>43034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66">
        <v>51</v>
      </c>
      <c r="B175" s="116">
        <v>42471</v>
      </c>
      <c r="C175" s="116"/>
      <c r="D175" s="117" t="s">
        <v>695</v>
      </c>
      <c r="E175" s="118" t="s">
        <v>625</v>
      </c>
      <c r="F175" s="119">
        <v>36.5</v>
      </c>
      <c r="G175" s="120"/>
      <c r="H175" s="120">
        <v>15.85</v>
      </c>
      <c r="I175" s="120">
        <v>60</v>
      </c>
      <c r="J175" s="139" t="s">
        <v>696</v>
      </c>
      <c r="K175" s="135">
        <f t="shared" si="77"/>
        <v>-20.65</v>
      </c>
      <c r="L175" s="169">
        <f t="shared" si="78"/>
        <v>-0.5657534246575342</v>
      </c>
      <c r="M175" s="137" t="s">
        <v>665</v>
      </c>
      <c r="N175" s="170">
        <v>43627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52</v>
      </c>
      <c r="B176" s="107">
        <v>42472</v>
      </c>
      <c r="C176" s="107"/>
      <c r="D176" s="108" t="s">
        <v>697</v>
      </c>
      <c r="E176" s="109" t="s">
        <v>625</v>
      </c>
      <c r="F176" s="110">
        <v>93</v>
      </c>
      <c r="G176" s="109"/>
      <c r="H176" s="109">
        <v>149</v>
      </c>
      <c r="I176" s="127">
        <v>140</v>
      </c>
      <c r="J176" s="142" t="s">
        <v>698</v>
      </c>
      <c r="K176" s="129">
        <f t="shared" si="77"/>
        <v>56</v>
      </c>
      <c r="L176" s="130">
        <f t="shared" si="78"/>
        <v>0.60215053763440862</v>
      </c>
      <c r="M176" s="131" t="s">
        <v>601</v>
      </c>
      <c r="N176" s="132">
        <v>42740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53</v>
      </c>
      <c r="B177" s="107">
        <v>42472</v>
      </c>
      <c r="C177" s="107"/>
      <c r="D177" s="108" t="s">
        <v>699</v>
      </c>
      <c r="E177" s="109" t="s">
        <v>625</v>
      </c>
      <c r="F177" s="110">
        <v>130</v>
      </c>
      <c r="G177" s="109"/>
      <c r="H177" s="109">
        <v>150</v>
      </c>
      <c r="I177" s="127" t="s">
        <v>700</v>
      </c>
      <c r="J177" s="128" t="s">
        <v>684</v>
      </c>
      <c r="K177" s="129">
        <f t="shared" si="77"/>
        <v>20</v>
      </c>
      <c r="L177" s="130">
        <f t="shared" si="78"/>
        <v>0.15384615384615385</v>
      </c>
      <c r="M177" s="131" t="s">
        <v>601</v>
      </c>
      <c r="N177" s="132">
        <v>42564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54</v>
      </c>
      <c r="B178" s="107">
        <v>42473</v>
      </c>
      <c r="C178" s="107"/>
      <c r="D178" s="108" t="s">
        <v>355</v>
      </c>
      <c r="E178" s="109" t="s">
        <v>625</v>
      </c>
      <c r="F178" s="110">
        <v>196</v>
      </c>
      <c r="G178" s="109"/>
      <c r="H178" s="109">
        <v>299</v>
      </c>
      <c r="I178" s="127">
        <v>299</v>
      </c>
      <c r="J178" s="128" t="s">
        <v>684</v>
      </c>
      <c r="K178" s="129">
        <v>103</v>
      </c>
      <c r="L178" s="130">
        <v>0.52551020408163296</v>
      </c>
      <c r="M178" s="131" t="s">
        <v>601</v>
      </c>
      <c r="N178" s="132">
        <v>42620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55</v>
      </c>
      <c r="B179" s="107">
        <v>42473</v>
      </c>
      <c r="C179" s="107"/>
      <c r="D179" s="108" t="s">
        <v>758</v>
      </c>
      <c r="E179" s="109" t="s">
        <v>625</v>
      </c>
      <c r="F179" s="110">
        <v>88</v>
      </c>
      <c r="G179" s="109"/>
      <c r="H179" s="109">
        <v>103</v>
      </c>
      <c r="I179" s="127">
        <v>103</v>
      </c>
      <c r="J179" s="128" t="s">
        <v>684</v>
      </c>
      <c r="K179" s="129">
        <v>15</v>
      </c>
      <c r="L179" s="130">
        <v>0.170454545454545</v>
      </c>
      <c r="M179" s="131" t="s">
        <v>601</v>
      </c>
      <c r="N179" s="132">
        <v>42530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56</v>
      </c>
      <c r="B180" s="107">
        <v>42492</v>
      </c>
      <c r="C180" s="107"/>
      <c r="D180" s="108" t="s">
        <v>701</v>
      </c>
      <c r="E180" s="109" t="s">
        <v>625</v>
      </c>
      <c r="F180" s="110">
        <v>127.5</v>
      </c>
      <c r="G180" s="109"/>
      <c r="H180" s="109">
        <v>148</v>
      </c>
      <c r="I180" s="127" t="s">
        <v>702</v>
      </c>
      <c r="J180" s="128" t="s">
        <v>684</v>
      </c>
      <c r="K180" s="129">
        <f>H180-F180</f>
        <v>20.5</v>
      </c>
      <c r="L180" s="130">
        <f>K180/F180</f>
        <v>0.16078431372549021</v>
      </c>
      <c r="M180" s="131" t="s">
        <v>601</v>
      </c>
      <c r="N180" s="132">
        <v>42564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57</v>
      </c>
      <c r="B181" s="107">
        <v>42493</v>
      </c>
      <c r="C181" s="107"/>
      <c r="D181" s="108" t="s">
        <v>703</v>
      </c>
      <c r="E181" s="109" t="s">
        <v>625</v>
      </c>
      <c r="F181" s="110">
        <v>675</v>
      </c>
      <c r="G181" s="109"/>
      <c r="H181" s="109">
        <v>815</v>
      </c>
      <c r="I181" s="127" t="s">
        <v>704</v>
      </c>
      <c r="J181" s="128" t="s">
        <v>684</v>
      </c>
      <c r="K181" s="129">
        <f>H181-F181</f>
        <v>140</v>
      </c>
      <c r="L181" s="130">
        <f>K181/F181</f>
        <v>0.2074074074074074</v>
      </c>
      <c r="M181" s="131" t="s">
        <v>601</v>
      </c>
      <c r="N181" s="132">
        <v>43154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58</v>
      </c>
      <c r="B182" s="111">
        <v>42522</v>
      </c>
      <c r="C182" s="111"/>
      <c r="D182" s="112" t="s">
        <v>759</v>
      </c>
      <c r="E182" s="113" t="s">
        <v>625</v>
      </c>
      <c r="F182" s="114">
        <v>500</v>
      </c>
      <c r="G182" s="114"/>
      <c r="H182" s="115">
        <v>232.5</v>
      </c>
      <c r="I182" s="133" t="s">
        <v>760</v>
      </c>
      <c r="J182" s="134" t="s">
        <v>761</v>
      </c>
      <c r="K182" s="135">
        <f>H182-F182</f>
        <v>-267.5</v>
      </c>
      <c r="L182" s="136">
        <f>K182/F182</f>
        <v>-0.53500000000000003</v>
      </c>
      <c r="M182" s="137" t="s">
        <v>665</v>
      </c>
      <c r="N182" s="138">
        <v>43735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59</v>
      </c>
      <c r="B183" s="107">
        <v>42527</v>
      </c>
      <c r="C183" s="107"/>
      <c r="D183" s="108" t="s">
        <v>705</v>
      </c>
      <c r="E183" s="109" t="s">
        <v>625</v>
      </c>
      <c r="F183" s="110">
        <v>110</v>
      </c>
      <c r="G183" s="109"/>
      <c r="H183" s="109">
        <v>126.5</v>
      </c>
      <c r="I183" s="127">
        <v>125</v>
      </c>
      <c r="J183" s="128" t="s">
        <v>634</v>
      </c>
      <c r="K183" s="129">
        <f>H183-F183</f>
        <v>16.5</v>
      </c>
      <c r="L183" s="130">
        <f>K183/F183</f>
        <v>0.15</v>
      </c>
      <c r="M183" s="131" t="s">
        <v>601</v>
      </c>
      <c r="N183" s="132">
        <v>42552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60</v>
      </c>
      <c r="B184" s="107">
        <v>42538</v>
      </c>
      <c r="C184" s="107"/>
      <c r="D184" s="108" t="s">
        <v>706</v>
      </c>
      <c r="E184" s="109" t="s">
        <v>625</v>
      </c>
      <c r="F184" s="110">
        <v>44</v>
      </c>
      <c r="G184" s="109"/>
      <c r="H184" s="109">
        <v>69.5</v>
      </c>
      <c r="I184" s="127">
        <v>69.5</v>
      </c>
      <c r="J184" s="128" t="s">
        <v>707</v>
      </c>
      <c r="K184" s="129">
        <f>H184-F184</f>
        <v>25.5</v>
      </c>
      <c r="L184" s="130">
        <f>K184/F184</f>
        <v>0.57954545454545459</v>
      </c>
      <c r="M184" s="131" t="s">
        <v>601</v>
      </c>
      <c r="N184" s="132">
        <v>42977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61</v>
      </c>
      <c r="B185" s="107">
        <v>42549</v>
      </c>
      <c r="C185" s="107"/>
      <c r="D185" s="149" t="s">
        <v>762</v>
      </c>
      <c r="E185" s="109" t="s">
        <v>625</v>
      </c>
      <c r="F185" s="110">
        <v>262.5</v>
      </c>
      <c r="G185" s="109"/>
      <c r="H185" s="109">
        <v>340</v>
      </c>
      <c r="I185" s="127">
        <v>333</v>
      </c>
      <c r="J185" s="128" t="s">
        <v>763</v>
      </c>
      <c r="K185" s="129">
        <v>77.5</v>
      </c>
      <c r="L185" s="130">
        <v>0.29523809523809502</v>
      </c>
      <c r="M185" s="131" t="s">
        <v>601</v>
      </c>
      <c r="N185" s="132">
        <v>43017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62</v>
      </c>
      <c r="B186" s="107">
        <v>42549</v>
      </c>
      <c r="C186" s="107"/>
      <c r="D186" s="149" t="s">
        <v>764</v>
      </c>
      <c r="E186" s="109" t="s">
        <v>625</v>
      </c>
      <c r="F186" s="110">
        <v>840</v>
      </c>
      <c r="G186" s="109"/>
      <c r="H186" s="109">
        <v>1230</v>
      </c>
      <c r="I186" s="127">
        <v>1230</v>
      </c>
      <c r="J186" s="128" t="s">
        <v>684</v>
      </c>
      <c r="K186" s="129">
        <v>390</v>
      </c>
      <c r="L186" s="130">
        <v>0.46428571428571402</v>
      </c>
      <c r="M186" s="131" t="s">
        <v>601</v>
      </c>
      <c r="N186" s="132">
        <v>42649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67">
        <v>63</v>
      </c>
      <c r="B187" s="144">
        <v>42556</v>
      </c>
      <c r="C187" s="144"/>
      <c r="D187" s="145" t="s">
        <v>708</v>
      </c>
      <c r="E187" s="146" t="s">
        <v>625</v>
      </c>
      <c r="F187" s="147">
        <v>395</v>
      </c>
      <c r="G187" s="148"/>
      <c r="H187" s="148">
        <f>(468.5+342.5)/2</f>
        <v>405.5</v>
      </c>
      <c r="I187" s="148">
        <v>510</v>
      </c>
      <c r="J187" s="171" t="s">
        <v>709</v>
      </c>
      <c r="K187" s="172">
        <f t="shared" ref="K187:K193" si="79">H187-F187</f>
        <v>10.5</v>
      </c>
      <c r="L187" s="173">
        <f t="shared" ref="L187:L193" si="80">K187/F187</f>
        <v>2.6582278481012658E-2</v>
      </c>
      <c r="M187" s="174" t="s">
        <v>710</v>
      </c>
      <c r="N187" s="175">
        <v>43606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64</v>
      </c>
      <c r="B188" s="111">
        <v>42584</v>
      </c>
      <c r="C188" s="111"/>
      <c r="D188" s="112" t="s">
        <v>711</v>
      </c>
      <c r="E188" s="113" t="s">
        <v>602</v>
      </c>
      <c r="F188" s="114">
        <f>169.5-12.8</f>
        <v>156.69999999999999</v>
      </c>
      <c r="G188" s="114"/>
      <c r="H188" s="115">
        <v>77</v>
      </c>
      <c r="I188" s="133" t="s">
        <v>712</v>
      </c>
      <c r="J188" s="401" t="s">
        <v>3403</v>
      </c>
      <c r="K188" s="135">
        <f t="shared" si="79"/>
        <v>-79.699999999999989</v>
      </c>
      <c r="L188" s="136">
        <f t="shared" si="80"/>
        <v>-0.50861518825781749</v>
      </c>
      <c r="M188" s="137" t="s">
        <v>665</v>
      </c>
      <c r="N188" s="138">
        <v>43522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65</v>
      </c>
      <c r="B189" s="111">
        <v>42586</v>
      </c>
      <c r="C189" s="111"/>
      <c r="D189" s="112" t="s">
        <v>713</v>
      </c>
      <c r="E189" s="113" t="s">
        <v>625</v>
      </c>
      <c r="F189" s="114">
        <v>400</v>
      </c>
      <c r="G189" s="114"/>
      <c r="H189" s="115">
        <v>305</v>
      </c>
      <c r="I189" s="133">
        <v>475</v>
      </c>
      <c r="J189" s="134" t="s">
        <v>714</v>
      </c>
      <c r="K189" s="135">
        <f t="shared" si="79"/>
        <v>-95</v>
      </c>
      <c r="L189" s="136">
        <f t="shared" si="80"/>
        <v>-0.23749999999999999</v>
      </c>
      <c r="M189" s="137" t="s">
        <v>665</v>
      </c>
      <c r="N189" s="138">
        <v>43606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66</v>
      </c>
      <c r="B190" s="107">
        <v>42593</v>
      </c>
      <c r="C190" s="107"/>
      <c r="D190" s="108" t="s">
        <v>715</v>
      </c>
      <c r="E190" s="109" t="s">
        <v>625</v>
      </c>
      <c r="F190" s="110">
        <v>86.5</v>
      </c>
      <c r="G190" s="109"/>
      <c r="H190" s="109">
        <v>130</v>
      </c>
      <c r="I190" s="127">
        <v>130</v>
      </c>
      <c r="J190" s="142" t="s">
        <v>716</v>
      </c>
      <c r="K190" s="129">
        <f t="shared" si="79"/>
        <v>43.5</v>
      </c>
      <c r="L190" s="130">
        <f t="shared" si="80"/>
        <v>0.50289017341040465</v>
      </c>
      <c r="M190" s="131" t="s">
        <v>601</v>
      </c>
      <c r="N190" s="132">
        <v>43091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67</v>
      </c>
      <c r="B191" s="111">
        <v>42600</v>
      </c>
      <c r="C191" s="111"/>
      <c r="D191" s="112" t="s">
        <v>382</v>
      </c>
      <c r="E191" s="113" t="s">
        <v>625</v>
      </c>
      <c r="F191" s="114">
        <v>133.5</v>
      </c>
      <c r="G191" s="114"/>
      <c r="H191" s="115">
        <v>126.5</v>
      </c>
      <c r="I191" s="133">
        <v>178</v>
      </c>
      <c r="J191" s="134" t="s">
        <v>717</v>
      </c>
      <c r="K191" s="135">
        <f t="shared" si="79"/>
        <v>-7</v>
      </c>
      <c r="L191" s="136">
        <f t="shared" si="80"/>
        <v>-5.2434456928838954E-2</v>
      </c>
      <c r="M191" s="137" t="s">
        <v>665</v>
      </c>
      <c r="N191" s="138">
        <v>42615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68</v>
      </c>
      <c r="B192" s="107">
        <v>42613</v>
      </c>
      <c r="C192" s="107"/>
      <c r="D192" s="108" t="s">
        <v>718</v>
      </c>
      <c r="E192" s="109" t="s">
        <v>625</v>
      </c>
      <c r="F192" s="110">
        <v>560</v>
      </c>
      <c r="G192" s="109"/>
      <c r="H192" s="109">
        <v>725</v>
      </c>
      <c r="I192" s="127">
        <v>725</v>
      </c>
      <c r="J192" s="128" t="s">
        <v>627</v>
      </c>
      <c r="K192" s="129">
        <f t="shared" si="79"/>
        <v>165</v>
      </c>
      <c r="L192" s="130">
        <f t="shared" si="80"/>
        <v>0.29464285714285715</v>
      </c>
      <c r="M192" s="131" t="s">
        <v>601</v>
      </c>
      <c r="N192" s="132">
        <v>42456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69</v>
      </c>
      <c r="B193" s="107">
        <v>42614</v>
      </c>
      <c r="C193" s="107"/>
      <c r="D193" s="108" t="s">
        <v>719</v>
      </c>
      <c r="E193" s="109" t="s">
        <v>625</v>
      </c>
      <c r="F193" s="110">
        <v>160.5</v>
      </c>
      <c r="G193" s="109"/>
      <c r="H193" s="109">
        <v>210</v>
      </c>
      <c r="I193" s="127">
        <v>210</v>
      </c>
      <c r="J193" s="128" t="s">
        <v>627</v>
      </c>
      <c r="K193" s="129">
        <f t="shared" si="79"/>
        <v>49.5</v>
      </c>
      <c r="L193" s="130">
        <f t="shared" si="80"/>
        <v>0.30841121495327101</v>
      </c>
      <c r="M193" s="131" t="s">
        <v>601</v>
      </c>
      <c r="N193" s="132">
        <v>42871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70</v>
      </c>
      <c r="B194" s="107">
        <v>42646</v>
      </c>
      <c r="C194" s="107"/>
      <c r="D194" s="149" t="s">
        <v>406</v>
      </c>
      <c r="E194" s="109" t="s">
        <v>625</v>
      </c>
      <c r="F194" s="110">
        <v>430</v>
      </c>
      <c r="G194" s="109"/>
      <c r="H194" s="109">
        <v>596</v>
      </c>
      <c r="I194" s="127">
        <v>575</v>
      </c>
      <c r="J194" s="128" t="s">
        <v>765</v>
      </c>
      <c r="K194" s="129">
        <v>166</v>
      </c>
      <c r="L194" s="130">
        <v>0.38604651162790699</v>
      </c>
      <c r="M194" s="131" t="s">
        <v>601</v>
      </c>
      <c r="N194" s="132">
        <v>42769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71</v>
      </c>
      <c r="B195" s="107">
        <v>42657</v>
      </c>
      <c r="C195" s="107"/>
      <c r="D195" s="108" t="s">
        <v>720</v>
      </c>
      <c r="E195" s="109" t="s">
        <v>625</v>
      </c>
      <c r="F195" s="110">
        <v>280</v>
      </c>
      <c r="G195" s="109"/>
      <c r="H195" s="109">
        <v>345</v>
      </c>
      <c r="I195" s="127">
        <v>345</v>
      </c>
      <c r="J195" s="128" t="s">
        <v>627</v>
      </c>
      <c r="K195" s="129">
        <f t="shared" ref="K195:K200" si="81">H195-F195</f>
        <v>65</v>
      </c>
      <c r="L195" s="130">
        <f>K195/F195</f>
        <v>0.23214285714285715</v>
      </c>
      <c r="M195" s="131" t="s">
        <v>601</v>
      </c>
      <c r="N195" s="132">
        <v>42814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72</v>
      </c>
      <c r="B196" s="107">
        <v>42657</v>
      </c>
      <c r="C196" s="107"/>
      <c r="D196" s="108" t="s">
        <v>721</v>
      </c>
      <c r="E196" s="109" t="s">
        <v>625</v>
      </c>
      <c r="F196" s="110">
        <v>245</v>
      </c>
      <c r="G196" s="109"/>
      <c r="H196" s="109">
        <v>325.5</v>
      </c>
      <c r="I196" s="127">
        <v>330</v>
      </c>
      <c r="J196" s="128" t="s">
        <v>722</v>
      </c>
      <c r="K196" s="129">
        <f t="shared" si="81"/>
        <v>80.5</v>
      </c>
      <c r="L196" s="130">
        <f>K196/F196</f>
        <v>0.32857142857142857</v>
      </c>
      <c r="M196" s="131" t="s">
        <v>601</v>
      </c>
      <c r="N196" s="132">
        <v>42769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73</v>
      </c>
      <c r="B197" s="107">
        <v>42660</v>
      </c>
      <c r="C197" s="107"/>
      <c r="D197" s="108" t="s">
        <v>350</v>
      </c>
      <c r="E197" s="109" t="s">
        <v>625</v>
      </c>
      <c r="F197" s="110">
        <v>125</v>
      </c>
      <c r="G197" s="109"/>
      <c r="H197" s="109">
        <v>160</v>
      </c>
      <c r="I197" s="127">
        <v>160</v>
      </c>
      <c r="J197" s="128" t="s">
        <v>684</v>
      </c>
      <c r="K197" s="129">
        <f t="shared" si="81"/>
        <v>35</v>
      </c>
      <c r="L197" s="130">
        <v>0.28000000000000003</v>
      </c>
      <c r="M197" s="131" t="s">
        <v>601</v>
      </c>
      <c r="N197" s="132">
        <v>42803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74</v>
      </c>
      <c r="B198" s="107">
        <v>42660</v>
      </c>
      <c r="C198" s="107"/>
      <c r="D198" s="108" t="s">
        <v>484</v>
      </c>
      <c r="E198" s="109" t="s">
        <v>625</v>
      </c>
      <c r="F198" s="110">
        <v>114</v>
      </c>
      <c r="G198" s="109"/>
      <c r="H198" s="109">
        <v>145</v>
      </c>
      <c r="I198" s="127">
        <v>145</v>
      </c>
      <c r="J198" s="128" t="s">
        <v>684</v>
      </c>
      <c r="K198" s="129">
        <f t="shared" si="81"/>
        <v>31</v>
      </c>
      <c r="L198" s="130">
        <f>K198/F198</f>
        <v>0.27192982456140352</v>
      </c>
      <c r="M198" s="131" t="s">
        <v>601</v>
      </c>
      <c r="N198" s="132">
        <v>42859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75</v>
      </c>
      <c r="B199" s="107">
        <v>42660</v>
      </c>
      <c r="C199" s="107"/>
      <c r="D199" s="108" t="s">
        <v>723</v>
      </c>
      <c r="E199" s="109" t="s">
        <v>625</v>
      </c>
      <c r="F199" s="110">
        <v>212</v>
      </c>
      <c r="G199" s="109"/>
      <c r="H199" s="109">
        <v>280</v>
      </c>
      <c r="I199" s="127">
        <v>276</v>
      </c>
      <c r="J199" s="128" t="s">
        <v>724</v>
      </c>
      <c r="K199" s="129">
        <f t="shared" si="81"/>
        <v>68</v>
      </c>
      <c r="L199" s="130">
        <f>K199/F199</f>
        <v>0.32075471698113206</v>
      </c>
      <c r="M199" s="131" t="s">
        <v>601</v>
      </c>
      <c r="N199" s="132">
        <v>42858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76</v>
      </c>
      <c r="B200" s="107">
        <v>42678</v>
      </c>
      <c r="C200" s="107"/>
      <c r="D200" s="108" t="s">
        <v>152</v>
      </c>
      <c r="E200" s="109" t="s">
        <v>625</v>
      </c>
      <c r="F200" s="110">
        <v>155</v>
      </c>
      <c r="G200" s="109"/>
      <c r="H200" s="109">
        <v>210</v>
      </c>
      <c r="I200" s="127">
        <v>210</v>
      </c>
      <c r="J200" s="128" t="s">
        <v>725</v>
      </c>
      <c r="K200" s="129">
        <f t="shared" si="81"/>
        <v>55</v>
      </c>
      <c r="L200" s="130">
        <f>K200/F200</f>
        <v>0.35483870967741937</v>
      </c>
      <c r="M200" s="131" t="s">
        <v>601</v>
      </c>
      <c r="N200" s="132">
        <v>42944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5">
        <v>77</v>
      </c>
      <c r="B201" s="111">
        <v>42710</v>
      </c>
      <c r="C201" s="111"/>
      <c r="D201" s="112" t="s">
        <v>766</v>
      </c>
      <c r="E201" s="113" t="s">
        <v>625</v>
      </c>
      <c r="F201" s="114">
        <v>150.5</v>
      </c>
      <c r="G201" s="114"/>
      <c r="H201" s="115">
        <v>72.5</v>
      </c>
      <c r="I201" s="133">
        <v>174</v>
      </c>
      <c r="J201" s="134" t="s">
        <v>767</v>
      </c>
      <c r="K201" s="135">
        <v>-78</v>
      </c>
      <c r="L201" s="136">
        <v>-0.51827242524916906</v>
      </c>
      <c r="M201" s="137" t="s">
        <v>665</v>
      </c>
      <c r="N201" s="138">
        <v>43333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78</v>
      </c>
      <c r="B202" s="107">
        <v>42712</v>
      </c>
      <c r="C202" s="107"/>
      <c r="D202" s="108" t="s">
        <v>126</v>
      </c>
      <c r="E202" s="109" t="s">
        <v>625</v>
      </c>
      <c r="F202" s="110">
        <v>380</v>
      </c>
      <c r="G202" s="109"/>
      <c r="H202" s="109">
        <v>478</v>
      </c>
      <c r="I202" s="127">
        <v>468</v>
      </c>
      <c r="J202" s="128" t="s">
        <v>684</v>
      </c>
      <c r="K202" s="129">
        <f>H202-F202</f>
        <v>98</v>
      </c>
      <c r="L202" s="130">
        <f>K202/F202</f>
        <v>0.25789473684210529</v>
      </c>
      <c r="M202" s="131" t="s">
        <v>601</v>
      </c>
      <c r="N202" s="132">
        <v>43025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79</v>
      </c>
      <c r="B203" s="107">
        <v>42734</v>
      </c>
      <c r="C203" s="107"/>
      <c r="D203" s="108" t="s">
        <v>249</v>
      </c>
      <c r="E203" s="109" t="s">
        <v>625</v>
      </c>
      <c r="F203" s="110">
        <v>305</v>
      </c>
      <c r="G203" s="109"/>
      <c r="H203" s="109">
        <v>375</v>
      </c>
      <c r="I203" s="127">
        <v>375</v>
      </c>
      <c r="J203" s="128" t="s">
        <v>684</v>
      </c>
      <c r="K203" s="129">
        <f>H203-F203</f>
        <v>70</v>
      </c>
      <c r="L203" s="130">
        <f>K203/F203</f>
        <v>0.22950819672131148</v>
      </c>
      <c r="M203" s="131" t="s">
        <v>601</v>
      </c>
      <c r="N203" s="132">
        <v>42768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80</v>
      </c>
      <c r="B204" s="107">
        <v>42739</v>
      </c>
      <c r="C204" s="107"/>
      <c r="D204" s="108" t="s">
        <v>352</v>
      </c>
      <c r="E204" s="109" t="s">
        <v>625</v>
      </c>
      <c r="F204" s="110">
        <v>99.5</v>
      </c>
      <c r="G204" s="109"/>
      <c r="H204" s="109">
        <v>158</v>
      </c>
      <c r="I204" s="127">
        <v>158</v>
      </c>
      <c r="J204" s="128" t="s">
        <v>684</v>
      </c>
      <c r="K204" s="129">
        <f>H204-F204</f>
        <v>58.5</v>
      </c>
      <c r="L204" s="130">
        <f>K204/F204</f>
        <v>0.5879396984924623</v>
      </c>
      <c r="M204" s="131" t="s">
        <v>601</v>
      </c>
      <c r="N204" s="132">
        <v>42898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81</v>
      </c>
      <c r="B205" s="107">
        <v>42739</v>
      </c>
      <c r="C205" s="107"/>
      <c r="D205" s="108" t="s">
        <v>352</v>
      </c>
      <c r="E205" s="109" t="s">
        <v>625</v>
      </c>
      <c r="F205" s="110">
        <v>99.5</v>
      </c>
      <c r="G205" s="109"/>
      <c r="H205" s="109">
        <v>158</v>
      </c>
      <c r="I205" s="127">
        <v>158</v>
      </c>
      <c r="J205" s="128" t="s">
        <v>684</v>
      </c>
      <c r="K205" s="129">
        <v>58.5</v>
      </c>
      <c r="L205" s="130">
        <v>0.58793969849246197</v>
      </c>
      <c r="M205" s="131" t="s">
        <v>601</v>
      </c>
      <c r="N205" s="132">
        <v>42898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82</v>
      </c>
      <c r="B206" s="107">
        <v>42786</v>
      </c>
      <c r="C206" s="107"/>
      <c r="D206" s="108" t="s">
        <v>170</v>
      </c>
      <c r="E206" s="109" t="s">
        <v>625</v>
      </c>
      <c r="F206" s="110">
        <v>140.5</v>
      </c>
      <c r="G206" s="109"/>
      <c r="H206" s="109">
        <v>220</v>
      </c>
      <c r="I206" s="127">
        <v>220</v>
      </c>
      <c r="J206" s="128" t="s">
        <v>684</v>
      </c>
      <c r="K206" s="129">
        <f>H206-F206</f>
        <v>79.5</v>
      </c>
      <c r="L206" s="130">
        <f>K206/F206</f>
        <v>0.5658362989323843</v>
      </c>
      <c r="M206" s="131" t="s">
        <v>601</v>
      </c>
      <c r="N206" s="132">
        <v>42864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83</v>
      </c>
      <c r="B207" s="107">
        <v>42786</v>
      </c>
      <c r="C207" s="107"/>
      <c r="D207" s="108" t="s">
        <v>768</v>
      </c>
      <c r="E207" s="109" t="s">
        <v>625</v>
      </c>
      <c r="F207" s="110">
        <v>202.5</v>
      </c>
      <c r="G207" s="109"/>
      <c r="H207" s="109">
        <v>234</v>
      </c>
      <c r="I207" s="127">
        <v>234</v>
      </c>
      <c r="J207" s="128" t="s">
        <v>684</v>
      </c>
      <c r="K207" s="129">
        <v>31.5</v>
      </c>
      <c r="L207" s="130">
        <v>0.155555555555556</v>
      </c>
      <c r="M207" s="131" t="s">
        <v>601</v>
      </c>
      <c r="N207" s="132">
        <v>42836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84</v>
      </c>
      <c r="B208" s="107">
        <v>42818</v>
      </c>
      <c r="C208" s="107"/>
      <c r="D208" s="108" t="s">
        <v>558</v>
      </c>
      <c r="E208" s="109" t="s">
        <v>625</v>
      </c>
      <c r="F208" s="110">
        <v>300.5</v>
      </c>
      <c r="G208" s="109"/>
      <c r="H208" s="109">
        <v>417.5</v>
      </c>
      <c r="I208" s="127">
        <v>420</v>
      </c>
      <c r="J208" s="128" t="s">
        <v>726</v>
      </c>
      <c r="K208" s="129">
        <f>H208-F208</f>
        <v>117</v>
      </c>
      <c r="L208" s="130">
        <f>K208/F208</f>
        <v>0.38935108153078202</v>
      </c>
      <c r="M208" s="131" t="s">
        <v>601</v>
      </c>
      <c r="N208" s="132">
        <v>43070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85</v>
      </c>
      <c r="B209" s="107">
        <v>42818</v>
      </c>
      <c r="C209" s="107"/>
      <c r="D209" s="108" t="s">
        <v>764</v>
      </c>
      <c r="E209" s="109" t="s">
        <v>625</v>
      </c>
      <c r="F209" s="110">
        <v>850</v>
      </c>
      <c r="G209" s="109"/>
      <c r="H209" s="109">
        <v>1042.5</v>
      </c>
      <c r="I209" s="127">
        <v>1023</v>
      </c>
      <c r="J209" s="128" t="s">
        <v>769</v>
      </c>
      <c r="K209" s="129">
        <v>192.5</v>
      </c>
      <c r="L209" s="130">
        <v>0.22647058823529401</v>
      </c>
      <c r="M209" s="131" t="s">
        <v>601</v>
      </c>
      <c r="N209" s="132">
        <v>42830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86</v>
      </c>
      <c r="B210" s="107">
        <v>42830</v>
      </c>
      <c r="C210" s="107"/>
      <c r="D210" s="108" t="s">
        <v>502</v>
      </c>
      <c r="E210" s="109" t="s">
        <v>625</v>
      </c>
      <c r="F210" s="110">
        <v>785</v>
      </c>
      <c r="G210" s="109"/>
      <c r="H210" s="109">
        <v>930</v>
      </c>
      <c r="I210" s="127">
        <v>920</v>
      </c>
      <c r="J210" s="128" t="s">
        <v>727</v>
      </c>
      <c r="K210" s="129">
        <f>H210-F210</f>
        <v>145</v>
      </c>
      <c r="L210" s="130">
        <f>K210/F210</f>
        <v>0.18471337579617833</v>
      </c>
      <c r="M210" s="131" t="s">
        <v>601</v>
      </c>
      <c r="N210" s="132">
        <v>42976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87</v>
      </c>
      <c r="B211" s="111">
        <v>42831</v>
      </c>
      <c r="C211" s="111"/>
      <c r="D211" s="112" t="s">
        <v>770</v>
      </c>
      <c r="E211" s="113" t="s">
        <v>625</v>
      </c>
      <c r="F211" s="114">
        <v>40</v>
      </c>
      <c r="G211" s="114"/>
      <c r="H211" s="115">
        <v>13.1</v>
      </c>
      <c r="I211" s="133">
        <v>60</v>
      </c>
      <c r="J211" s="139" t="s">
        <v>771</v>
      </c>
      <c r="K211" s="135">
        <v>-26.9</v>
      </c>
      <c r="L211" s="136">
        <v>-0.67249999999999999</v>
      </c>
      <c r="M211" s="137" t="s">
        <v>665</v>
      </c>
      <c r="N211" s="138">
        <v>43138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88</v>
      </c>
      <c r="B212" s="107">
        <v>42837</v>
      </c>
      <c r="C212" s="107"/>
      <c r="D212" s="108" t="s">
        <v>89</v>
      </c>
      <c r="E212" s="109" t="s">
        <v>625</v>
      </c>
      <c r="F212" s="110">
        <v>289.5</v>
      </c>
      <c r="G212" s="109"/>
      <c r="H212" s="109">
        <v>354</v>
      </c>
      <c r="I212" s="127">
        <v>360</v>
      </c>
      <c r="J212" s="128" t="s">
        <v>728</v>
      </c>
      <c r="K212" s="129">
        <f t="shared" ref="K212:K220" si="82">H212-F212</f>
        <v>64.5</v>
      </c>
      <c r="L212" s="130">
        <f t="shared" ref="L212:L220" si="83">K212/F212</f>
        <v>0.22279792746113988</v>
      </c>
      <c r="M212" s="131" t="s">
        <v>601</v>
      </c>
      <c r="N212" s="132">
        <v>43040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89</v>
      </c>
      <c r="B213" s="107">
        <v>42845</v>
      </c>
      <c r="C213" s="107"/>
      <c r="D213" s="108" t="s">
        <v>439</v>
      </c>
      <c r="E213" s="109" t="s">
        <v>625</v>
      </c>
      <c r="F213" s="110">
        <v>700</v>
      </c>
      <c r="G213" s="109"/>
      <c r="H213" s="109">
        <v>840</v>
      </c>
      <c r="I213" s="127">
        <v>840</v>
      </c>
      <c r="J213" s="128" t="s">
        <v>729</v>
      </c>
      <c r="K213" s="129">
        <f t="shared" si="82"/>
        <v>140</v>
      </c>
      <c r="L213" s="130">
        <f t="shared" si="83"/>
        <v>0.2</v>
      </c>
      <c r="M213" s="131" t="s">
        <v>601</v>
      </c>
      <c r="N213" s="132">
        <v>42893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90</v>
      </c>
      <c r="B214" s="107">
        <v>42887</v>
      </c>
      <c r="C214" s="107"/>
      <c r="D214" s="149" t="s">
        <v>364</v>
      </c>
      <c r="E214" s="109" t="s">
        <v>625</v>
      </c>
      <c r="F214" s="110">
        <v>130</v>
      </c>
      <c r="G214" s="109"/>
      <c r="H214" s="109">
        <v>144.25</v>
      </c>
      <c r="I214" s="127">
        <v>170</v>
      </c>
      <c r="J214" s="128" t="s">
        <v>730</v>
      </c>
      <c r="K214" s="129">
        <f t="shared" si="82"/>
        <v>14.25</v>
      </c>
      <c r="L214" s="130">
        <f t="shared" si="83"/>
        <v>0.10961538461538461</v>
      </c>
      <c r="M214" s="131" t="s">
        <v>601</v>
      </c>
      <c r="N214" s="132">
        <v>43675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91</v>
      </c>
      <c r="B215" s="107">
        <v>42901</v>
      </c>
      <c r="C215" s="107"/>
      <c r="D215" s="149" t="s">
        <v>731</v>
      </c>
      <c r="E215" s="109" t="s">
        <v>625</v>
      </c>
      <c r="F215" s="110">
        <v>214.5</v>
      </c>
      <c r="G215" s="109"/>
      <c r="H215" s="109">
        <v>262</v>
      </c>
      <c r="I215" s="127">
        <v>262</v>
      </c>
      <c r="J215" s="128" t="s">
        <v>732</v>
      </c>
      <c r="K215" s="129">
        <f t="shared" si="82"/>
        <v>47.5</v>
      </c>
      <c r="L215" s="130">
        <f t="shared" si="83"/>
        <v>0.22144522144522144</v>
      </c>
      <c r="M215" s="131" t="s">
        <v>601</v>
      </c>
      <c r="N215" s="132">
        <v>42977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92</v>
      </c>
      <c r="B216" s="155">
        <v>42933</v>
      </c>
      <c r="C216" s="155"/>
      <c r="D216" s="156" t="s">
        <v>733</v>
      </c>
      <c r="E216" s="157" t="s">
        <v>625</v>
      </c>
      <c r="F216" s="158">
        <v>370</v>
      </c>
      <c r="G216" s="157"/>
      <c r="H216" s="157">
        <v>447.5</v>
      </c>
      <c r="I216" s="179">
        <v>450</v>
      </c>
      <c r="J216" s="232" t="s">
        <v>684</v>
      </c>
      <c r="K216" s="129">
        <f t="shared" si="82"/>
        <v>77.5</v>
      </c>
      <c r="L216" s="181">
        <f t="shared" si="83"/>
        <v>0.20945945945945946</v>
      </c>
      <c r="M216" s="182" t="s">
        <v>601</v>
      </c>
      <c r="N216" s="183">
        <v>43035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93</v>
      </c>
      <c r="B217" s="155">
        <v>42943</v>
      </c>
      <c r="C217" s="155"/>
      <c r="D217" s="156" t="s">
        <v>168</v>
      </c>
      <c r="E217" s="157" t="s">
        <v>625</v>
      </c>
      <c r="F217" s="158">
        <v>657.5</v>
      </c>
      <c r="G217" s="157"/>
      <c r="H217" s="157">
        <v>825</v>
      </c>
      <c r="I217" s="179">
        <v>820</v>
      </c>
      <c r="J217" s="232" t="s">
        <v>684</v>
      </c>
      <c r="K217" s="129">
        <f t="shared" si="82"/>
        <v>167.5</v>
      </c>
      <c r="L217" s="181">
        <f t="shared" si="83"/>
        <v>0.25475285171102663</v>
      </c>
      <c r="M217" s="182" t="s">
        <v>601</v>
      </c>
      <c r="N217" s="183">
        <v>43090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94</v>
      </c>
      <c r="B218" s="107">
        <v>42964</v>
      </c>
      <c r="C218" s="107"/>
      <c r="D218" s="108" t="s">
        <v>369</v>
      </c>
      <c r="E218" s="109" t="s">
        <v>625</v>
      </c>
      <c r="F218" s="110">
        <v>605</v>
      </c>
      <c r="G218" s="109"/>
      <c r="H218" s="109">
        <v>750</v>
      </c>
      <c r="I218" s="127">
        <v>750</v>
      </c>
      <c r="J218" s="128" t="s">
        <v>727</v>
      </c>
      <c r="K218" s="129">
        <f t="shared" si="82"/>
        <v>145</v>
      </c>
      <c r="L218" s="130">
        <f t="shared" si="83"/>
        <v>0.23966942148760331</v>
      </c>
      <c r="M218" s="131" t="s">
        <v>601</v>
      </c>
      <c r="N218" s="132">
        <v>43027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8">
        <v>95</v>
      </c>
      <c r="B219" s="150">
        <v>42979</v>
      </c>
      <c r="C219" s="150"/>
      <c r="D219" s="151" t="s">
        <v>510</v>
      </c>
      <c r="E219" s="152" t="s">
        <v>625</v>
      </c>
      <c r="F219" s="153">
        <v>255</v>
      </c>
      <c r="G219" s="154"/>
      <c r="H219" s="154">
        <v>217.25</v>
      </c>
      <c r="I219" s="154">
        <v>320</v>
      </c>
      <c r="J219" s="176" t="s">
        <v>734</v>
      </c>
      <c r="K219" s="135">
        <f t="shared" si="82"/>
        <v>-37.75</v>
      </c>
      <c r="L219" s="177">
        <f t="shared" si="83"/>
        <v>-0.14803921568627451</v>
      </c>
      <c r="M219" s="137" t="s">
        <v>665</v>
      </c>
      <c r="N219" s="178">
        <v>43661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96</v>
      </c>
      <c r="B220" s="107">
        <v>42997</v>
      </c>
      <c r="C220" s="107"/>
      <c r="D220" s="108" t="s">
        <v>735</v>
      </c>
      <c r="E220" s="109" t="s">
        <v>625</v>
      </c>
      <c r="F220" s="110">
        <v>215</v>
      </c>
      <c r="G220" s="109"/>
      <c r="H220" s="109">
        <v>258</v>
      </c>
      <c r="I220" s="127">
        <v>258</v>
      </c>
      <c r="J220" s="128" t="s">
        <v>684</v>
      </c>
      <c r="K220" s="129">
        <f t="shared" si="82"/>
        <v>43</v>
      </c>
      <c r="L220" s="130">
        <f t="shared" si="83"/>
        <v>0.2</v>
      </c>
      <c r="M220" s="131" t="s">
        <v>601</v>
      </c>
      <c r="N220" s="132">
        <v>43040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97</v>
      </c>
      <c r="B221" s="107">
        <v>42997</v>
      </c>
      <c r="C221" s="107"/>
      <c r="D221" s="108" t="s">
        <v>735</v>
      </c>
      <c r="E221" s="109" t="s">
        <v>625</v>
      </c>
      <c r="F221" s="110">
        <v>215</v>
      </c>
      <c r="G221" s="109"/>
      <c r="H221" s="109">
        <v>258</v>
      </c>
      <c r="I221" s="127">
        <v>258</v>
      </c>
      <c r="J221" s="232" t="s">
        <v>684</v>
      </c>
      <c r="K221" s="129">
        <v>43</v>
      </c>
      <c r="L221" s="130">
        <v>0.2</v>
      </c>
      <c r="M221" s="131" t="s">
        <v>601</v>
      </c>
      <c r="N221" s="132">
        <v>43040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7">
        <v>98</v>
      </c>
      <c r="B222" s="208">
        <v>42998</v>
      </c>
      <c r="C222" s="208"/>
      <c r="D222" s="377" t="s">
        <v>2981</v>
      </c>
      <c r="E222" s="209" t="s">
        <v>625</v>
      </c>
      <c r="F222" s="210">
        <v>75</v>
      </c>
      <c r="G222" s="209"/>
      <c r="H222" s="209">
        <v>90</v>
      </c>
      <c r="I222" s="233">
        <v>90</v>
      </c>
      <c r="J222" s="128" t="s">
        <v>736</v>
      </c>
      <c r="K222" s="129">
        <f t="shared" ref="K222:K227" si="84">H222-F222</f>
        <v>15</v>
      </c>
      <c r="L222" s="130">
        <f t="shared" ref="L222:L227" si="85">K222/F222</f>
        <v>0.2</v>
      </c>
      <c r="M222" s="131" t="s">
        <v>601</v>
      </c>
      <c r="N222" s="132">
        <v>43019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99</v>
      </c>
      <c r="B223" s="155">
        <v>43011</v>
      </c>
      <c r="C223" s="155"/>
      <c r="D223" s="156" t="s">
        <v>737</v>
      </c>
      <c r="E223" s="157" t="s">
        <v>625</v>
      </c>
      <c r="F223" s="158">
        <v>315</v>
      </c>
      <c r="G223" s="157"/>
      <c r="H223" s="157">
        <v>392</v>
      </c>
      <c r="I223" s="179">
        <v>384</v>
      </c>
      <c r="J223" s="232" t="s">
        <v>738</v>
      </c>
      <c r="K223" s="129">
        <f t="shared" si="84"/>
        <v>77</v>
      </c>
      <c r="L223" s="181">
        <f t="shared" si="85"/>
        <v>0.24444444444444444</v>
      </c>
      <c r="M223" s="182" t="s">
        <v>601</v>
      </c>
      <c r="N223" s="183">
        <v>43017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100</v>
      </c>
      <c r="B224" s="155">
        <v>43013</v>
      </c>
      <c r="C224" s="155"/>
      <c r="D224" s="156" t="s">
        <v>739</v>
      </c>
      <c r="E224" s="157" t="s">
        <v>625</v>
      </c>
      <c r="F224" s="158">
        <v>145</v>
      </c>
      <c r="G224" s="157"/>
      <c r="H224" s="157">
        <v>179</v>
      </c>
      <c r="I224" s="179">
        <v>180</v>
      </c>
      <c r="J224" s="232" t="s">
        <v>615</v>
      </c>
      <c r="K224" s="129">
        <f t="shared" si="84"/>
        <v>34</v>
      </c>
      <c r="L224" s="181">
        <f t="shared" si="85"/>
        <v>0.23448275862068965</v>
      </c>
      <c r="M224" s="182" t="s">
        <v>601</v>
      </c>
      <c r="N224" s="183">
        <v>43025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101</v>
      </c>
      <c r="B225" s="155">
        <v>43014</v>
      </c>
      <c r="C225" s="155"/>
      <c r="D225" s="156" t="s">
        <v>340</v>
      </c>
      <c r="E225" s="157" t="s">
        <v>625</v>
      </c>
      <c r="F225" s="158">
        <v>256</v>
      </c>
      <c r="G225" s="157"/>
      <c r="H225" s="157">
        <v>323</v>
      </c>
      <c r="I225" s="179">
        <v>320</v>
      </c>
      <c r="J225" s="232" t="s">
        <v>684</v>
      </c>
      <c r="K225" s="129">
        <f t="shared" si="84"/>
        <v>67</v>
      </c>
      <c r="L225" s="181">
        <f t="shared" si="85"/>
        <v>0.26171875</v>
      </c>
      <c r="M225" s="182" t="s">
        <v>601</v>
      </c>
      <c r="N225" s="183">
        <v>43067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102</v>
      </c>
      <c r="B226" s="155">
        <v>43017</v>
      </c>
      <c r="C226" s="155"/>
      <c r="D226" s="156" t="s">
        <v>361</v>
      </c>
      <c r="E226" s="157" t="s">
        <v>625</v>
      </c>
      <c r="F226" s="158">
        <v>137.5</v>
      </c>
      <c r="G226" s="157"/>
      <c r="H226" s="157">
        <v>184</v>
      </c>
      <c r="I226" s="179">
        <v>183</v>
      </c>
      <c r="J226" s="180" t="s">
        <v>740</v>
      </c>
      <c r="K226" s="129">
        <f t="shared" si="84"/>
        <v>46.5</v>
      </c>
      <c r="L226" s="181">
        <f t="shared" si="85"/>
        <v>0.33818181818181819</v>
      </c>
      <c r="M226" s="182" t="s">
        <v>601</v>
      </c>
      <c r="N226" s="183">
        <v>43108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103</v>
      </c>
      <c r="B227" s="155">
        <v>43018</v>
      </c>
      <c r="C227" s="155"/>
      <c r="D227" s="156" t="s">
        <v>741</v>
      </c>
      <c r="E227" s="157" t="s">
        <v>625</v>
      </c>
      <c r="F227" s="158">
        <v>125.5</v>
      </c>
      <c r="G227" s="157"/>
      <c r="H227" s="157">
        <v>158</v>
      </c>
      <c r="I227" s="179">
        <v>155</v>
      </c>
      <c r="J227" s="180" t="s">
        <v>742</v>
      </c>
      <c r="K227" s="129">
        <f t="shared" si="84"/>
        <v>32.5</v>
      </c>
      <c r="L227" s="181">
        <f t="shared" si="85"/>
        <v>0.25896414342629481</v>
      </c>
      <c r="M227" s="182" t="s">
        <v>601</v>
      </c>
      <c r="N227" s="183">
        <v>43067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104</v>
      </c>
      <c r="B228" s="155">
        <v>43018</v>
      </c>
      <c r="C228" s="155"/>
      <c r="D228" s="156" t="s">
        <v>772</v>
      </c>
      <c r="E228" s="157" t="s">
        <v>625</v>
      </c>
      <c r="F228" s="158">
        <v>895</v>
      </c>
      <c r="G228" s="157"/>
      <c r="H228" s="157">
        <v>1122.5</v>
      </c>
      <c r="I228" s="179">
        <v>1078</v>
      </c>
      <c r="J228" s="180" t="s">
        <v>773</v>
      </c>
      <c r="K228" s="129">
        <v>227.5</v>
      </c>
      <c r="L228" s="181">
        <v>0.25418994413407803</v>
      </c>
      <c r="M228" s="182" t="s">
        <v>601</v>
      </c>
      <c r="N228" s="183">
        <v>43117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105</v>
      </c>
      <c r="B229" s="155">
        <v>43020</v>
      </c>
      <c r="C229" s="155"/>
      <c r="D229" s="156" t="s">
        <v>348</v>
      </c>
      <c r="E229" s="157" t="s">
        <v>625</v>
      </c>
      <c r="F229" s="158">
        <v>525</v>
      </c>
      <c r="G229" s="157"/>
      <c r="H229" s="157">
        <v>629</v>
      </c>
      <c r="I229" s="179">
        <v>629</v>
      </c>
      <c r="J229" s="232" t="s">
        <v>684</v>
      </c>
      <c r="K229" s="129">
        <v>104</v>
      </c>
      <c r="L229" s="181">
        <v>0.19809523809523799</v>
      </c>
      <c r="M229" s="182" t="s">
        <v>601</v>
      </c>
      <c r="N229" s="183">
        <v>43119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106</v>
      </c>
      <c r="B230" s="155">
        <v>43046</v>
      </c>
      <c r="C230" s="155"/>
      <c r="D230" s="156" t="s">
        <v>394</v>
      </c>
      <c r="E230" s="157" t="s">
        <v>625</v>
      </c>
      <c r="F230" s="158">
        <v>740</v>
      </c>
      <c r="G230" s="157"/>
      <c r="H230" s="157">
        <v>892.5</v>
      </c>
      <c r="I230" s="179">
        <v>900</v>
      </c>
      <c r="J230" s="180" t="s">
        <v>743</v>
      </c>
      <c r="K230" s="129">
        <f>H230-F230</f>
        <v>152.5</v>
      </c>
      <c r="L230" s="181">
        <f>K230/F230</f>
        <v>0.20608108108108109</v>
      </c>
      <c r="M230" s="182" t="s">
        <v>601</v>
      </c>
      <c r="N230" s="183">
        <v>43052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107</v>
      </c>
      <c r="B231" s="107">
        <v>43073</v>
      </c>
      <c r="C231" s="107"/>
      <c r="D231" s="108" t="s">
        <v>744</v>
      </c>
      <c r="E231" s="109" t="s">
        <v>625</v>
      </c>
      <c r="F231" s="110">
        <v>118.5</v>
      </c>
      <c r="G231" s="109"/>
      <c r="H231" s="109">
        <v>143.5</v>
      </c>
      <c r="I231" s="127">
        <v>145</v>
      </c>
      <c r="J231" s="142" t="s">
        <v>745</v>
      </c>
      <c r="K231" s="129">
        <f>H231-F231</f>
        <v>25</v>
      </c>
      <c r="L231" s="130">
        <f>K231/F231</f>
        <v>0.2109704641350211</v>
      </c>
      <c r="M231" s="131" t="s">
        <v>601</v>
      </c>
      <c r="N231" s="132">
        <v>43097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108</v>
      </c>
      <c r="B232" s="111">
        <v>43090</v>
      </c>
      <c r="C232" s="111"/>
      <c r="D232" s="159" t="s">
        <v>444</v>
      </c>
      <c r="E232" s="113" t="s">
        <v>625</v>
      </c>
      <c r="F232" s="114">
        <v>715</v>
      </c>
      <c r="G232" s="114"/>
      <c r="H232" s="115">
        <v>500</v>
      </c>
      <c r="I232" s="133">
        <v>872</v>
      </c>
      <c r="J232" s="139" t="s">
        <v>746</v>
      </c>
      <c r="K232" s="135">
        <f>H232-F232</f>
        <v>-215</v>
      </c>
      <c r="L232" s="136">
        <f>K232/F232</f>
        <v>-0.30069930069930068</v>
      </c>
      <c r="M232" s="137" t="s">
        <v>665</v>
      </c>
      <c r="N232" s="138">
        <v>43670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109</v>
      </c>
      <c r="B233" s="107">
        <v>43098</v>
      </c>
      <c r="C233" s="107"/>
      <c r="D233" s="108" t="s">
        <v>737</v>
      </c>
      <c r="E233" s="109" t="s">
        <v>625</v>
      </c>
      <c r="F233" s="110">
        <v>435</v>
      </c>
      <c r="G233" s="109"/>
      <c r="H233" s="109">
        <v>542.5</v>
      </c>
      <c r="I233" s="127">
        <v>539</v>
      </c>
      <c r="J233" s="142" t="s">
        <v>684</v>
      </c>
      <c r="K233" s="129">
        <v>107.5</v>
      </c>
      <c r="L233" s="130">
        <v>0.247126436781609</v>
      </c>
      <c r="M233" s="131" t="s">
        <v>601</v>
      </c>
      <c r="N233" s="132">
        <v>43206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110</v>
      </c>
      <c r="B234" s="107">
        <v>43098</v>
      </c>
      <c r="C234" s="107"/>
      <c r="D234" s="108" t="s">
        <v>572</v>
      </c>
      <c r="E234" s="109" t="s">
        <v>625</v>
      </c>
      <c r="F234" s="110">
        <v>885</v>
      </c>
      <c r="G234" s="109"/>
      <c r="H234" s="109">
        <v>1090</v>
      </c>
      <c r="I234" s="127">
        <v>1084</v>
      </c>
      <c r="J234" s="142" t="s">
        <v>684</v>
      </c>
      <c r="K234" s="129">
        <v>205</v>
      </c>
      <c r="L234" s="130">
        <v>0.23163841807909599</v>
      </c>
      <c r="M234" s="131" t="s">
        <v>601</v>
      </c>
      <c r="N234" s="132">
        <v>43213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9">
        <v>111</v>
      </c>
      <c r="B235" s="349">
        <v>43192</v>
      </c>
      <c r="C235" s="349"/>
      <c r="D235" s="117" t="s">
        <v>754</v>
      </c>
      <c r="E235" s="352" t="s">
        <v>625</v>
      </c>
      <c r="F235" s="355">
        <v>478.5</v>
      </c>
      <c r="G235" s="352"/>
      <c r="H235" s="352">
        <v>442</v>
      </c>
      <c r="I235" s="358">
        <v>613</v>
      </c>
      <c r="J235" s="401" t="s">
        <v>3405</v>
      </c>
      <c r="K235" s="135">
        <f>H235-F235</f>
        <v>-36.5</v>
      </c>
      <c r="L235" s="136">
        <f>K235/F235</f>
        <v>-7.6280041797283177E-2</v>
      </c>
      <c r="M235" s="137" t="s">
        <v>665</v>
      </c>
      <c r="N235" s="138">
        <v>43762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112</v>
      </c>
      <c r="B236" s="111">
        <v>43194</v>
      </c>
      <c r="C236" s="111"/>
      <c r="D236" s="376" t="s">
        <v>2980</v>
      </c>
      <c r="E236" s="113" t="s">
        <v>625</v>
      </c>
      <c r="F236" s="114">
        <f>141.5-7.3</f>
        <v>134.19999999999999</v>
      </c>
      <c r="G236" s="114"/>
      <c r="H236" s="115">
        <v>77</v>
      </c>
      <c r="I236" s="133">
        <v>180</v>
      </c>
      <c r="J236" s="401" t="s">
        <v>3404</v>
      </c>
      <c r="K236" s="135">
        <f>H236-F236</f>
        <v>-57.199999999999989</v>
      </c>
      <c r="L236" s="136">
        <f>K236/F236</f>
        <v>-0.42622950819672129</v>
      </c>
      <c r="M236" s="137" t="s">
        <v>665</v>
      </c>
      <c r="N236" s="138">
        <v>43522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113</v>
      </c>
      <c r="B237" s="111">
        <v>43209</v>
      </c>
      <c r="C237" s="111"/>
      <c r="D237" s="112" t="s">
        <v>747</v>
      </c>
      <c r="E237" s="113" t="s">
        <v>625</v>
      </c>
      <c r="F237" s="114">
        <v>430</v>
      </c>
      <c r="G237" s="114"/>
      <c r="H237" s="115">
        <v>220</v>
      </c>
      <c r="I237" s="133">
        <v>537</v>
      </c>
      <c r="J237" s="139" t="s">
        <v>748</v>
      </c>
      <c r="K237" s="135">
        <f>H237-F237</f>
        <v>-210</v>
      </c>
      <c r="L237" s="136">
        <f>K237/F237</f>
        <v>-0.48837209302325579</v>
      </c>
      <c r="M237" s="137" t="s">
        <v>665</v>
      </c>
      <c r="N237" s="138">
        <v>43252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0">
        <v>114</v>
      </c>
      <c r="B238" s="160">
        <v>43220</v>
      </c>
      <c r="C238" s="160"/>
      <c r="D238" s="161" t="s">
        <v>395</v>
      </c>
      <c r="E238" s="162" t="s">
        <v>625</v>
      </c>
      <c r="F238" s="164">
        <v>153.5</v>
      </c>
      <c r="G238" s="164"/>
      <c r="H238" s="164">
        <v>196</v>
      </c>
      <c r="I238" s="164">
        <v>196</v>
      </c>
      <c r="J238" s="361" t="s">
        <v>3498</v>
      </c>
      <c r="K238" s="184">
        <f>H238-F238</f>
        <v>42.5</v>
      </c>
      <c r="L238" s="185">
        <f>K238/F238</f>
        <v>0.27687296416938112</v>
      </c>
      <c r="M238" s="163" t="s">
        <v>601</v>
      </c>
      <c r="N238" s="186">
        <v>43605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115</v>
      </c>
      <c r="B239" s="111">
        <v>43306</v>
      </c>
      <c r="C239" s="111"/>
      <c r="D239" s="112" t="s">
        <v>770</v>
      </c>
      <c r="E239" s="113" t="s">
        <v>625</v>
      </c>
      <c r="F239" s="114">
        <v>27.5</v>
      </c>
      <c r="G239" s="114"/>
      <c r="H239" s="115">
        <v>13.1</v>
      </c>
      <c r="I239" s="133">
        <v>60</v>
      </c>
      <c r="J239" s="139" t="s">
        <v>774</v>
      </c>
      <c r="K239" s="135">
        <v>-14.4</v>
      </c>
      <c r="L239" s="136">
        <v>-0.52363636363636401</v>
      </c>
      <c r="M239" s="137" t="s">
        <v>665</v>
      </c>
      <c r="N239" s="138">
        <v>43138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9">
        <v>116</v>
      </c>
      <c r="B240" s="349">
        <v>43318</v>
      </c>
      <c r="C240" s="349"/>
      <c r="D240" s="117" t="s">
        <v>749</v>
      </c>
      <c r="E240" s="352" t="s">
        <v>625</v>
      </c>
      <c r="F240" s="352">
        <v>148.5</v>
      </c>
      <c r="G240" s="352"/>
      <c r="H240" s="352">
        <v>102</v>
      </c>
      <c r="I240" s="358">
        <v>182</v>
      </c>
      <c r="J240" s="139" t="s">
        <v>3497</v>
      </c>
      <c r="K240" s="135">
        <f>H240-F240</f>
        <v>-46.5</v>
      </c>
      <c r="L240" s="136">
        <f>K240/F240</f>
        <v>-0.31313131313131315</v>
      </c>
      <c r="M240" s="137" t="s">
        <v>665</v>
      </c>
      <c r="N240" s="138">
        <v>43661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117</v>
      </c>
      <c r="B241" s="107">
        <v>43335</v>
      </c>
      <c r="C241" s="107"/>
      <c r="D241" s="108" t="s">
        <v>775</v>
      </c>
      <c r="E241" s="109" t="s">
        <v>625</v>
      </c>
      <c r="F241" s="157">
        <v>285</v>
      </c>
      <c r="G241" s="109"/>
      <c r="H241" s="109">
        <v>355</v>
      </c>
      <c r="I241" s="127">
        <v>364</v>
      </c>
      <c r="J241" s="142" t="s">
        <v>776</v>
      </c>
      <c r="K241" s="129">
        <v>70</v>
      </c>
      <c r="L241" s="130">
        <v>0.24561403508771901</v>
      </c>
      <c r="M241" s="131" t="s">
        <v>601</v>
      </c>
      <c r="N241" s="132">
        <v>43455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118</v>
      </c>
      <c r="B242" s="107">
        <v>43341</v>
      </c>
      <c r="C242" s="107"/>
      <c r="D242" s="108" t="s">
        <v>385</v>
      </c>
      <c r="E242" s="109" t="s">
        <v>625</v>
      </c>
      <c r="F242" s="157">
        <v>525</v>
      </c>
      <c r="G242" s="109"/>
      <c r="H242" s="109">
        <v>585</v>
      </c>
      <c r="I242" s="127">
        <v>635</v>
      </c>
      <c r="J242" s="142" t="s">
        <v>750</v>
      </c>
      <c r="K242" s="129">
        <f t="shared" ref="K242:K254" si="86">H242-F242</f>
        <v>60</v>
      </c>
      <c r="L242" s="130">
        <f t="shared" ref="L242:L254" si="87">K242/F242</f>
        <v>0.11428571428571428</v>
      </c>
      <c r="M242" s="131" t="s">
        <v>601</v>
      </c>
      <c r="N242" s="132">
        <v>43662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119</v>
      </c>
      <c r="B243" s="107">
        <v>43395</v>
      </c>
      <c r="C243" s="107"/>
      <c r="D243" s="108" t="s">
        <v>369</v>
      </c>
      <c r="E243" s="109" t="s">
        <v>625</v>
      </c>
      <c r="F243" s="157">
        <v>475</v>
      </c>
      <c r="G243" s="109"/>
      <c r="H243" s="109">
        <v>574</v>
      </c>
      <c r="I243" s="127">
        <v>570</v>
      </c>
      <c r="J243" s="142" t="s">
        <v>684</v>
      </c>
      <c r="K243" s="129">
        <f t="shared" si="86"/>
        <v>99</v>
      </c>
      <c r="L243" s="130">
        <f t="shared" si="87"/>
        <v>0.20842105263157895</v>
      </c>
      <c r="M243" s="131" t="s">
        <v>601</v>
      </c>
      <c r="N243" s="132">
        <v>43403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120</v>
      </c>
      <c r="B244" s="155">
        <v>43397</v>
      </c>
      <c r="C244" s="155"/>
      <c r="D244" s="440" t="s">
        <v>392</v>
      </c>
      <c r="E244" s="157" t="s">
        <v>625</v>
      </c>
      <c r="F244" s="157">
        <v>707.5</v>
      </c>
      <c r="G244" s="157"/>
      <c r="H244" s="157">
        <v>872</v>
      </c>
      <c r="I244" s="179">
        <v>872</v>
      </c>
      <c r="J244" s="180" t="s">
        <v>684</v>
      </c>
      <c r="K244" s="129">
        <f t="shared" si="86"/>
        <v>164.5</v>
      </c>
      <c r="L244" s="181">
        <f t="shared" si="87"/>
        <v>0.23250883392226149</v>
      </c>
      <c r="M244" s="182" t="s">
        <v>601</v>
      </c>
      <c r="N244" s="183">
        <v>43482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121</v>
      </c>
      <c r="B245" s="155">
        <v>43398</v>
      </c>
      <c r="C245" s="155"/>
      <c r="D245" s="440" t="s">
        <v>349</v>
      </c>
      <c r="E245" s="157" t="s">
        <v>625</v>
      </c>
      <c r="F245" s="157">
        <v>162</v>
      </c>
      <c r="G245" s="157"/>
      <c r="H245" s="157">
        <v>204</v>
      </c>
      <c r="I245" s="179">
        <v>209</v>
      </c>
      <c r="J245" s="180" t="s">
        <v>3496</v>
      </c>
      <c r="K245" s="129">
        <f t="shared" si="86"/>
        <v>42</v>
      </c>
      <c r="L245" s="181">
        <f t="shared" si="87"/>
        <v>0.25925925925925924</v>
      </c>
      <c r="M245" s="182" t="s">
        <v>601</v>
      </c>
      <c r="N245" s="183">
        <v>43539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7">
        <v>122</v>
      </c>
      <c r="B246" s="208">
        <v>43399</v>
      </c>
      <c r="C246" s="208"/>
      <c r="D246" s="156" t="s">
        <v>496</v>
      </c>
      <c r="E246" s="209" t="s">
        <v>625</v>
      </c>
      <c r="F246" s="209">
        <v>240</v>
      </c>
      <c r="G246" s="209"/>
      <c r="H246" s="209">
        <v>297</v>
      </c>
      <c r="I246" s="233">
        <v>297</v>
      </c>
      <c r="J246" s="180" t="s">
        <v>684</v>
      </c>
      <c r="K246" s="234">
        <f t="shared" si="86"/>
        <v>57</v>
      </c>
      <c r="L246" s="235">
        <f t="shared" si="87"/>
        <v>0.23749999999999999</v>
      </c>
      <c r="M246" s="236" t="s">
        <v>601</v>
      </c>
      <c r="N246" s="237">
        <v>43417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123</v>
      </c>
      <c r="B247" s="107">
        <v>43439</v>
      </c>
      <c r="C247" s="107"/>
      <c r="D247" s="149" t="s">
        <v>751</v>
      </c>
      <c r="E247" s="109" t="s">
        <v>625</v>
      </c>
      <c r="F247" s="109">
        <v>202.5</v>
      </c>
      <c r="G247" s="109"/>
      <c r="H247" s="109">
        <v>255</v>
      </c>
      <c r="I247" s="127">
        <v>252</v>
      </c>
      <c r="J247" s="142" t="s">
        <v>684</v>
      </c>
      <c r="K247" s="129">
        <f t="shared" si="86"/>
        <v>52.5</v>
      </c>
      <c r="L247" s="130">
        <f t="shared" si="87"/>
        <v>0.25925925925925924</v>
      </c>
      <c r="M247" s="131" t="s">
        <v>601</v>
      </c>
      <c r="N247" s="132">
        <v>43542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7">
        <v>124</v>
      </c>
      <c r="B248" s="208">
        <v>43465</v>
      </c>
      <c r="C248" s="107"/>
      <c r="D248" s="440" t="s">
        <v>424</v>
      </c>
      <c r="E248" s="209" t="s">
        <v>625</v>
      </c>
      <c r="F248" s="209">
        <v>710</v>
      </c>
      <c r="G248" s="209"/>
      <c r="H248" s="209">
        <v>866</v>
      </c>
      <c r="I248" s="233">
        <v>866</v>
      </c>
      <c r="J248" s="180" t="s">
        <v>684</v>
      </c>
      <c r="K248" s="129">
        <f t="shared" si="86"/>
        <v>156</v>
      </c>
      <c r="L248" s="130">
        <f t="shared" si="87"/>
        <v>0.21971830985915494</v>
      </c>
      <c r="M248" s="131" t="s">
        <v>601</v>
      </c>
      <c r="N248" s="364">
        <v>43553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7">
        <v>125</v>
      </c>
      <c r="B249" s="208">
        <v>43522</v>
      </c>
      <c r="C249" s="208"/>
      <c r="D249" s="440" t="s">
        <v>142</v>
      </c>
      <c r="E249" s="209" t="s">
        <v>625</v>
      </c>
      <c r="F249" s="209">
        <v>337.25</v>
      </c>
      <c r="G249" s="209"/>
      <c r="H249" s="209">
        <v>398.5</v>
      </c>
      <c r="I249" s="233">
        <v>411</v>
      </c>
      <c r="J249" s="142" t="s">
        <v>3495</v>
      </c>
      <c r="K249" s="129">
        <f t="shared" si="86"/>
        <v>61.25</v>
      </c>
      <c r="L249" s="130">
        <f t="shared" si="87"/>
        <v>0.1816160118606375</v>
      </c>
      <c r="M249" s="131" t="s">
        <v>601</v>
      </c>
      <c r="N249" s="364">
        <v>43760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126</v>
      </c>
      <c r="B250" s="165">
        <v>43559</v>
      </c>
      <c r="C250" s="165"/>
      <c r="D250" s="166" t="s">
        <v>411</v>
      </c>
      <c r="E250" s="167" t="s">
        <v>625</v>
      </c>
      <c r="F250" s="167">
        <v>130</v>
      </c>
      <c r="G250" s="167"/>
      <c r="H250" s="167">
        <v>65</v>
      </c>
      <c r="I250" s="187">
        <v>158</v>
      </c>
      <c r="J250" s="139" t="s">
        <v>752</v>
      </c>
      <c r="K250" s="135">
        <f t="shared" si="86"/>
        <v>-65</v>
      </c>
      <c r="L250" s="136">
        <f t="shared" si="87"/>
        <v>-0.5</v>
      </c>
      <c r="M250" s="137" t="s">
        <v>665</v>
      </c>
      <c r="N250" s="138">
        <v>43726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2">
        <v>127</v>
      </c>
      <c r="B251" s="188">
        <v>43017</v>
      </c>
      <c r="C251" s="188"/>
      <c r="D251" s="189" t="s">
        <v>170</v>
      </c>
      <c r="E251" s="190" t="s">
        <v>625</v>
      </c>
      <c r="F251" s="191">
        <v>141.5</v>
      </c>
      <c r="G251" s="192"/>
      <c r="H251" s="192">
        <v>183.5</v>
      </c>
      <c r="I251" s="192">
        <v>210</v>
      </c>
      <c r="J251" s="219" t="s">
        <v>3443</v>
      </c>
      <c r="K251" s="220">
        <f t="shared" si="86"/>
        <v>42</v>
      </c>
      <c r="L251" s="221">
        <f t="shared" si="87"/>
        <v>0.29681978798586572</v>
      </c>
      <c r="M251" s="191" t="s">
        <v>601</v>
      </c>
      <c r="N251" s="222">
        <v>43042</v>
      </c>
      <c r="O251" s="57"/>
      <c r="P251" s="16"/>
      <c r="Q251" s="16"/>
      <c r="R251" s="95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1">
        <v>128</v>
      </c>
      <c r="B252" s="165">
        <v>43074</v>
      </c>
      <c r="C252" s="165"/>
      <c r="D252" s="166" t="s">
        <v>304</v>
      </c>
      <c r="E252" s="167" t="s">
        <v>625</v>
      </c>
      <c r="F252" s="168">
        <v>172</v>
      </c>
      <c r="G252" s="167"/>
      <c r="H252" s="167">
        <v>155.25</v>
      </c>
      <c r="I252" s="187">
        <v>230</v>
      </c>
      <c r="J252" s="401" t="s">
        <v>3402</v>
      </c>
      <c r="K252" s="135">
        <f t="shared" ref="K252" si="88">H252-F252</f>
        <v>-16.75</v>
      </c>
      <c r="L252" s="136">
        <f t="shared" ref="L252" si="89">K252/F252</f>
        <v>-9.7383720930232565E-2</v>
      </c>
      <c r="M252" s="137" t="s">
        <v>665</v>
      </c>
      <c r="N252" s="138">
        <v>43787</v>
      </c>
      <c r="O252" s="57"/>
      <c r="P252" s="16"/>
      <c r="Q252" s="16"/>
      <c r="R252" s="17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2">
        <v>129</v>
      </c>
      <c r="B253" s="188">
        <v>43398</v>
      </c>
      <c r="C253" s="188"/>
      <c r="D253" s="189" t="s">
        <v>105</v>
      </c>
      <c r="E253" s="190" t="s">
        <v>625</v>
      </c>
      <c r="F253" s="192">
        <v>698.5</v>
      </c>
      <c r="G253" s="192"/>
      <c r="H253" s="192">
        <v>850</v>
      </c>
      <c r="I253" s="192">
        <v>890</v>
      </c>
      <c r="J253" s="223" t="s">
        <v>3492</v>
      </c>
      <c r="K253" s="220">
        <f t="shared" si="86"/>
        <v>151.5</v>
      </c>
      <c r="L253" s="221">
        <f t="shared" si="87"/>
        <v>0.21689334287759485</v>
      </c>
      <c r="M253" s="191" t="s">
        <v>601</v>
      </c>
      <c r="N253" s="222">
        <v>43453</v>
      </c>
      <c r="O253" s="57"/>
      <c r="P253" s="16"/>
      <c r="Q253" s="16"/>
      <c r="R253" s="95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7">
        <v>130</v>
      </c>
      <c r="B254" s="160">
        <v>42877</v>
      </c>
      <c r="C254" s="160"/>
      <c r="D254" s="161" t="s">
        <v>384</v>
      </c>
      <c r="E254" s="162" t="s">
        <v>625</v>
      </c>
      <c r="F254" s="163">
        <v>127.6</v>
      </c>
      <c r="G254" s="164"/>
      <c r="H254" s="164">
        <v>138</v>
      </c>
      <c r="I254" s="164">
        <v>190</v>
      </c>
      <c r="J254" s="402" t="s">
        <v>3406</v>
      </c>
      <c r="K254" s="184">
        <f t="shared" si="86"/>
        <v>10.400000000000006</v>
      </c>
      <c r="L254" s="185">
        <f t="shared" si="87"/>
        <v>8.1504702194357417E-2</v>
      </c>
      <c r="M254" s="163" t="s">
        <v>601</v>
      </c>
      <c r="N254" s="186">
        <v>43774</v>
      </c>
      <c r="O254" s="57"/>
      <c r="P254" s="16"/>
      <c r="Q254" s="16"/>
      <c r="R254" s="17" t="s">
        <v>755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3">
        <v>131</v>
      </c>
      <c r="B255" s="196">
        <v>43158</v>
      </c>
      <c r="C255" s="196"/>
      <c r="D255" s="193" t="s">
        <v>756</v>
      </c>
      <c r="E255" s="197" t="s">
        <v>625</v>
      </c>
      <c r="F255" s="198">
        <v>317</v>
      </c>
      <c r="G255" s="197"/>
      <c r="H255" s="197"/>
      <c r="I255" s="226">
        <v>398</v>
      </c>
      <c r="J255" s="225"/>
      <c r="K255" s="195"/>
      <c r="L255" s="194"/>
      <c r="M255" s="225" t="s">
        <v>603</v>
      </c>
      <c r="N255" s="224"/>
      <c r="O255" s="57"/>
      <c r="P255" s="16"/>
      <c r="Q255" s="16"/>
      <c r="R255" s="95" t="s">
        <v>755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132</v>
      </c>
      <c r="B256" s="165">
        <v>43164</v>
      </c>
      <c r="C256" s="165"/>
      <c r="D256" s="166" t="s">
        <v>136</v>
      </c>
      <c r="E256" s="167" t="s">
        <v>625</v>
      </c>
      <c r="F256" s="168">
        <f>510-14.4</f>
        <v>495.6</v>
      </c>
      <c r="G256" s="167"/>
      <c r="H256" s="167">
        <v>350</v>
      </c>
      <c r="I256" s="187">
        <v>672</v>
      </c>
      <c r="J256" s="401" t="s">
        <v>3464</v>
      </c>
      <c r="K256" s="135">
        <f t="shared" ref="K256" si="90">H256-F256</f>
        <v>-145.60000000000002</v>
      </c>
      <c r="L256" s="136">
        <f t="shared" ref="L256" si="91">K256/F256</f>
        <v>-0.29378531073446329</v>
      </c>
      <c r="M256" s="137" t="s">
        <v>665</v>
      </c>
      <c r="N256" s="138">
        <v>43887</v>
      </c>
      <c r="O256" s="57"/>
      <c r="P256" s="16"/>
      <c r="Q256" s="16"/>
      <c r="R256" s="17" t="s">
        <v>755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1">
        <v>133</v>
      </c>
      <c r="B257" s="165">
        <v>43237</v>
      </c>
      <c r="C257" s="165"/>
      <c r="D257" s="166" t="s">
        <v>490</v>
      </c>
      <c r="E257" s="167" t="s">
        <v>625</v>
      </c>
      <c r="F257" s="168">
        <v>230.3</v>
      </c>
      <c r="G257" s="167"/>
      <c r="H257" s="167">
        <v>102.5</v>
      </c>
      <c r="I257" s="187">
        <v>348</v>
      </c>
      <c r="J257" s="401" t="s">
        <v>3486</v>
      </c>
      <c r="K257" s="135">
        <f t="shared" ref="K257" si="92">H257-F257</f>
        <v>-127.80000000000001</v>
      </c>
      <c r="L257" s="136">
        <f t="shared" ref="L257" si="93">K257/F257</f>
        <v>-0.55492835432045162</v>
      </c>
      <c r="M257" s="137" t="s">
        <v>665</v>
      </c>
      <c r="N257" s="138">
        <v>43896</v>
      </c>
      <c r="O257" s="57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6">
        <v>134</v>
      </c>
      <c r="B258" s="199">
        <v>43258</v>
      </c>
      <c r="C258" s="199"/>
      <c r="D258" s="202" t="s">
        <v>450</v>
      </c>
      <c r="E258" s="200" t="s">
        <v>625</v>
      </c>
      <c r="F258" s="198">
        <f>342.5-5.1</f>
        <v>337.4</v>
      </c>
      <c r="G258" s="200"/>
      <c r="H258" s="200"/>
      <c r="I258" s="227">
        <v>439</v>
      </c>
      <c r="J258" s="228"/>
      <c r="K258" s="229"/>
      <c r="L258" s="230"/>
      <c r="M258" s="228" t="s">
        <v>603</v>
      </c>
      <c r="N258" s="231"/>
      <c r="O258" s="57"/>
      <c r="P258" s="16"/>
      <c r="Q258" s="16"/>
      <c r="R258" s="95" t="s">
        <v>755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6">
        <v>135</v>
      </c>
      <c r="B259" s="199">
        <v>43285</v>
      </c>
      <c r="C259" s="199"/>
      <c r="D259" s="203" t="s">
        <v>50</v>
      </c>
      <c r="E259" s="200" t="s">
        <v>625</v>
      </c>
      <c r="F259" s="198">
        <f>127.5-5.53</f>
        <v>121.97</v>
      </c>
      <c r="G259" s="200"/>
      <c r="H259" s="200"/>
      <c r="I259" s="227">
        <v>170</v>
      </c>
      <c r="J259" s="228"/>
      <c r="K259" s="229"/>
      <c r="L259" s="230"/>
      <c r="M259" s="228" t="s">
        <v>603</v>
      </c>
      <c r="N259" s="231"/>
      <c r="O259" s="57"/>
      <c r="P259" s="16"/>
      <c r="Q259" s="16"/>
      <c r="R259" s="343" t="s">
        <v>755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1">
        <v>136</v>
      </c>
      <c r="B260" s="165">
        <v>43294</v>
      </c>
      <c r="C260" s="165"/>
      <c r="D260" s="166" t="s">
        <v>244</v>
      </c>
      <c r="E260" s="167" t="s">
        <v>625</v>
      </c>
      <c r="F260" s="168">
        <v>46.5</v>
      </c>
      <c r="G260" s="167"/>
      <c r="H260" s="167">
        <v>17</v>
      </c>
      <c r="I260" s="187">
        <v>59</v>
      </c>
      <c r="J260" s="401" t="s">
        <v>3463</v>
      </c>
      <c r="K260" s="135">
        <f t="shared" ref="K260" si="94">H260-F260</f>
        <v>-29.5</v>
      </c>
      <c r="L260" s="136">
        <f t="shared" ref="L260" si="95">K260/F260</f>
        <v>-0.63440860215053763</v>
      </c>
      <c r="M260" s="137" t="s">
        <v>665</v>
      </c>
      <c r="N260" s="138">
        <v>43887</v>
      </c>
      <c r="O260" s="57"/>
      <c r="P260" s="16"/>
      <c r="Q260" s="16"/>
      <c r="R260" s="17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3">
        <v>137</v>
      </c>
      <c r="B261" s="196">
        <v>43396</v>
      </c>
      <c r="C261" s="196"/>
      <c r="D261" s="203" t="s">
        <v>426</v>
      </c>
      <c r="E261" s="200" t="s">
        <v>625</v>
      </c>
      <c r="F261" s="201">
        <v>156.5</v>
      </c>
      <c r="G261" s="200"/>
      <c r="H261" s="200"/>
      <c r="I261" s="227">
        <v>191</v>
      </c>
      <c r="J261" s="228"/>
      <c r="K261" s="229"/>
      <c r="L261" s="230"/>
      <c r="M261" s="228" t="s">
        <v>603</v>
      </c>
      <c r="N261" s="231"/>
      <c r="O261" s="57"/>
      <c r="P261" s="16"/>
      <c r="Q261" s="16"/>
      <c r="R261" s="345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3">
        <v>138</v>
      </c>
      <c r="B262" s="196">
        <v>43439</v>
      </c>
      <c r="C262" s="196"/>
      <c r="D262" s="203" t="s">
        <v>331</v>
      </c>
      <c r="E262" s="200" t="s">
        <v>625</v>
      </c>
      <c r="F262" s="201">
        <v>259.5</v>
      </c>
      <c r="G262" s="200"/>
      <c r="H262" s="200"/>
      <c r="I262" s="227">
        <v>321</v>
      </c>
      <c r="J262" s="228"/>
      <c r="K262" s="229"/>
      <c r="L262" s="230"/>
      <c r="M262" s="228" t="s">
        <v>603</v>
      </c>
      <c r="N262" s="231"/>
      <c r="O262" s="16"/>
      <c r="P262" s="16"/>
      <c r="Q262" s="16"/>
      <c r="R262" s="343" t="s">
        <v>755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1">
        <v>139</v>
      </c>
      <c r="B263" s="165">
        <v>43439</v>
      </c>
      <c r="C263" s="165"/>
      <c r="D263" s="166" t="s">
        <v>777</v>
      </c>
      <c r="E263" s="167" t="s">
        <v>625</v>
      </c>
      <c r="F263" s="167">
        <v>715</v>
      </c>
      <c r="G263" s="167"/>
      <c r="H263" s="167">
        <v>445</v>
      </c>
      <c r="I263" s="187">
        <v>840</v>
      </c>
      <c r="J263" s="139" t="s">
        <v>2996</v>
      </c>
      <c r="K263" s="135">
        <f t="shared" ref="K263:K266" si="96">H263-F263</f>
        <v>-270</v>
      </c>
      <c r="L263" s="136">
        <f t="shared" ref="L263:L266" si="97">K263/F263</f>
        <v>-0.3776223776223776</v>
      </c>
      <c r="M263" s="137" t="s">
        <v>665</v>
      </c>
      <c r="N263" s="138">
        <v>43800</v>
      </c>
      <c r="O263" s="57"/>
      <c r="P263" s="16"/>
      <c r="Q263" s="16"/>
      <c r="R263" s="17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7">
        <v>140</v>
      </c>
      <c r="B264" s="208">
        <v>43469</v>
      </c>
      <c r="C264" s="208"/>
      <c r="D264" s="156" t="s">
        <v>146</v>
      </c>
      <c r="E264" s="209" t="s">
        <v>625</v>
      </c>
      <c r="F264" s="209">
        <v>875</v>
      </c>
      <c r="G264" s="209"/>
      <c r="H264" s="209">
        <v>1165</v>
      </c>
      <c r="I264" s="233">
        <v>1185</v>
      </c>
      <c r="J264" s="142" t="s">
        <v>3493</v>
      </c>
      <c r="K264" s="129">
        <f t="shared" si="96"/>
        <v>290</v>
      </c>
      <c r="L264" s="130">
        <f t="shared" si="97"/>
        <v>0.33142857142857141</v>
      </c>
      <c r="M264" s="131" t="s">
        <v>601</v>
      </c>
      <c r="N264" s="364">
        <v>43847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7">
        <v>141</v>
      </c>
      <c r="B265" s="208">
        <v>43559</v>
      </c>
      <c r="C265" s="208"/>
      <c r="D265" s="440" t="s">
        <v>346</v>
      </c>
      <c r="E265" s="209" t="s">
        <v>625</v>
      </c>
      <c r="F265" s="209">
        <f>387-14.63</f>
        <v>372.37</v>
      </c>
      <c r="G265" s="209"/>
      <c r="H265" s="209">
        <v>490</v>
      </c>
      <c r="I265" s="233">
        <v>490</v>
      </c>
      <c r="J265" s="142" t="s">
        <v>684</v>
      </c>
      <c r="K265" s="129">
        <f t="shared" si="96"/>
        <v>117.63</v>
      </c>
      <c r="L265" s="130">
        <f t="shared" si="97"/>
        <v>0.31589548030185027</v>
      </c>
      <c r="M265" s="131" t="s">
        <v>601</v>
      </c>
      <c r="N265" s="364">
        <v>43850</v>
      </c>
      <c r="O265" s="57"/>
      <c r="P265" s="16"/>
      <c r="Q265" s="16"/>
      <c r="R265" s="17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142</v>
      </c>
      <c r="B266" s="165">
        <v>43578</v>
      </c>
      <c r="C266" s="165"/>
      <c r="D266" s="166" t="s">
        <v>778</v>
      </c>
      <c r="E266" s="167" t="s">
        <v>602</v>
      </c>
      <c r="F266" s="167">
        <v>220</v>
      </c>
      <c r="G266" s="167"/>
      <c r="H266" s="167">
        <v>127.5</v>
      </c>
      <c r="I266" s="187">
        <v>284</v>
      </c>
      <c r="J266" s="401" t="s">
        <v>3487</v>
      </c>
      <c r="K266" s="135">
        <f t="shared" si="96"/>
        <v>-92.5</v>
      </c>
      <c r="L266" s="136">
        <f t="shared" si="97"/>
        <v>-0.42045454545454547</v>
      </c>
      <c r="M266" s="137" t="s">
        <v>665</v>
      </c>
      <c r="N266" s="138">
        <v>43896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143</v>
      </c>
      <c r="B267" s="208">
        <v>43622</v>
      </c>
      <c r="C267" s="208"/>
      <c r="D267" s="440" t="s">
        <v>497</v>
      </c>
      <c r="E267" s="209" t="s">
        <v>602</v>
      </c>
      <c r="F267" s="209">
        <v>332.8</v>
      </c>
      <c r="G267" s="209"/>
      <c r="H267" s="209">
        <v>405</v>
      </c>
      <c r="I267" s="233">
        <v>419</v>
      </c>
      <c r="J267" s="142" t="s">
        <v>3494</v>
      </c>
      <c r="K267" s="129">
        <f t="shared" ref="K267" si="98">H267-F267</f>
        <v>72.199999999999989</v>
      </c>
      <c r="L267" s="130">
        <f t="shared" ref="L267" si="99">K267/F267</f>
        <v>0.21694711538461534</v>
      </c>
      <c r="M267" s="131" t="s">
        <v>601</v>
      </c>
      <c r="N267" s="364">
        <v>43860</v>
      </c>
      <c r="O267" s="57"/>
      <c r="P267" s="16"/>
      <c r="Q267" s="16"/>
      <c r="R267" s="17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45">
        <v>144</v>
      </c>
      <c r="B268" s="144">
        <v>43641</v>
      </c>
      <c r="C268" s="144"/>
      <c r="D268" s="145" t="s">
        <v>140</v>
      </c>
      <c r="E268" s="146" t="s">
        <v>625</v>
      </c>
      <c r="F268" s="147">
        <v>386</v>
      </c>
      <c r="G268" s="148"/>
      <c r="H268" s="148">
        <v>395</v>
      </c>
      <c r="I268" s="148">
        <v>452</v>
      </c>
      <c r="J268" s="171" t="s">
        <v>3407</v>
      </c>
      <c r="K268" s="172">
        <f t="shared" ref="K268" si="100">H268-F268</f>
        <v>9</v>
      </c>
      <c r="L268" s="173">
        <f t="shared" ref="L268" si="101">K268/F268</f>
        <v>2.3316062176165803E-2</v>
      </c>
      <c r="M268" s="174" t="s">
        <v>710</v>
      </c>
      <c r="N268" s="175">
        <v>43868</v>
      </c>
      <c r="O268" s="16"/>
      <c r="P268" s="16"/>
      <c r="Q268" s="16"/>
      <c r="R268" s="345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4">
        <v>145</v>
      </c>
      <c r="B269" s="196">
        <v>43707</v>
      </c>
      <c r="C269" s="196"/>
      <c r="D269" s="203" t="s">
        <v>261</v>
      </c>
      <c r="E269" s="200" t="s">
        <v>625</v>
      </c>
      <c r="F269" s="200" t="s">
        <v>757</v>
      </c>
      <c r="G269" s="200"/>
      <c r="H269" s="200"/>
      <c r="I269" s="227">
        <v>190</v>
      </c>
      <c r="J269" s="228"/>
      <c r="K269" s="229"/>
      <c r="L269" s="230"/>
      <c r="M269" s="359" t="s">
        <v>603</v>
      </c>
      <c r="N269" s="231"/>
      <c r="O269" s="16"/>
      <c r="P269" s="16"/>
      <c r="Q269" s="16"/>
      <c r="R269" s="345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146</v>
      </c>
      <c r="B270" s="208">
        <v>43731</v>
      </c>
      <c r="C270" s="208"/>
      <c r="D270" s="156" t="s">
        <v>441</v>
      </c>
      <c r="E270" s="209" t="s">
        <v>625</v>
      </c>
      <c r="F270" s="209">
        <v>235</v>
      </c>
      <c r="G270" s="209"/>
      <c r="H270" s="209">
        <v>295</v>
      </c>
      <c r="I270" s="233">
        <v>296</v>
      </c>
      <c r="J270" s="142" t="s">
        <v>3149</v>
      </c>
      <c r="K270" s="129">
        <f t="shared" ref="K270" si="102">H270-F270</f>
        <v>60</v>
      </c>
      <c r="L270" s="130">
        <f t="shared" ref="L270" si="103">K270/F270</f>
        <v>0.25531914893617019</v>
      </c>
      <c r="M270" s="131" t="s">
        <v>601</v>
      </c>
      <c r="N270" s="364">
        <v>43844</v>
      </c>
      <c r="O270" s="57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147</v>
      </c>
      <c r="B271" s="208">
        <v>43752</v>
      </c>
      <c r="C271" s="208"/>
      <c r="D271" s="156" t="s">
        <v>2979</v>
      </c>
      <c r="E271" s="209" t="s">
        <v>625</v>
      </c>
      <c r="F271" s="209">
        <v>277.5</v>
      </c>
      <c r="G271" s="209"/>
      <c r="H271" s="209">
        <v>333</v>
      </c>
      <c r="I271" s="233">
        <v>333</v>
      </c>
      <c r="J271" s="142" t="s">
        <v>3150</v>
      </c>
      <c r="K271" s="129">
        <f t="shared" ref="K271" si="104">H271-F271</f>
        <v>55.5</v>
      </c>
      <c r="L271" s="130">
        <f t="shared" ref="L271" si="105">K271/F271</f>
        <v>0.2</v>
      </c>
      <c r="M271" s="131" t="s">
        <v>601</v>
      </c>
      <c r="N271" s="364">
        <v>43846</v>
      </c>
      <c r="O271" s="57"/>
      <c r="P271" s="16"/>
      <c r="Q271" s="16"/>
      <c r="R271" s="17" t="s">
        <v>755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7">
        <v>148</v>
      </c>
      <c r="B272" s="208">
        <v>43752</v>
      </c>
      <c r="C272" s="208"/>
      <c r="D272" s="156" t="s">
        <v>2978</v>
      </c>
      <c r="E272" s="209" t="s">
        <v>625</v>
      </c>
      <c r="F272" s="209">
        <v>930</v>
      </c>
      <c r="G272" s="209"/>
      <c r="H272" s="209">
        <v>1165</v>
      </c>
      <c r="I272" s="233">
        <v>1200</v>
      </c>
      <c r="J272" s="142" t="s">
        <v>3152</v>
      </c>
      <c r="K272" s="129">
        <f t="shared" ref="K272" si="106">H272-F272</f>
        <v>235</v>
      </c>
      <c r="L272" s="130">
        <f t="shared" ref="L272" si="107">K272/F272</f>
        <v>0.25268817204301075</v>
      </c>
      <c r="M272" s="131" t="s">
        <v>601</v>
      </c>
      <c r="N272" s="364">
        <v>43847</v>
      </c>
      <c r="O272" s="57"/>
      <c r="P272" s="16"/>
      <c r="Q272" s="16"/>
      <c r="R272" s="17" t="s">
        <v>755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3">
        <v>149</v>
      </c>
      <c r="B273" s="348">
        <v>43753</v>
      </c>
      <c r="C273" s="213"/>
      <c r="D273" s="375" t="s">
        <v>2977</v>
      </c>
      <c r="E273" s="351" t="s">
        <v>625</v>
      </c>
      <c r="F273" s="354">
        <v>111</v>
      </c>
      <c r="G273" s="351"/>
      <c r="H273" s="351"/>
      <c r="I273" s="357">
        <v>141</v>
      </c>
      <c r="J273" s="239"/>
      <c r="K273" s="239"/>
      <c r="L273" s="124"/>
      <c r="M273" s="363" t="s">
        <v>603</v>
      </c>
      <c r="N273" s="241"/>
      <c r="O273" s="16"/>
      <c r="P273" s="16"/>
      <c r="Q273" s="16"/>
      <c r="R273" s="345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7">
        <v>150</v>
      </c>
      <c r="B274" s="208">
        <v>43753</v>
      </c>
      <c r="C274" s="208"/>
      <c r="D274" s="156" t="s">
        <v>2976</v>
      </c>
      <c r="E274" s="209" t="s">
        <v>625</v>
      </c>
      <c r="F274" s="210">
        <v>296</v>
      </c>
      <c r="G274" s="209"/>
      <c r="H274" s="209">
        <v>370</v>
      </c>
      <c r="I274" s="233">
        <v>370</v>
      </c>
      <c r="J274" s="142" t="s">
        <v>684</v>
      </c>
      <c r="K274" s="129">
        <f t="shared" ref="K274" si="108">H274-F274</f>
        <v>74</v>
      </c>
      <c r="L274" s="130">
        <f t="shared" ref="L274" si="109">K274/F274</f>
        <v>0.25</v>
      </c>
      <c r="M274" s="131" t="s">
        <v>601</v>
      </c>
      <c r="N274" s="364">
        <v>43853</v>
      </c>
      <c r="O274" s="57"/>
      <c r="P274" s="16"/>
      <c r="Q274" s="16"/>
      <c r="R274" s="17" t="s">
        <v>755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4">
        <v>151</v>
      </c>
      <c r="B275" s="212">
        <v>43754</v>
      </c>
      <c r="C275" s="212"/>
      <c r="D275" s="193" t="s">
        <v>2975</v>
      </c>
      <c r="E275" s="350" t="s">
        <v>625</v>
      </c>
      <c r="F275" s="353" t="s">
        <v>2941</v>
      </c>
      <c r="G275" s="350"/>
      <c r="H275" s="350"/>
      <c r="I275" s="356">
        <v>344</v>
      </c>
      <c r="J275" s="360"/>
      <c r="K275" s="242"/>
      <c r="L275" s="362"/>
      <c r="M275" s="344" t="s">
        <v>603</v>
      </c>
      <c r="N275" s="365"/>
      <c r="O275" s="16"/>
      <c r="P275" s="16"/>
      <c r="Q275" s="16"/>
      <c r="R275" s="345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47">
        <v>152</v>
      </c>
      <c r="B276" s="213">
        <v>43832</v>
      </c>
      <c r="C276" s="213"/>
      <c r="D276" s="217" t="s">
        <v>2255</v>
      </c>
      <c r="E276" s="214" t="s">
        <v>625</v>
      </c>
      <c r="F276" s="215" t="s">
        <v>3137</v>
      </c>
      <c r="G276" s="214"/>
      <c r="H276" s="214"/>
      <c r="I276" s="238">
        <v>590</v>
      </c>
      <c r="J276" s="239"/>
      <c r="K276" s="239"/>
      <c r="L276" s="124"/>
      <c r="M276" s="344" t="s">
        <v>603</v>
      </c>
      <c r="N276" s="241"/>
      <c r="O276" s="16"/>
      <c r="P276" s="16"/>
      <c r="Q276" s="16"/>
      <c r="R276" s="345" t="s">
        <v>755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1"/>
      <c r="B277" s="213"/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Q277" s="16"/>
      <c r="R277" s="345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1"/>
      <c r="B278" s="201" t="s">
        <v>2982</v>
      </c>
      <c r="C278" s="213"/>
      <c r="D278" s="217"/>
      <c r="E278" s="214"/>
      <c r="F278" s="215"/>
      <c r="G278" s="214"/>
      <c r="H278" s="214"/>
      <c r="I278" s="238"/>
      <c r="J278" s="239"/>
      <c r="K278" s="239"/>
      <c r="L278" s="124"/>
      <c r="M278" s="240"/>
      <c r="N278" s="241"/>
      <c r="O278" s="16"/>
      <c r="P278" s="16"/>
      <c r="Q278" s="16"/>
      <c r="R278" s="345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1"/>
      <c r="B279" s="213"/>
      <c r="C279" s="213"/>
      <c r="D279" s="217"/>
      <c r="E279" s="214"/>
      <c r="F279" s="215"/>
      <c r="G279" s="214"/>
      <c r="H279" s="214"/>
      <c r="I279" s="238"/>
      <c r="J279" s="239"/>
      <c r="K279" s="239"/>
      <c r="L279" s="124"/>
      <c r="M279" s="240"/>
      <c r="N279" s="241"/>
      <c r="O279" s="16"/>
      <c r="P279" s="16"/>
      <c r="Q279" s="16"/>
      <c r="R279" s="345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1"/>
      <c r="B280" s="213"/>
      <c r="C280" s="213"/>
      <c r="D280" s="217"/>
      <c r="E280" s="214"/>
      <c r="F280" s="215"/>
      <c r="G280" s="214"/>
      <c r="H280" s="214"/>
      <c r="I280" s="238"/>
      <c r="J280" s="239"/>
      <c r="K280" s="239"/>
      <c r="L280" s="124"/>
      <c r="M280" s="240"/>
      <c r="N280" s="241"/>
      <c r="O280" s="16"/>
      <c r="P280" s="16"/>
      <c r="Q280" s="16"/>
      <c r="R280" s="345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1"/>
      <c r="B281" s="213"/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Q281" s="16"/>
      <c r="R281" s="345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1"/>
      <c r="B282" s="213"/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Q282" s="16"/>
      <c r="R282" s="345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1"/>
      <c r="B283" s="213"/>
      <c r="C283" s="213"/>
      <c r="D283" s="217"/>
      <c r="E283" s="214"/>
      <c r="F283" s="215"/>
      <c r="G283" s="214"/>
      <c r="H283" s="214"/>
      <c r="I283" s="238"/>
      <c r="J283" s="239"/>
      <c r="K283" s="239"/>
      <c r="L283" s="124"/>
      <c r="M283" s="240"/>
      <c r="N283" s="241"/>
      <c r="O283" s="16"/>
      <c r="P283" s="16"/>
      <c r="Q283" s="16"/>
      <c r="R283" s="345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1"/>
      <c r="B284" s="213"/>
      <c r="C284" s="213"/>
      <c r="D284" s="217"/>
      <c r="E284" s="214"/>
      <c r="F284" s="215"/>
      <c r="G284" s="214"/>
      <c r="H284" s="214"/>
      <c r="I284" s="238"/>
      <c r="J284" s="239"/>
      <c r="K284" s="239"/>
      <c r="L284" s="124"/>
      <c r="M284" s="240"/>
      <c r="N284" s="241"/>
      <c r="O284" s="16"/>
      <c r="P284" s="16"/>
      <c r="Q284" s="16"/>
      <c r="R284" s="345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1"/>
      <c r="B285" s="213"/>
      <c r="C285" s="213"/>
      <c r="D285" s="217"/>
      <c r="E285" s="214"/>
      <c r="F285" s="215"/>
      <c r="G285" s="214"/>
      <c r="H285" s="214"/>
      <c r="I285" s="238"/>
      <c r="J285" s="239"/>
      <c r="K285" s="239"/>
      <c r="L285" s="124"/>
      <c r="M285" s="240"/>
      <c r="N285" s="241"/>
      <c r="O285" s="16"/>
      <c r="P285" s="16"/>
      <c r="Q285" s="16"/>
      <c r="R285" s="345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1"/>
      <c r="B286" s="213"/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R286" s="345"/>
    </row>
    <row r="287" spans="1:26">
      <c r="A287" s="211"/>
      <c r="B287" s="213"/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R287" s="345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R288" s="345"/>
    </row>
    <row r="289" spans="1:18">
      <c r="A289" s="211"/>
      <c r="B289" s="213"/>
      <c r="C289" s="213"/>
      <c r="D289" s="217"/>
      <c r="E289" s="214"/>
      <c r="F289" s="215"/>
      <c r="G289" s="214"/>
      <c r="H289" s="214"/>
      <c r="I289" s="238"/>
      <c r="J289" s="239"/>
      <c r="K289" s="239"/>
      <c r="L289" s="124"/>
      <c r="M289" s="240"/>
      <c r="N289" s="241"/>
      <c r="O289" s="16"/>
      <c r="P289" s="16"/>
      <c r="R289" s="345"/>
    </row>
    <row r="290" spans="1:18">
      <c r="A290" s="211"/>
      <c r="B290" s="201"/>
      <c r="O290" s="16"/>
      <c r="P290" s="16"/>
      <c r="R290" s="345"/>
    </row>
    <row r="291" spans="1:18">
      <c r="R291" s="243"/>
    </row>
    <row r="292" spans="1:18">
      <c r="R292" s="243"/>
    </row>
    <row r="293" spans="1:18">
      <c r="R293" s="243"/>
    </row>
    <row r="294" spans="1:18">
      <c r="R294" s="243"/>
    </row>
    <row r="295" spans="1:18">
      <c r="R295" s="243"/>
    </row>
    <row r="296" spans="1:18">
      <c r="R296" s="243"/>
    </row>
    <row r="297" spans="1:18">
      <c r="R297" s="243"/>
    </row>
    <row r="298" spans="1:18">
      <c r="R298" s="243"/>
    </row>
    <row r="299" spans="1:18">
      <c r="R299" s="243"/>
    </row>
    <row r="300" spans="1:18">
      <c r="R300" s="243"/>
    </row>
    <row r="301" spans="1:18">
      <c r="R301" s="243"/>
    </row>
    <row r="307" spans="1:1">
      <c r="A307" s="218"/>
    </row>
    <row r="308" spans="1:1">
      <c r="A308" s="218"/>
    </row>
    <row r="309" spans="1:1">
      <c r="A309" s="214"/>
    </row>
  </sheetData>
  <autoFilter ref="R1:R309"/>
  <mergeCells count="21">
    <mergeCell ref="N92:N93"/>
    <mergeCell ref="O92:O93"/>
    <mergeCell ref="A92:A93"/>
    <mergeCell ref="B92:B93"/>
    <mergeCell ref="J92:J93"/>
    <mergeCell ref="L92:L93"/>
    <mergeCell ref="M92:M93"/>
    <mergeCell ref="O88:O89"/>
    <mergeCell ref="A90:A91"/>
    <mergeCell ref="B90:B91"/>
    <mergeCell ref="J90:J91"/>
    <mergeCell ref="L90:L91"/>
    <mergeCell ref="M90:M91"/>
    <mergeCell ref="N90:N91"/>
    <mergeCell ref="O90:O91"/>
    <mergeCell ref="A88:A89"/>
    <mergeCell ref="B88:B89"/>
    <mergeCell ref="J88:J89"/>
    <mergeCell ref="L88:L89"/>
    <mergeCell ref="M88:M89"/>
    <mergeCell ref="N88:N8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3657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3658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3619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3620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3621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3622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3593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3594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3623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3624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3659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3660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3595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3596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3625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3626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3627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3628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3661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3597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3598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3662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3663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3629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3630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3631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3632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3664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3665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3666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3667</v>
      </c>
      <c r="N952"/>
    </row>
    <row r="953" spans="1:14">
      <c r="A953" t="s">
        <v>3668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3669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3633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3634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3599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3600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3601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3602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3635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3636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3670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3671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3603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3604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3672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3673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3605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3606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3607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3608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3674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3675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2020-04-23T16:22:31Z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