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F&amp;O)'!$R$1:$R$299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8" i="6" l="1"/>
  <c r="M98" i="6" s="1"/>
  <c r="K97" i="6"/>
  <c r="M97" i="6" s="1"/>
  <c r="L20" i="6"/>
  <c r="K20" i="6"/>
  <c r="M20" i="6" s="1"/>
  <c r="L44" i="6"/>
  <c r="K44" i="6"/>
  <c r="M44" i="6" s="1"/>
  <c r="K96" i="6" l="1"/>
  <c r="M96" i="6" s="1"/>
  <c r="K94" i="6"/>
  <c r="M94" i="6" s="1"/>
  <c r="K93" i="6"/>
  <c r="M93" i="6" s="1"/>
  <c r="K95" i="6"/>
  <c r="M95" i="6" s="1"/>
  <c r="L22" i="6"/>
  <c r="K22" i="6"/>
  <c r="L19" i="6"/>
  <c r="K19" i="6"/>
  <c r="L15" i="6"/>
  <c r="K15" i="6"/>
  <c r="M22" i="6" l="1"/>
  <c r="M19" i="6"/>
  <c r="M15" i="6"/>
  <c r="L49" i="6"/>
  <c r="K49" i="6"/>
  <c r="K92" i="6"/>
  <c r="M92" i="6" s="1"/>
  <c r="L47" i="6"/>
  <c r="K47" i="6"/>
  <c r="L42" i="6"/>
  <c r="K42" i="6"/>
  <c r="M49" i="6" l="1"/>
  <c r="M42" i="6"/>
  <c r="M47" i="6"/>
  <c r="L70" i="6"/>
  <c r="K70" i="6"/>
  <c r="M70" i="6" l="1"/>
  <c r="K84" i="6"/>
  <c r="M84" i="6" s="1"/>
  <c r="K87" i="6"/>
  <c r="M87" i="6" s="1"/>
  <c r="L71" i="6"/>
  <c r="K71" i="6"/>
  <c r="M71" i="6" l="1"/>
  <c r="L69" i="6"/>
  <c r="K69" i="6"/>
  <c r="K91" i="6"/>
  <c r="M91" i="6" s="1"/>
  <c r="K90" i="6"/>
  <c r="M90" i="6" s="1"/>
  <c r="L64" i="6"/>
  <c r="K64" i="6"/>
  <c r="M69" i="6" l="1"/>
  <c r="M64" i="6"/>
  <c r="K89" i="6" l="1"/>
  <c r="M89" i="6" s="1"/>
  <c r="L68" i="6"/>
  <c r="K68" i="6"/>
  <c r="L67" i="6"/>
  <c r="K67" i="6"/>
  <c r="K88" i="6"/>
  <c r="M88" i="6" s="1"/>
  <c r="K86" i="6"/>
  <c r="M86" i="6" s="1"/>
  <c r="M68" i="6" l="1"/>
  <c r="M67" i="6"/>
  <c r="K85" i="6"/>
  <c r="M85" i="6" s="1"/>
  <c r="L46" i="6"/>
  <c r="K46" i="6"/>
  <c r="M46" i="6" l="1"/>
  <c r="L63" i="6"/>
  <c r="K63" i="6"/>
  <c r="L59" i="6"/>
  <c r="K59" i="6"/>
  <c r="L40" i="6"/>
  <c r="K40" i="6"/>
  <c r="L66" i="6"/>
  <c r="K66" i="6"/>
  <c r="M63" i="6" l="1"/>
  <c r="M59" i="6"/>
  <c r="M40" i="6"/>
  <c r="M66" i="6"/>
  <c r="L61" i="6"/>
  <c r="K61" i="6"/>
  <c r="L65" i="6"/>
  <c r="K65" i="6"/>
  <c r="K82" i="6"/>
  <c r="M82" i="6" s="1"/>
  <c r="K81" i="6"/>
  <c r="M81" i="6" s="1"/>
  <c r="K80" i="6"/>
  <c r="M80" i="6" s="1"/>
  <c r="K79" i="6"/>
  <c r="M79" i="6" s="1"/>
  <c r="L60" i="6"/>
  <c r="K60" i="6"/>
  <c r="L41" i="6"/>
  <c r="K41" i="6"/>
  <c r="M41" i="6" l="1"/>
  <c r="M65" i="6"/>
  <c r="M60" i="6"/>
  <c r="M61" i="6"/>
  <c r="K83" i="6"/>
  <c r="M83" i="6" s="1"/>
  <c r="K78" i="6"/>
  <c r="M78" i="6" s="1"/>
  <c r="L14" i="6"/>
  <c r="K14" i="6"/>
  <c r="M14" i="6" l="1"/>
  <c r="K76" i="6"/>
  <c r="M76" i="6" s="1"/>
  <c r="L43" i="6"/>
  <c r="K43" i="6"/>
  <c r="L62" i="6"/>
  <c r="K62" i="6"/>
  <c r="M43" i="6" l="1"/>
  <c r="M62" i="6"/>
  <c r="K77" i="6"/>
  <c r="M77" i="6" s="1"/>
  <c r="L12" i="6" l="1"/>
  <c r="K12" i="6"/>
  <c r="M12" i="6" l="1"/>
  <c r="L11" i="6" l="1"/>
  <c r="K11" i="6"/>
  <c r="M11" i="6" l="1"/>
  <c r="K285" i="6" l="1"/>
  <c r="L285" i="6" s="1"/>
  <c r="L104" i="6" l="1"/>
  <c r="K104" i="6"/>
  <c r="M104" i="6" l="1"/>
  <c r="L10" i="6" l="1"/>
  <c r="K10" i="6"/>
  <c r="M10" i="6" l="1"/>
  <c r="K291" i="6" l="1"/>
  <c r="L291" i="6" s="1"/>
  <c r="K274" i="6" l="1"/>
  <c r="L274" i="6" s="1"/>
  <c r="K288" i="6" l="1"/>
  <c r="L288" i="6" s="1"/>
  <c r="K280" i="6" l="1"/>
  <c r="L280" i="6" s="1"/>
  <c r="K290" i="6" l="1"/>
  <c r="L290" i="6" s="1"/>
  <c r="H286" i="6" l="1"/>
  <c r="K286" i="6" l="1"/>
  <c r="L286" i="6" s="1"/>
  <c r="K275" i="6"/>
  <c r="L275" i="6" s="1"/>
  <c r="K265" i="6"/>
  <c r="L265" i="6" s="1"/>
  <c r="K281" i="6" l="1"/>
  <c r="L281" i="6" s="1"/>
  <c r="K282" i="6" l="1"/>
  <c r="L282" i="6" s="1"/>
  <c r="K279" i="6" l="1"/>
  <c r="L279" i="6" s="1"/>
  <c r="K258" i="6"/>
  <c r="L258" i="6" s="1"/>
  <c r="K278" i="6"/>
  <c r="L278" i="6" s="1"/>
  <c r="K277" i="6"/>
  <c r="L277" i="6" s="1"/>
  <c r="K276" i="6"/>
  <c r="L276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7" i="6"/>
  <c r="L257" i="6" s="1"/>
  <c r="K256" i="6"/>
  <c r="L256" i="6" s="1"/>
  <c r="K255" i="6"/>
  <c r="L255" i="6" s="1"/>
  <c r="F254" i="6"/>
  <c r="K254" i="6" s="1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F248" i="6"/>
  <c r="K248" i="6" s="1"/>
  <c r="L248" i="6" s="1"/>
  <c r="F247" i="6"/>
  <c r="K247" i="6" s="1"/>
  <c r="L247" i="6" s="1"/>
  <c r="K246" i="6"/>
  <c r="L246" i="6" s="1"/>
  <c r="F245" i="6"/>
  <c r="K245" i="6" s="1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29" i="6"/>
  <c r="L229" i="6" s="1"/>
  <c r="K227" i="6"/>
  <c r="L227" i="6" s="1"/>
  <c r="K226" i="6"/>
  <c r="L226" i="6" s="1"/>
  <c r="F225" i="6"/>
  <c r="K225" i="6" s="1"/>
  <c r="L225" i="6" s="1"/>
  <c r="K224" i="6"/>
  <c r="L224" i="6" s="1"/>
  <c r="K221" i="6"/>
  <c r="L221" i="6" s="1"/>
  <c r="K220" i="6"/>
  <c r="L220" i="6" s="1"/>
  <c r="K219" i="6"/>
  <c r="L219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199" i="6"/>
  <c r="L199" i="6" s="1"/>
  <c r="K197" i="6"/>
  <c r="L197" i="6" s="1"/>
  <c r="K195" i="6"/>
  <c r="L195" i="6" s="1"/>
  <c r="K193" i="6"/>
  <c r="L193" i="6" s="1"/>
  <c r="K192" i="6"/>
  <c r="L192" i="6" s="1"/>
  <c r="K191" i="6"/>
  <c r="L191" i="6" s="1"/>
  <c r="K189" i="6"/>
  <c r="L189" i="6" s="1"/>
  <c r="K188" i="6"/>
  <c r="L188" i="6" s="1"/>
  <c r="K187" i="6"/>
  <c r="L187" i="6" s="1"/>
  <c r="K186" i="6"/>
  <c r="K185" i="6"/>
  <c r="L185" i="6" s="1"/>
  <c r="K184" i="6"/>
  <c r="L184" i="6" s="1"/>
  <c r="K182" i="6"/>
  <c r="L182" i="6" s="1"/>
  <c r="K181" i="6"/>
  <c r="L181" i="6" s="1"/>
  <c r="K180" i="6"/>
  <c r="L180" i="6" s="1"/>
  <c r="K179" i="6"/>
  <c r="L179" i="6" s="1"/>
  <c r="K178" i="6"/>
  <c r="L178" i="6" s="1"/>
  <c r="F177" i="6"/>
  <c r="K177" i="6" s="1"/>
  <c r="L177" i="6" s="1"/>
  <c r="H176" i="6"/>
  <c r="K176" i="6" s="1"/>
  <c r="L176" i="6" s="1"/>
  <c r="K173" i="6"/>
  <c r="L173" i="6" s="1"/>
  <c r="K172" i="6"/>
  <c r="L172" i="6" s="1"/>
  <c r="K171" i="6"/>
  <c r="L171" i="6" s="1"/>
  <c r="K170" i="6"/>
  <c r="L170" i="6" s="1"/>
  <c r="K169" i="6"/>
  <c r="L169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H142" i="6"/>
  <c r="K142" i="6" s="1"/>
  <c r="L142" i="6" s="1"/>
  <c r="F141" i="6"/>
  <c r="K141" i="6" s="1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<sst xmlns="http://schemas.openxmlformats.org/spreadsheetml/2006/main" count="3318" uniqueCount="1188">
  <si>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</si>
  <si>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</si>
  <si>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</si>
  <si>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</si>
  <si>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</si>
  <si>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</si>
  <si>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</si>
  <si>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</si>
  <si>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</si>
  <si>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</si>
  <si>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</si>
  <si>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</si>
  <si>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</si>
  <si>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</si>
  <si>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</si>
  <si>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</si>
  <si>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</si>
  <si>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</si>
  <si>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</si>
  <si>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</si>
  <si>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</si>
  <si>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</si>
  <si>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</si>
  <si>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</si>
  <si>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</si>
  <si>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</si>
  <si>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</si>
  <si>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</si>
  <si>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</si>
  <si>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</si>
  <si>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</si>
  <si>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</si>
  <si>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</si>
  <si>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</si>
  <si>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</si>
  <si>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</si>
  <si>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</si>
  <si>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</si>
  <si>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</si>
  <si>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</si>
  <si>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</si>
  <si>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</si>
  <si>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</si>
  <si>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</si>
  <si>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</si>
  <si>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</si>
  <si>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</si>
  <si>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</si>
  <si>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</si>
  <si>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</si>
  <si>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</si>
  <si>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</si>
  <si>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</si>
  <si>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</si>
  <si>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</si>
  <si>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</si>
  <si>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</si>
  <si>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</si>
  <si>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</si>
  <si>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</si>
  <si>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</si>
  <si>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</si>
  <si>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</si>
  <si>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</si>
  <si>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</si>
  <si>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</si>
  <si>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</si>
  <si>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</si>
  <si>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</si>
  <si>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</si>
  <si>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</si>
  <si>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</si>
  <si>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</si>
  <si>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</si>
  <si>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</si>
  <si>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</si>
  <si>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</si>
  <si>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</si>
  <si>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</si>
  <si>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</si>
  <si>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</si>
  <si>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</si>
  <si>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</si>
  <si>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</si>
  <si>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</si>
  <si>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</si>
  <si>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</si>
  <si>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</si>
  <si>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</si>
  <si>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</si>
  <si>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</si>
  <si>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</si>
  <si>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</si>
  <si>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</si>
  <si>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</si>
  <si>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</si>
  <si>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</si>
  <si>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</si>
  <si>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</si>
  <si>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</si>
  <si>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</si>
  <si>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</si>
  <si>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</si>
  <si>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</si>
  <si>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</si>
  <si>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</si>
  <si>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</si>
  <si>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</si>
  <si>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</si>
  <si>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</si>
  <si>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</si>
  <si>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</si>
  <si>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</si>
  <si>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</si>
  <si>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</si>
  <si>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</si>
  <si>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</si>
  <si>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</si>
  <si>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</si>
  <si>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</si>
  <si>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</si>
  <si>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</si>
  <si>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</si>
  <si>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</si>
  <si>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</si>
  <si>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</si>
  <si>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</si>
  <si>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</si>
  <si>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</si>
  <si>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</si>
  <si>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</si>
  <si>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</si>
  <si>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</si>
  <si>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</si>
  <si>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</si>
  <si>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</si>
  <si>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</si>
  <si>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</si>
  <si>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</si>
  <si>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</si>
  <si>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</si>
  <si>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</si>
  <si>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</si>
  <si>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</si>
  <si>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</si>
  <si>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</si>
  <si>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</si>
  <si>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</si>
  <si>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</si>
  <si>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</si>
  <si>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</si>
  <si>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</si>
  <si>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</si>
  <si>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</si>
  <si>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</si>
  <si>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</si>
  <si>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</si>
  <si>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</si>
  <si>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</si>
  <si>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</si>
  <si>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</si>
  <si>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</si>
  <si>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</si>
  <si>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</si>
  <si>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</si>
  <si>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</si>
  <si>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</si>
  <si>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</si>
  <si>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</si>
  <si>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</si>
  <si>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</si>
  <si>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</si>
  <si>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</si>
  <si>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</si>
  <si>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</si>
  <si>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</si>
  <si>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</si>
  <si>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</si>
  <si>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</si>
  <si>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</si>
  <si>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</si>
  <si>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</si>
  <si>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</si>
  <si>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</si>
  <si>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</si>
  <si>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</si>
  <si>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</si>
  <si>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</si>
  <si>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</si>
  <si>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</si>
  <si>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</si>
  <si>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</si>
  <si>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</si>
  <si>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</si>
  <si>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</si>
  <si>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</si>
  <si>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</si>
  <si>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</si>
  <si>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</si>
  <si>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</si>
  <si>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</si>
  <si>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</si>
  <si>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</si>
  <si>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</si>
  <si>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</si>
  <si>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</si>
  <si>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</si>
  <si>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</si>
  <si>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</si>
  <si>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</si>
  <si>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</si>
  <si>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</si>
  <si>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</si>
  <si>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</si>
  <si>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</si>
  <si>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</si>
  <si>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</si>
  <si>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</si>
  <si>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</si>
  <si>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</si>
  <si>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</si>
  <si>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</si>
  <si>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</si>
  <si>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</si>
  <si>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</si>
  <si>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</si>
  <si>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</si>
  <si>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</si>
  <si>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</si>
  <si>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</si>
  <si>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</si>
  <si>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</si>
  <si>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</si>
  <si>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</si>
  <si>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</si>
  <si>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</si>
  <si>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</si>
  <si>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</si>
  <si>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</si>
  <si>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</si>
  <si>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</si>
  <si>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</si>
  <si>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</si>
  <si>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</si>
  <si>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</si>
  <si>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</si>
  <si>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</si>
  <si>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</si>
  <si>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</si>
  <si>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</si>
  <si>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</si>
  <si>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</si>
  <si>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</si>
  <si>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</si>
  <si>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</si>
  <si>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</si>
  <si>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</si>
  <si>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</si>
  <si>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</si>
  <si>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</si>
  <si>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</si>
  <si>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</si>
  <si>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</si>
  <si>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</si>
  <si>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</si>
  <si>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</si>
  <si>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</si>
  <si>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</si>
  <si>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</si>
  <si>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</si>
  <si>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</si>
  <si>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</si>
  <si>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</si>
  <si>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</si>
  <si>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</si>
  <si>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</si>
  <si>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</si>
  <si>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</si>
  <si>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</si>
  <si>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</si>
  <si>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</si>
  <si>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</si>
  <si>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</si>
  <si>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</si>
  <si>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</si>
  <si>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</si>
  <si>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</si>
  <si>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</si>
  <si>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</si>
  <si>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</si>
  <si>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</si>
  <si>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</si>
  <si>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</si>
  <si>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</si>
  <si>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</si>
  <si>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</si>
  <si>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</si>
  <si>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</si>
  <si>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</si>
  <si>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</si>
  <si>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</si>
  <si>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</si>
  <si>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</si>
  <si>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</si>
  <si>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</si>
  <si>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</si>
  <si>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</si>
  <si>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</si>
  <si>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</si>
  <si>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</si>
  <si>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</si>
  <si>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</si>
  <si>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</si>
  <si>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</si>
  <si>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</si>
  <si>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</si>
  <si>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</si>
  <si>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</si>
  <si>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</si>
  <si>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</si>
  <si>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</si>
  <si>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</si>
  <si>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</si>
  <si>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</si>
  <si>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</si>
  <si>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</si>
  <si>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</si>
  <si>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</si>
  <si>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</si>
  <si>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</si>
  <si>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</si>
  <si>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</si>
  <si>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</si>
  <si>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</si>
  <si>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</si>
  <si>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</si>
  <si>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</si>
  <si>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</si>
  <si>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</si>
  <si>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</si>
  <si>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</si>
  <si>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</si>
  <si>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</si>
  <si>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</si>
  <si>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</si>
  <si>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</si>
  <si>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</si>
  <si>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</si>
  <si>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</si>
  <si>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</si>
  <si>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</si>
  <si>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</si>
  <si>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</si>
  <si>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</si>
  <si>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</si>
  <si>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</si>
  <si>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</si>
  <si>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</si>
  <si>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</si>
  <si>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</si>
  <si>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</si>
  <si>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</si>
  <si>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</si>
  <si>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</si>
  <si>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</si>
  <si>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</si>
  <si>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</si>
  <si>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</si>
  <si>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</si>
  <si>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</si>
  <si>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</si>
  <si>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</si>
  <si>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</si>
  <si>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</si>
  <si>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</si>
  <si>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</si>
  <si>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</si>
  <si>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</si>
  <si>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</si>
  <si>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</si>
  <si>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</si>
  <si>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</si>
  <si>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</si>
  <si>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</si>
  <si>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</si>
  <si>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</si>
  <si>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</si>
  <si>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</si>
  <si>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</si>
  <si>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</si>
  <si>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</si>
  <si>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</si>
  <si>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</si>
  <si>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</si>
  <si>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</si>
  <si>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</si>
  <si>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</si>
  <si>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</si>
  <si>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</si>
  <si>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</si>
  <si>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</si>
  <si>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</si>
  <si>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</si>
  <si>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</si>
  <si>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</si>
  <si>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</si>
  <si>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</si>
  <si>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</si>
  <si>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</si>
  <si>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</si>
  <si>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</si>
  <si>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</si>
  <si>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</si>
  <si>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</si>
  <si>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</si>
  <si>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</si>
  <si>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</si>
  <si>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</si>
  <si>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</si>
  <si>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</si>
  <si>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</si>
  <si>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</si>
  <si>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</si>
  <si>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</si>
  <si>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</si>
  <si>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</si>
  <si>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</si>
  <si>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</si>
  <si>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</si>
  <si>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</si>
  <si>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</si>
  <si>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</si>
  <si>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</si>
  <si>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</si>
  <si>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</si>
  <si>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</si>
  <si>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</si>
  <si>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</si>
  <si>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</si>
  <si>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</si>
  <si>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</si>
  <si>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</si>
  <si>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</si>
  <si>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</si>
  <si>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</si>
  <si>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</si>
  <si>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</si>
  <si>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</si>
  <si>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</si>
  <si>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</si>
  <si>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</si>
  <si>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</si>
  <si>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</si>
  <si>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</si>
  <si>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</si>
  <si>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</si>
  <si>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</si>
  <si>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</si>
  <si>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</si>
  <si>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</si>
  <si>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</si>
  <si>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</si>
  <si>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</si>
  <si>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</si>
  <si>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</si>
  <si>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</si>
  <si>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</si>
  <si>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</si>
  <si>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</si>
  <si>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</si>
  <si>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</si>
  <si>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</si>
  <si>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</si>
  <si>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</si>
  <si>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</si>
  <si>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</si>
  <si>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</si>
  <si>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</si>
  <si>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</si>
  <si>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</si>
  <si>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</si>
  <si>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</si>
  <si>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</si>
  <si>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</si>
  <si>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</si>
  <si>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</si>
  <si>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</si>
  <si>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</si>
  <si>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</si>
  <si>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</si>
  <si>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</si>
  <si>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</si>
  <si>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</si>
  <si>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</si>
  <si>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</si>
  <si>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</si>
  <si>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</si>
  <si>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</si>
  <si>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</si>
  <si>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</si>
  <si>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</si>
  <si>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</si>
  <si>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</si>
  <si>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</si>
  <si>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</si>
  <si>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</si>
  <si>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</si>
  <si>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</si>
  <si>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</si>
  <si>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</si>
  <si>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</si>
  <si>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</si>
  <si>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</si>
  <si>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</si>
  <si>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</si>
  <si>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</si>
  <si>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</si>
  <si>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</si>
  <si>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</si>
  <si>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</si>
  <si>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</si>
  <si>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</si>
  <si>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</si>
  <si>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</si>
  <si>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</si>
  <si>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</si>
  <si>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</si>
  <si>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</si>
  <si>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</si>
  <si>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</si>
  <si>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</si>
  <si>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</si>
  <si>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</si>
  <si>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</si>
  <si>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</si>
  <si>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</si>
  <si>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</si>
  <si>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</si>
  <si>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</si>
  <si>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</si>
  <si>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</si>
  <si>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</si>
  <si>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</si>
  <si>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</si>
  <si>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</si>
  <si>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</si>
  <si>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</si>
  <si>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</si>
  <si>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</si>
  <si>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</si>
  <si>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</si>
  <si>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</si>
  <si>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</si>
  <si>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</si>
  <si>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</si>
  <si>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</si>
  <si>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</si>
  <si>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</si>
  <si>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</si>
  <si>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</si>
  <si>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</si>
  <si>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</si>
  <si>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</si>
  <si>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</si>
  <si>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</si>
  <si>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</si>
  <si>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</si>
  <si>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</si>
  <si>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</si>
  <si>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</si>
  <si>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</si>
  <si>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</si>
  <si>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</si>
  <si>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</si>
  <si>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</si>
  <si>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</si>
  <si>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</si>
  <si>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</si>
  <si>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</si>
  <si>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</si>
  <si>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</si>
  <si>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</si>
  <si>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</si>
  <si>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</si>
  <si>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</si>
  <si>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</si>
  <si>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</si>
  <si>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</si>
  <si>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</si>
  <si>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</si>
  <si>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</si>
  <si>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</si>
  <si>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</si>
  <si>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</si>
  <si>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</si>
  <si>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</si>
  <si>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</si>
  <si>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</si>
  <si>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</si>
  <si>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</si>
  <si>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</si>
  <si>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</si>
  <si>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</si>
  <si>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</si>
  <si>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</si>
  <si>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</si>
  <si>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</si>
  <si>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</si>
  <si>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</si>
  <si>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</si>
  <si>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</si>
  <si>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</si>
  <si>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</si>
  <si>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</si>
  <si>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</si>
  <si>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</si>
  <si>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</si>
  <si>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</si>
  <si>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</si>
  <si>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</si>
  <si>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</si>
  <si>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</si>
  <si>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</si>
  <si>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</si>
  <si>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</si>
  <si>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</si>
  <si>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</si>
  <si>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</si>
  <si>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</si>
  <si>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</si>
  <si>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</si>
  <si>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</si>
  <si>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</si>
  <si>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</si>
  <si>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</si>
  <si>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</si>
  <si>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</si>
  <si>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</si>
  <si>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</si>
  <si>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</si>
  <si>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</si>
  <si>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</si>
  <si>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</si>
  <si>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</si>
  <si>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</si>
  <si>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</si>
  <si>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</si>
  <si>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</si>
  <si>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</si>
  <si>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</si>
  <si>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</si>
  <si>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</si>
  <si>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</si>
  <si>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</si>
  <si>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</si>
  <si>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</si>
  <si>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</si>
  <si>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</si>
  <si>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</si>
  <si>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</si>
  <si>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</si>
  <si>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</si>
  <si>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</si>
  <si>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</si>
  <si>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</si>
  <si>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</si>
  <si>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</si>
  <si>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</si>
  <si>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</si>
  <si>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</si>
  <si>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</si>
  <si>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</si>
  <si>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</si>
  <si>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</si>
  <si>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</si>
  <si>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</si>
  <si>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</si>
  <si>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</si>
  <si>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</si>
  <si>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</si>
  <si>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</si>
  <si>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</si>
  <si>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</si>
  <si>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</si>
  <si>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</si>
  <si>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</si>
  <si>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</si>
  <si>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</si>
  <si>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</si>
  <si>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</si>
  <si>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</si>
  <si>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</si>
  <si>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</si>
  <si>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</si>
  <si>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</si>
  <si>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</si>
  <si>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</si>
  <si>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</si>
  <si>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</si>
  <si>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</si>
  <si>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</si>
  <si>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</si>
  <si>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</si>
  <si>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</si>
  <si>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</si>
  <si>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</si>
  <si>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</si>
  <si>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</si>
  <si>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</si>
  <si>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</si>
  <si>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</si>
  <si>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</si>
  <si>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</si>
  <si>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</si>
  <si>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</si>
  <si>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</si>
  <si>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</si>
  <si>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</si>
  <si>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</si>
  <si>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</si>
  <si>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</si>
  <si>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</si>
  <si>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</si>
  <si>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</si>
  <si>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</si>
  <si>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</si>
  <si>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</si>
  <si>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</si>
  <si>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</si>
  <si>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</si>
  <si>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</si>
  <si>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</si>
  <si>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</si>
  <si>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</si>
  <si>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</si>
  <si>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</si>
  <si>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</si>
  <si>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</si>
  <si>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</si>
  <si>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</si>
  <si>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</si>
  <si>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</si>
  <si>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</si>
  <si>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</si>
  <si>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</si>
  <si>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</si>
  <si>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</si>
  <si>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</si>
  <si>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</si>
  <si>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</si>
  <si>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</si>
  <si>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</si>
  <si>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</si>
  <si>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</si>
  <si>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</si>
  <si>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</si>
  <si>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</si>
  <si>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</si>
  <si>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</si>
  <si>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</si>
  <si>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</si>
  <si>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</si>
  <si>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</si>
  <si>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</si>
  <si>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</si>
  <si>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</si>
  <si>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</si>
  <si>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</si>
  <si>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</si>
  <si>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</si>
  <si>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</si>
  <si>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</si>
  <si>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</si>
  <si>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</si>
  <si>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</si>
  <si>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</si>
  <si>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</si>
  <si>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</si>
  <si>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</si>
  <si>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</si>
  <si>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</si>
  <si>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</si>
  <si>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</si>
  <si>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</si>
  <si>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</si>
  <si>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</si>
  <si>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</si>
  <si>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</si>
  <si>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</si>
  <si>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</si>
  <si>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</si>
  <si>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</si>
  <si>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</si>
  <si>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</si>
  <si>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</si>
  <si>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</si>
  <si>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</si>
  <si>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</si>
  <si>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</si>
  <si>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</si>
  <si>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</si>
  <si>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</si>
  <si>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</si>
  <si>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</si>
  <si>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</si>
  <si>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</si>
  <si>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</si>
  <si>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</si>
  <si>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</si>
  <si>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</si>
  <si>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</si>
  <si>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</si>
  <si>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</si>
  <si>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</si>
  <si>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</si>
  <si>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</si>
  <si>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</si>
  <si>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</si>
  <si>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</si>
  <si>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</si>
  <si>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</si>
  <si>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</si>
  <si>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</si>
  <si>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</si>
  <si>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</si>
  <si>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</si>
  <si>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</si>
  <si>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</si>
  <si>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</si>
  <si>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</si>
  <si>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</si>
  <si>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</si>
  <si>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</si>
  <si>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</si>
  <si>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</si>
  <si>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</si>
  <si>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</si>
  <si>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</si>
  <si>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</si>
  <si>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</si>
  <si>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1700-1800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</si>
  <si>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</si>
  <si>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</si>
  <si>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</si>
  <si>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</si>
  <si>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</si>
  <si>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</si>
  <si>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</si>
  <si>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</si>
  <si>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</si>
  <si>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</si>
  <si>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</si>
  <si>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</si>
  <si>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</si>
  <si>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</si>
  <si>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</si>
  <si>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</si>
  <si>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</si>
  <si>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</si>
  <si>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</si>
  <si>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</si>
  <si>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</si>
  <si>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</si>
  <si>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</si>
  <si>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</si>
  <si>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</si>
  <si>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</si>
  <si>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</si>
  <si>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160-170</t>
  </si>
  <si>
    <t>Part profit of Rs.7/-</t>
  </si>
  <si>
    <t>MULTIPLIER SHARE &amp; STOCK ADVISORS PRIVATE LIMITED</t>
  </si>
  <si>
    <t>7400-8000</t>
  </si>
  <si>
    <t>Part profit of Rs.220/-</t>
  </si>
  <si>
    <t>3800-4000</t>
  </si>
  <si>
    <t>550-560</t>
  </si>
  <si>
    <t>Profiit of Rs.11/-</t>
  </si>
  <si>
    <t>6200-6500</t>
  </si>
  <si>
    <t>290-300</t>
  </si>
  <si>
    <t>80-90</t>
  </si>
  <si>
    <t>LTIM</t>
  </si>
  <si>
    <t>4050-4150</t>
  </si>
  <si>
    <t>SHRIRAMFIN</t>
  </si>
  <si>
    <t>1280-1310</t>
  </si>
  <si>
    <t>BHARTIARTL JAN FUT</t>
  </si>
  <si>
    <t>835-845</t>
  </si>
  <si>
    <t>315-325</t>
  </si>
  <si>
    <t>Part profit of Rs.235/-</t>
  </si>
  <si>
    <t>60-70</t>
  </si>
  <si>
    <t>HINDUNILVR 2580 CE JAN</t>
  </si>
  <si>
    <t>75-90</t>
  </si>
  <si>
    <t>ICICIBANK JAN FUT</t>
  </si>
  <si>
    <t>935-945</t>
  </si>
  <si>
    <t>LT 2140 CE JAN</t>
  </si>
  <si>
    <t xml:space="preserve">RELIANCE 2580 CE JAN </t>
  </si>
  <si>
    <t>SIEMENS JAN FUT</t>
  </si>
  <si>
    <t>2920-2950</t>
  </si>
  <si>
    <t>850-860</t>
  </si>
  <si>
    <t>Retail Research Technical Calls &amp; Fundamental Performance Report for the month of Jan-2022</t>
  </si>
  <si>
    <t xml:space="preserve">APOLLOHOSP JAN FUT </t>
  </si>
  <si>
    <t>4600-4700</t>
  </si>
  <si>
    <t>Profit of Rs.65/-</t>
  </si>
  <si>
    <t>ASIANPAINT JAN FUT</t>
  </si>
  <si>
    <t>3150-3200</t>
  </si>
  <si>
    <t>INFY 1540 CE JAN</t>
  </si>
  <si>
    <t>45-55</t>
  </si>
  <si>
    <t>CIPLA 1080 CE JAN</t>
  </si>
  <si>
    <t>35-40</t>
  </si>
  <si>
    <t>Profit of Rs.110/-</t>
  </si>
  <si>
    <t>TATACONSUM 780 CE JAN</t>
  </si>
  <si>
    <t>15-20</t>
  </si>
  <si>
    <t>Loss of Rs.15/-</t>
  </si>
  <si>
    <t>Loss of Rs.18/-</t>
  </si>
  <si>
    <t>GRAVITON RESEARCH CAPITAL LLP</t>
  </si>
  <si>
    <t>QE SECURITIES</t>
  </si>
  <si>
    <t>NSE</t>
  </si>
  <si>
    <t>TCS 3360 CE JAN</t>
  </si>
  <si>
    <t>80-100</t>
  </si>
  <si>
    <t>APOLLOHOSP JAN FUT</t>
  </si>
  <si>
    <t>UPL JAN FUT</t>
  </si>
  <si>
    <t>730-735</t>
  </si>
  <si>
    <t>Loss of Rs.21/-</t>
  </si>
  <si>
    <t>NIFTY 18100 CE 5-JAN</t>
  </si>
  <si>
    <t>90-110</t>
  </si>
  <si>
    <t>Profit of Rs.20/-</t>
  </si>
  <si>
    <t xml:space="preserve">BEL </t>
  </si>
  <si>
    <t>110-115</t>
  </si>
  <si>
    <t>208-209</t>
  </si>
  <si>
    <t>218-222</t>
  </si>
  <si>
    <t>4400-4450</t>
  </si>
  <si>
    <t>4700-4900</t>
  </si>
  <si>
    <t>Loss of Rs.9.5/-</t>
  </si>
  <si>
    <t>Loss of Rs.12.5/-</t>
  </si>
  <si>
    <t>Profit of Rs.4/-</t>
  </si>
  <si>
    <t>Profit of Rs.2/-</t>
  </si>
  <si>
    <t>Profit of Rs.10/-</t>
  </si>
  <si>
    <t>Profit of Rs.7.5/-</t>
  </si>
  <si>
    <t>M&amp;M JAN FUT</t>
  </si>
  <si>
    <t>1275-1295</t>
  </si>
  <si>
    <t>8400-8460</t>
  </si>
  <si>
    <t>9200-9500</t>
  </si>
  <si>
    <t>15-17</t>
  </si>
  <si>
    <t>LT 2100 CE JAN</t>
  </si>
  <si>
    <t>65-80</t>
  </si>
  <si>
    <t>Loss of Rs.65/-</t>
  </si>
  <si>
    <t>Loss of Rs.14/-</t>
  </si>
  <si>
    <t>Profit of Rs.107/-</t>
  </si>
  <si>
    <t>Profit of Rs.7/-</t>
  </si>
  <si>
    <t>Profit of Rs.19/-</t>
  </si>
  <si>
    <t>222-235</t>
  </si>
  <si>
    <t>860-870</t>
  </si>
  <si>
    <t>920-960</t>
  </si>
  <si>
    <t>6800-7200</t>
  </si>
  <si>
    <t>1100-1135</t>
  </si>
  <si>
    <t>750-755</t>
  </si>
  <si>
    <t>HDFC 2620 CE JAN</t>
  </si>
  <si>
    <t>Profit of Rs.12.5/-</t>
  </si>
  <si>
    <t>SRTRANSFIN</t>
  </si>
  <si>
    <t>BP EQUITIES PVT. LTD.</t>
  </si>
  <si>
    <t>UPL 750 CE JAN</t>
  </si>
  <si>
    <t>14-18</t>
  </si>
  <si>
    <t>Loss of Rs.17/-</t>
  </si>
  <si>
    <t>NIFTY 18100 CE 12-JAN</t>
  </si>
  <si>
    <t>COFORGE JAN FUT</t>
  </si>
  <si>
    <t>4050-4100</t>
  </si>
  <si>
    <t>Loss of Rs.11/-</t>
  </si>
  <si>
    <t>780-800</t>
  </si>
  <si>
    <t>870-900</t>
  </si>
  <si>
    <t>TCS 3300 CE JAN</t>
  </si>
  <si>
    <t>70-90</t>
  </si>
  <si>
    <t>Profit of Rs.11.5/-</t>
  </si>
  <si>
    <t>NIFTY JAN FUT</t>
  </si>
  <si>
    <t>18200-18300</t>
  </si>
  <si>
    <t>195-200</t>
  </si>
  <si>
    <t>Loss of Rs.31.5/-</t>
  </si>
  <si>
    <t>Loss of Rs.105/-</t>
  </si>
  <si>
    <t>NIFTY 17900 PE 12-JAN</t>
  </si>
  <si>
    <t>Profit of Rs.22.5/-</t>
  </si>
  <si>
    <t>735-740</t>
  </si>
  <si>
    <t>Profit of Rs.80/-</t>
  </si>
  <si>
    <t>Loss of Rs.70/-</t>
  </si>
  <si>
    <t>Loss of Rs.4/-</t>
  </si>
  <si>
    <t>Loss of Rs.4.75/-</t>
  </si>
  <si>
    <t xml:space="preserve">BAJFINANCE </t>
  </si>
  <si>
    <t>5920-5960</t>
  </si>
  <si>
    <t>6100-6200</t>
  </si>
  <si>
    <t>Profit of Rs.395/-</t>
  </si>
  <si>
    <t>Profit of Rs.6.5/-</t>
  </si>
  <si>
    <t>2580-2630</t>
  </si>
  <si>
    <t>Loss of Rs.24/-</t>
  </si>
  <si>
    <t>Profit of Rs.33/-</t>
  </si>
  <si>
    <t>4000-4050</t>
  </si>
  <si>
    <t>4300-4500</t>
  </si>
  <si>
    <t>LT 2160 CE JAN</t>
  </si>
  <si>
    <t>35-45</t>
  </si>
  <si>
    <t>GGL</t>
  </si>
  <si>
    <t>YACOOBALI AIYUB MOHAMMED</t>
  </si>
  <si>
    <t>YUGA STOCKS AND COMMODITIES PRIVATE LIMITED  .</t>
  </si>
  <si>
    <t>TOPGAIN FINANCE PRIVATE LIMITED</t>
  </si>
  <si>
    <t>TANGO COMMOSALES LLP</t>
  </si>
  <si>
    <t>Profit of Rs.8/-</t>
  </si>
  <si>
    <t>Loss of Rs.75/-</t>
  </si>
  <si>
    <t>SIEMENS 2980 CE JAN</t>
  </si>
  <si>
    <t>SIEMENS 3040 CE JAN</t>
  </si>
  <si>
    <t>Sell</t>
  </si>
  <si>
    <t>Part profit of Rs.5.50/-</t>
  </si>
  <si>
    <t>Profit of Rs.12/-</t>
  </si>
  <si>
    <t>ULTRACEMCO 7300 CE JAN</t>
  </si>
  <si>
    <t>150-180</t>
  </si>
  <si>
    <t>Profit of Rs.11/-</t>
  </si>
  <si>
    <t>BHARTIARTL 780 CE JAN</t>
  </si>
  <si>
    <t>11.00-14.00</t>
  </si>
  <si>
    <t>SYMBIOX</t>
  </si>
  <si>
    <t>NK SECURITIES RESEARCH PRIVATE LIMITED</t>
  </si>
  <si>
    <t>ALSTONE</t>
  </si>
  <si>
    <t>SKSE SECURITIES LIMITED CORP CM/TM PROP A/C</t>
  </si>
  <si>
    <t>PRISMMEDI</t>
  </si>
  <si>
    <t>XTX MARKETS LLP</t>
  </si>
  <si>
    <t>BRIGHT</t>
  </si>
  <si>
    <t>Bright Solar Limited</t>
  </si>
  <si>
    <t>PURNA CHANDRA REDDY KONDAKINDI</t>
  </si>
  <si>
    <t>HISARMETAL</t>
  </si>
  <si>
    <t>Hisar Metal Ind. Limited</t>
  </si>
  <si>
    <t>Jet Freight Logistics Ltd</t>
  </si>
  <si>
    <t>KOHINOOR</t>
  </si>
  <si>
    <t>Kohinoor Foods Limited</t>
  </si>
  <si>
    <t>BP EQUITIES PRIVATE LIMITED</t>
  </si>
  <si>
    <t>2130-2150</t>
  </si>
  <si>
    <t>2300-2400</t>
  </si>
  <si>
    <t>ULTRACEMCO 7200 CE JAN</t>
  </si>
  <si>
    <t>GLCL</t>
  </si>
  <si>
    <t>NURECA</t>
  </si>
  <si>
    <t>MATHISYS ADVISORS LLP</t>
  </si>
  <si>
    <t>SVS</t>
  </si>
  <si>
    <t>YARNSYN</t>
  </si>
  <si>
    <t>JAIMIN KAILASH GUPTA</t>
  </si>
  <si>
    <t>GENCON</t>
  </si>
  <si>
    <t>Generic Eng Cons Proj Ltd</t>
  </si>
  <si>
    <t>HARIOMPIPE</t>
  </si>
  <si>
    <t>Hariom Pipe Industries L</t>
  </si>
  <si>
    <t>NAMAN SECURITIES &amp; FINANCE PVT LTD</t>
  </si>
  <si>
    <t>JETFRE-RE</t>
  </si>
  <si>
    <t>JILESH NAVIN CHHEDA</t>
  </si>
  <si>
    <t>Nureca Limited</t>
  </si>
  <si>
    <t>MANSI SHARES &amp; STOCK ADVISORS PVT LTD</t>
  </si>
  <si>
    <t>AAKRAYA RESEARCH LLP</t>
  </si>
  <si>
    <t>ELIXIR WEALTH MANAGEMENT PRIVATE LIMITED</t>
  </si>
  <si>
    <t>HITESH FATNANI</t>
  </si>
  <si>
    <t>SIGMAQUANT TECHNOLOGIES PRIVATE LIMITED  .</t>
  </si>
  <si>
    <t>ORTINLAB</t>
  </si>
  <si>
    <t>Ortin Laboratories Ltd</t>
  </si>
  <si>
    <t>PANCHOLI GUNJAN</t>
  </si>
  <si>
    <t>M/S. PRARTHANA ENTERPRISES</t>
  </si>
  <si>
    <t>TANO INVESTMENT OPPORTUNITIES FUND</t>
  </si>
  <si>
    <t>SELVAMURTHY  AKILANDESWARI</t>
  </si>
  <si>
    <t>Loss of Rs.4.25/-</t>
  </si>
  <si>
    <t>Profit of Rs.13.50/-</t>
  </si>
  <si>
    <t>Loss of Rs.20/-</t>
  </si>
  <si>
    <t>Profit of Rs.370/-</t>
  </si>
  <si>
    <t>267-269</t>
  </si>
  <si>
    <t>280-290</t>
  </si>
  <si>
    <t>Loss of Rs.42/-</t>
  </si>
  <si>
    <t>NIFTY 18100 PE JAN</t>
  </si>
  <si>
    <t>110-130</t>
  </si>
  <si>
    <t>Profit of Rs.2.5/-</t>
  </si>
  <si>
    <t>Buy&lt;&gt;</t>
  </si>
  <si>
    <t>ADCON</t>
  </si>
  <si>
    <t>BP COMTRADE PRIVATE LIMITED</t>
  </si>
  <si>
    <t>MEGA SUPER REAL ESTATE DEVELOPERS INDIA PRIVATE LIMITED</t>
  </si>
  <si>
    <t>NIRAJ RAJNIKANT SHAH</t>
  </si>
  <si>
    <t>ABHINAV COMMOSALES</t>
  </si>
  <si>
    <t>SALVATION DEVELOPERS LIMITED</t>
  </si>
  <si>
    <t>VICTORY SOFTWARE PRIVATE LIMITED</t>
  </si>
  <si>
    <t>ANERI</t>
  </si>
  <si>
    <t>GENIUSBULLS INVESTMENT LIMITED</t>
  </si>
  <si>
    <t>BERLDRG</t>
  </si>
  <si>
    <t>ASHOK KUMAR JAIN</t>
  </si>
  <si>
    <t>NARENDRAKUMAR BHAGWANDAS GUPTA</t>
  </si>
  <si>
    <t>BSELINFRA</t>
  </si>
  <si>
    <t>CHANDNIMACH</t>
  </si>
  <si>
    <t>SHAH DIPAK KANAYALAL</t>
  </si>
  <si>
    <t>EIKO</t>
  </si>
  <si>
    <t>KANNAN RAMAKRISHNAN THEVAR . .</t>
  </si>
  <si>
    <t>FRANKLININD</t>
  </si>
  <si>
    <t>SAGARKUMAR PRAVINCHANDRA DATANIYA</t>
  </si>
  <si>
    <t>PRANAV KAMLESHKUMAR TRIVEDI</t>
  </si>
  <si>
    <t>ROHIT BAIRWA</t>
  </si>
  <si>
    <t>SUNIL LAXMINARAYAN JHA</t>
  </si>
  <si>
    <t>RINAL SANDIPKUMAR KHATRI</t>
  </si>
  <si>
    <t>SHREE VAINKATESHWAR FINSTOCK PRIVATE LIMITED</t>
  </si>
  <si>
    <t>GANHOLD</t>
  </si>
  <si>
    <t>URVASHI UMESHBHAI PATEL</t>
  </si>
  <si>
    <t>RAJ DEVANGBHAI PATEL</t>
  </si>
  <si>
    <t>GCSL</t>
  </si>
  <si>
    <t>BONANZA AGENCY LLP</t>
  </si>
  <si>
    <t>SHREE BAHUBALI INTERNATIONAL LTD</t>
  </si>
  <si>
    <t>SANDEEP KUMAR HUF</t>
  </si>
  <si>
    <t>GEETANJ</t>
  </si>
  <si>
    <t>MEHUL HANSRAJ THAKKAR RUPAREL</t>
  </si>
  <si>
    <t>PINTU YADAV</t>
  </si>
  <si>
    <t>GEMSI</t>
  </si>
  <si>
    <t>CHEVVU SWAPNA</t>
  </si>
  <si>
    <t>CHEVVUSREENIVASULAREDDY</t>
  </si>
  <si>
    <t>ONKARA REDDY</t>
  </si>
  <si>
    <t>SANJAY B SHAH (HUF)</t>
  </si>
  <si>
    <t>YASH SUNILKUMAR PATEL</t>
  </si>
  <si>
    <t>NOOPUR BHAGWANDAS KANSARA</t>
  </si>
  <si>
    <t>RAMA KRISHNA MITTINTI</t>
  </si>
  <si>
    <t>IMCAP</t>
  </si>
  <si>
    <t>MUL</t>
  </si>
  <si>
    <t>GROWTH SECURITIES PRIVATE LIMITED</t>
  </si>
  <si>
    <t>NATURAL</t>
  </si>
  <si>
    <t>VIJAYKUMAR JAYANTILAL THAKKAR</t>
  </si>
  <si>
    <t>JYOTI SINGH</t>
  </si>
  <si>
    <t>OMKAR</t>
  </si>
  <si>
    <t>DHRUV SANJAYKUMAR SARAWAGI</t>
  </si>
  <si>
    <t>SANJAY H SARAWAGI</t>
  </si>
  <si>
    <t>PRITTYDEVI SARAWAGI</t>
  </si>
  <si>
    <t>KANTA DEVI SAMDARIA</t>
  </si>
  <si>
    <t>PRESSURS</t>
  </si>
  <si>
    <t>LOVE KUMAR BABURAM VARMA</t>
  </si>
  <si>
    <t>GUTTIKONDA VARA LAKSHMI</t>
  </si>
  <si>
    <t>REXSEAL</t>
  </si>
  <si>
    <t>ARYAMAN BROKING LIMITED</t>
  </si>
  <si>
    <t>RGRL</t>
  </si>
  <si>
    <t>MALAV PRAKASHKUMAR SHAH</t>
  </si>
  <si>
    <t>SAURABHTRIPATHI</t>
  </si>
  <si>
    <t>SIPTL</t>
  </si>
  <si>
    <t>PURAV BHARATBHAI PATEL</t>
  </si>
  <si>
    <t>SVPHOUSING</t>
  </si>
  <si>
    <t>VIPUL FINVEST LTD</t>
  </si>
  <si>
    <t>VIJAY KUMAR</t>
  </si>
  <si>
    <t>SULABH THOMAS SAINU</t>
  </si>
  <si>
    <t>VIKAS BANSAL HUF</t>
  </si>
  <si>
    <t>DHAVAL MEHTA</t>
  </si>
  <si>
    <t>CHETAN RASIKLAL SHAH</t>
  </si>
  <si>
    <t>HARSHA SOLANKI</t>
  </si>
  <si>
    <t>ALGOQUANT FINTECH LIMITED .</t>
  </si>
  <si>
    <t>MIDLAND FINANCIAL ADVISORY PRIVATE LIMITED</t>
  </si>
  <si>
    <t>UNISHIRE</t>
  </si>
  <si>
    <t>OPG SECURITIES P LTD</t>
  </si>
  <si>
    <t>DEVANSH GUPTA</t>
  </si>
  <si>
    <t>VAXHS</t>
  </si>
  <si>
    <t>AAKRITI SYNTHETICS PRIVATE LIMITED</t>
  </si>
  <si>
    <t>VEERHEALTH</t>
  </si>
  <si>
    <t>MEENA LACHHMANDAS UTWANI</t>
  </si>
  <si>
    <t>DASHRATHBHAI RAYCHANDBHAI PATEL</t>
  </si>
  <si>
    <t>VIRGOGLOB</t>
  </si>
  <si>
    <t>VIJAY KUMAR PABBA</t>
  </si>
  <si>
    <t>PRASANT KUMAR GUPTA</t>
  </si>
  <si>
    <t>CHEMBOND</t>
  </si>
  <si>
    <t>Chembond Chemicals Ltd</t>
  </si>
  <si>
    <t>DHRUV</t>
  </si>
  <si>
    <t>Dhruv Consultancy Ser Ltd</t>
  </si>
  <si>
    <t>PUNEET MITTAL HUF</t>
  </si>
  <si>
    <t>GODHA</t>
  </si>
  <si>
    <t>Godha Cabcon Insulat Ltd</t>
  </si>
  <si>
    <t>PARTH INFIN BROKERS PVT LTD</t>
  </si>
  <si>
    <t>Infibeam Avenues Limited</t>
  </si>
  <si>
    <t>GROW WELL INVESTMENTS</t>
  </si>
  <si>
    <t>HRTI PRIVATE LIMITED</t>
  </si>
  <si>
    <t>PACE STOCK BROKING SERVICES PVT LTD</t>
  </si>
  <si>
    <t>SKSE SECURITIES LTD</t>
  </si>
  <si>
    <t>INDRA KIRAN VENTURES</t>
  </si>
  <si>
    <t>DIPAN MEHTA COMMODITIES PRIVATE LIMITED</t>
  </si>
  <si>
    <t>MUDUPULAVEMULA SURENDRANADHA REDDY</t>
  </si>
  <si>
    <t>ADROIT FINANCIAL SERVICES PVT LTD</t>
  </si>
  <si>
    <t>ARHAM WEALTH MANAGEMENT PRIVATE LIMITED</t>
  </si>
  <si>
    <t>CHIRAG NAVINCHANDRA KOTHARI</t>
  </si>
  <si>
    <t>ORIENTLTD</t>
  </si>
  <si>
    <t>Orient Press Limited</t>
  </si>
  <si>
    <t>PATRONUS RESEARCH LLP</t>
  </si>
  <si>
    <t>SCAPDVR</t>
  </si>
  <si>
    <t>Stampede Capital Limited</t>
  </si>
  <si>
    <t>L7 HITECH PRIVATE LIMITED</t>
  </si>
  <si>
    <t>SVPGLOB</t>
  </si>
  <si>
    <t>SVP GLOBAL TEXTILES LTD</t>
  </si>
  <si>
    <t>VIGNESH</t>
  </si>
  <si>
    <t>VASA</t>
  </si>
  <si>
    <t>Vasa Retail &amp; Oversea Ltd</t>
  </si>
  <si>
    <t>ATUL SHASHIKANT VAYDA</t>
  </si>
  <si>
    <t>ANIKET HEMANT GUPTA</t>
  </si>
  <si>
    <t>DUCOL</t>
  </si>
  <si>
    <t>Ducol Orgs and Colours Lt</t>
  </si>
  <si>
    <t>MADHU DEVI GODHA</t>
  </si>
  <si>
    <t>GSTL</t>
  </si>
  <si>
    <t>Globesecure Techno Ltd</t>
  </si>
  <si>
    <t>KABRA KAILASH</t>
  </si>
  <si>
    <t>AMESH SURAJLAL JAISWAL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</si>
</sst>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396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1" fillId="15" borderId="20" xfId="0" applyFont="1" applyFill="1" applyBorder="1" applyAlignment="1">
      <alignment horizontal="center" vertical="center"/>
    </xf>
    <xf numFmtId="0" fontId="32" fillId="16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2" fontId="32" fillId="17" borderId="20" xfId="0" applyNumberFormat="1" applyFont="1" applyFill="1" applyBorder="1" applyAlignment="1">
      <alignment horizontal="center" vertical="center"/>
    </xf>
    <xf numFmtId="166" fontId="32" fillId="17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0" fontId="31" fillId="17" borderId="20" xfId="0" applyFont="1" applyFill="1" applyBorder="1"/>
    <xf numFmtId="0" fontId="31" fillId="17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0" fontId="32" fillId="20" borderId="20" xfId="0" applyNumberFormat="1" applyFont="1" applyFill="1" applyBorder="1" applyAlignment="1">
      <alignment horizontal="center" vertical="center" wrapText="1"/>
    </xf>
    <xf numFmtId="16" fontId="32" fillId="20" borderId="20" xfId="0" applyNumberFormat="1" applyFont="1" applyFill="1" applyBorder="1" applyAlignment="1">
      <alignment horizontal="center" vertical="center"/>
    </xf>
    <xf numFmtId="0" fontId="1" fillId="11" borderId="0" xfId="0" applyFont="1" applyFill="1"/>
    <xf numFmtId="0" fontId="31" fillId="19" borderId="20" xfId="0" applyFont="1" applyFill="1" applyBorder="1" applyAlignment="1">
      <alignment horizontal="center" vertical="center"/>
    </xf>
    <xf numFmtId="165" fontId="31" fillId="19" borderId="20" xfId="0" applyNumberFormat="1" applyFont="1" applyFill="1" applyBorder="1" applyAlignment="1">
      <alignment horizontal="center" vertical="center"/>
    </xf>
    <xf numFmtId="0" fontId="0" fillId="19" borderId="20" xfId="0" applyFill="1" applyBorder="1"/>
    <xf numFmtId="0" fontId="37" fillId="18" borderId="20" xfId="0" applyFont="1" applyFill="1" applyBorder="1"/>
    <xf numFmtId="0" fontId="37" fillId="18" borderId="20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0" fontId="1" fillId="21" borderId="0" xfId="0" applyFont="1" applyFill="1"/>
    <xf numFmtId="0" fontId="1" fillId="21" borderId="22" xfId="0" applyFont="1" applyFill="1" applyBorder="1"/>
    <xf numFmtId="0" fontId="1" fillId="21" borderId="21" xfId="0" applyFont="1" applyFill="1" applyBorder="1"/>
    <xf numFmtId="0" fontId="0" fillId="22" borderId="21" xfId="0" applyFill="1" applyBorder="1"/>
    <xf numFmtId="16" fontId="32" fillId="17" borderId="20" xfId="0" applyNumberFormat="1" applyFont="1" applyFill="1" applyBorder="1" applyAlignment="1">
      <alignment horizontal="center" vertical="center"/>
    </xf>
    <xf numFmtId="0" fontId="0" fillId="22" borderId="0" xfId="0" applyFill="1"/>
    <xf numFmtId="15" fontId="31" fillId="10" borderId="0" xfId="0" applyNumberFormat="1" applyFont="1" applyFill="1" applyAlignment="1">
      <alignment horizontal="center" vertical="center"/>
    </xf>
    <xf numFmtId="0" fontId="32" fillId="10" borderId="0" xfId="0" applyFont="1" applyFill="1"/>
    <xf numFmtId="43" fontId="31" fillId="10" borderId="0" xfId="0" applyNumberFormat="1" applyFont="1" applyFill="1" applyAlignment="1">
      <alignment horizontal="center" vertical="top"/>
    </xf>
    <xf numFmtId="0" fontId="31" fillId="10" borderId="0" xfId="0" applyFont="1" applyFill="1" applyAlignment="1">
      <alignment horizontal="center" vertical="top"/>
    </xf>
    <xf numFmtId="0" fontId="32" fillId="12" borderId="0" xfId="0" applyFont="1" applyFill="1" applyAlignment="1">
      <alignment horizontal="center" vertical="center"/>
    </xf>
    <xf numFmtId="2" fontId="32" fillId="12" borderId="0" xfId="0" applyNumberFormat="1" applyFont="1" applyFill="1" applyAlignment="1">
      <alignment horizontal="center" vertical="center"/>
    </xf>
    <xf numFmtId="10" fontId="32" fillId="12" borderId="0" xfId="0" applyNumberFormat="1" applyFont="1" applyFill="1" applyAlignment="1">
      <alignment horizontal="center" vertical="center" wrapText="1"/>
    </xf>
    <xf numFmtId="16" fontId="32" fillId="12" borderId="0" xfId="0" applyNumberFormat="1" applyFont="1" applyFill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16" fontId="32" fillId="10" borderId="20" xfId="0" applyNumberFormat="1" applyFont="1" applyFill="1" applyBorder="1" applyAlignment="1">
      <alignment horizontal="center" vertical="center"/>
    </xf>
    <xf numFmtId="1" fontId="31" fillId="18" borderId="20" xfId="0" applyNumberFormat="1" applyFont="1" applyFill="1" applyBorder="1" applyAlignment="1">
      <alignment horizontal="center" vertical="center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top"/>
    </xf>
    <xf numFmtId="165" fontId="31" fillId="18" borderId="20" xfId="0" applyNumberFormat="1" applyFont="1" applyFill="1" applyBorder="1" applyAlignment="1">
      <alignment horizontal="center" vertical="center"/>
    </xf>
    <xf numFmtId="1" fontId="31" fillId="10" borderId="2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23" borderId="20" xfId="0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2" fontId="32" fillId="24" borderId="20" xfId="0" applyNumberFormat="1" applyFont="1" applyFill="1" applyBorder="1" applyAlignment="1">
      <alignment horizontal="center" vertical="center"/>
    </xf>
    <xf numFmtId="166" fontId="32" fillId="24" borderId="20" xfId="0" applyNumberFormat="1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0" fontId="31" fillId="24" borderId="20" xfId="0" applyFont="1" applyFill="1" applyBorder="1"/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16" fontId="32" fillId="23" borderId="20" xfId="0" applyNumberFormat="1" applyFont="1" applyFill="1" applyBorder="1" applyAlignment="1">
      <alignment horizontal="center" vertical="center"/>
    </xf>
    <xf numFmtId="0" fontId="31" fillId="24" borderId="21" xfId="0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15" fontId="31" fillId="24" borderId="21" xfId="0" applyNumberFormat="1" applyFont="1" applyFill="1" applyBorder="1" applyAlignment="1">
      <alignment horizontal="center" vertical="center"/>
    </xf>
    <xf numFmtId="0" fontId="32" fillId="24" borderId="21" xfId="0" applyFont="1" applyFill="1" applyBorder="1"/>
    <xf numFmtId="43" fontId="31" fillId="24" borderId="21" xfId="0" applyNumberFormat="1" applyFont="1" applyFill="1" applyBorder="1" applyAlignment="1">
      <alignment horizontal="center" vertical="top"/>
    </xf>
    <xf numFmtId="0" fontId="31" fillId="24" borderId="21" xfId="0" applyFont="1" applyFill="1" applyBorder="1" applyAlignment="1">
      <alignment horizontal="center" vertical="top"/>
    </xf>
    <xf numFmtId="0" fontId="31" fillId="25" borderId="20" xfId="0" applyFont="1" applyFill="1" applyBorder="1" applyAlignment="1">
      <alignment horizontal="center" vertical="center"/>
    </xf>
    <xf numFmtId="16" fontId="32" fillId="24" borderId="20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2" fontId="32" fillId="16" borderId="20" xfId="0" applyNumberFormat="1" applyFont="1" applyFill="1" applyBorder="1" applyAlignment="1">
      <alignment horizontal="center" vertical="center"/>
    </xf>
    <xf numFmtId="10" fontId="32" fillId="16" borderId="20" xfId="0" applyNumberFormat="1" applyFont="1" applyFill="1" applyBorder="1" applyAlignment="1">
      <alignment horizontal="center" vertical="center" wrapText="1"/>
    </xf>
    <xf numFmtId="16" fontId="32" fillId="16" borderId="20" xfId="0" applyNumberFormat="1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0" fontId="31" fillId="0" borderId="21" xfId="0" applyFont="1" applyBorder="1" applyAlignment="1">
      <alignment horizontal="center" vertical="center"/>
    </xf>
    <xf numFmtId="165" fontId="31" fillId="0" borderId="21" xfId="0" applyNumberFormat="1" applyFont="1" applyBorder="1" applyAlignment="1">
      <alignment horizontal="center" vertical="center"/>
    </xf>
    <xf numFmtId="15" fontId="31" fillId="0" borderId="21" xfId="0" applyNumberFormat="1" applyFont="1" applyBorder="1" applyAlignment="1">
      <alignment horizontal="center" vertical="center"/>
    </xf>
    <xf numFmtId="0" fontId="32" fillId="0" borderId="21" xfId="0" applyFont="1" applyBorder="1"/>
    <xf numFmtId="43" fontId="31" fillId="0" borderId="21" xfId="0" applyNumberFormat="1" applyFont="1" applyBorder="1" applyAlignment="1">
      <alignment horizontal="center" vertical="top"/>
    </xf>
    <xf numFmtId="0" fontId="31" fillId="0" borderId="21" xfId="0" applyFont="1" applyBorder="1" applyAlignment="1">
      <alignment horizontal="center" vertical="top"/>
    </xf>
    <xf numFmtId="0" fontId="37" fillId="24" borderId="21" xfId="0" applyFont="1" applyFill="1" applyBorder="1" applyAlignment="1">
      <alignment horizontal="center" vertical="center"/>
    </xf>
    <xf numFmtId="165" fontId="37" fillId="24" borderId="21" xfId="0" applyNumberFormat="1" applyFont="1" applyFill="1" applyBorder="1" applyAlignment="1">
      <alignment horizontal="center" vertical="center"/>
    </xf>
    <xf numFmtId="15" fontId="37" fillId="24" borderId="21" xfId="0" applyNumberFormat="1" applyFont="1" applyFill="1" applyBorder="1" applyAlignment="1">
      <alignment horizontal="center" vertical="center"/>
    </xf>
    <xf numFmtId="0" fontId="37" fillId="24" borderId="21" xfId="0" applyFont="1" applyFill="1" applyBorder="1"/>
    <xf numFmtId="43" fontId="37" fillId="24" borderId="21" xfId="0" applyNumberFormat="1" applyFont="1" applyFill="1" applyBorder="1" applyAlignment="1">
      <alignment horizontal="center" vertical="top"/>
    </xf>
    <xf numFmtId="0" fontId="37" fillId="24" borderId="21" xfId="0" applyFont="1" applyFill="1" applyBorder="1" applyAlignment="1">
      <alignment horizontal="center" vertical="top"/>
    </xf>
    <xf numFmtId="0" fontId="32" fillId="0" borderId="21" xfId="0" applyFont="1" applyBorder="1" applyAlignment="1">
      <alignment horizontal="center" vertical="center"/>
    </xf>
    <xf numFmtId="2" fontId="32" fillId="0" borderId="21" xfId="0" applyNumberFormat="1" applyFont="1" applyBorder="1" applyAlignment="1">
      <alignment horizontal="center" vertical="center"/>
    </xf>
    <xf numFmtId="10" fontId="32" fillId="0" borderId="21" xfId="0" applyNumberFormat="1" applyFont="1" applyBorder="1" applyAlignment="1">
      <alignment horizontal="center" vertical="center" wrapText="1"/>
    </xf>
    <xf numFmtId="16" fontId="32" fillId="0" borderId="21" xfId="0" applyNumberFormat="1" applyFont="1" applyBorder="1" applyAlignment="1">
      <alignment horizontal="center" vertical="center"/>
    </xf>
    <xf numFmtId="0" fontId="1" fillId="0" borderId="22" xfId="0" applyFont="1" applyBorder="1"/>
    <xf numFmtId="0" fontId="1" fillId="0" borderId="21" xfId="0" applyFont="1" applyBorder="1"/>
    <xf numFmtId="0" fontId="0" fillId="0" borderId="21" xfId="0" applyBorder="1"/>
    <xf numFmtId="0" fontId="31" fillId="11" borderId="0" xfId="0" applyFont="1" applyFill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16" fontId="32" fillId="10" borderId="0" xfId="0" applyNumberFormat="1" applyFont="1" applyFill="1" applyAlignment="1">
      <alignment horizontal="center" vertical="center"/>
    </xf>
    <xf numFmtId="2" fontId="32" fillId="10" borderId="0" xfId="0" applyNumberFormat="1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1" fillId="26" borderId="20" xfId="0" applyFont="1" applyFill="1" applyBorder="1" applyAlignment="1">
      <alignment horizontal="center" vertical="center"/>
    </xf>
    <xf numFmtId="165" fontId="31" fillId="27" borderId="21" xfId="0" applyNumberFormat="1" applyFont="1" applyFill="1" applyBorder="1" applyAlignment="1">
      <alignment horizontal="center" vertical="center"/>
    </xf>
    <xf numFmtId="0" fontId="31" fillId="27" borderId="20" xfId="0" applyFont="1" applyFill="1" applyBorder="1"/>
    <xf numFmtId="0" fontId="31" fillId="27" borderId="20" xfId="0" applyFont="1" applyFill="1" applyBorder="1" applyAlignment="1">
      <alignment horizontal="center" vertical="center"/>
    </xf>
    <xf numFmtId="0" fontId="32" fillId="27" borderId="20" xfId="0" applyFont="1" applyFill="1" applyBorder="1" applyAlignment="1">
      <alignment horizontal="center" vertical="center"/>
    </xf>
    <xf numFmtId="16" fontId="32" fillId="27" borderId="20" xfId="0" applyNumberFormat="1" applyFont="1" applyFill="1" applyBorder="1" applyAlignment="1">
      <alignment horizontal="center" vertical="center"/>
    </xf>
    <xf numFmtId="0" fontId="32" fillId="28" borderId="20" xfId="0" applyFont="1" applyFill="1" applyBorder="1" applyAlignment="1">
      <alignment horizontal="center" vertical="center"/>
    </xf>
    <xf numFmtId="2" fontId="32" fillId="27" borderId="20" xfId="0" applyNumberFormat="1" applyFont="1" applyFill="1" applyBorder="1" applyAlignment="1">
      <alignment horizontal="center" vertical="center"/>
    </xf>
    <xf numFmtId="166" fontId="32" fillId="27" borderId="20" xfId="0" applyNumberFormat="1" applyFont="1" applyFill="1" applyBorder="1" applyAlignment="1">
      <alignment horizontal="center" vertical="center"/>
    </xf>
    <xf numFmtId="165" fontId="31" fillId="27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0" fontId="32" fillId="23" borderId="23" xfId="0" applyFont="1" applyFill="1" applyBorder="1" applyAlignment="1">
      <alignment horizontal="center" vertical="center"/>
    </xf>
    <xf numFmtId="0" fontId="32" fillId="23" borderId="21" xfId="0" applyFont="1" applyFill="1" applyBorder="1" applyAlignment="1">
      <alignment horizontal="center" vertical="center"/>
    </xf>
    <xf numFmtId="16" fontId="32" fillId="23" borderId="23" xfId="0" applyNumberFormat="1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211</xdr:row>
      <xdr:rowOff>0</xdr:rowOff>
    </xdr:from>
    <xdr:to>
      <xdr:col>11</xdr:col>
      <xdr:colOff>123825</xdr:colOff>
      <xdr:row>225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C23" sqref="C23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44950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H18" sqref="H18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4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44950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83" t="s">
        <v>16</v>
      </c>
      <c r="B9" s="385" t="s">
        <v>17</v>
      </c>
      <c r="C9" s="385" t="s">
        <v>18</v>
      </c>
      <c r="D9" s="385" t="s">
        <v>19</v>
      </c>
      <c r="E9" s="23" t="s">
        <v>20</v>
      </c>
      <c r="F9" s="23" t="s">
        <v>21</v>
      </c>
      <c r="G9" s="380" t="s">
        <v>22</v>
      </c>
      <c r="H9" s="381"/>
      <c r="I9" s="382"/>
      <c r="J9" s="380" t="s">
        <v>23</v>
      </c>
      <c r="K9" s="381"/>
      <c r="L9" s="382"/>
      <c r="M9" s="23"/>
      <c r="N9" s="24"/>
      <c r="O9" s="24"/>
      <c r="P9" s="24"/>
    </row>
    <row r="10" spans="1:16" ht="59.25" customHeight="1">
      <c r="A10" s="384"/>
      <c r="B10" s="386"/>
      <c r="C10" s="386"/>
      <c r="D10" s="386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44951</v>
      </c>
      <c r="E11" s="32">
        <v>18148.150000000001</v>
      </c>
      <c r="F11" s="32">
        <v>18144.350000000002</v>
      </c>
      <c r="G11" s="33">
        <v>18094.750000000004</v>
      </c>
      <c r="H11" s="33">
        <v>18041.350000000002</v>
      </c>
      <c r="I11" s="33">
        <v>17991.750000000004</v>
      </c>
      <c r="J11" s="33">
        <v>18197.750000000004</v>
      </c>
      <c r="K11" s="33">
        <v>18247.350000000002</v>
      </c>
      <c r="L11" s="33">
        <v>18300.750000000004</v>
      </c>
      <c r="M11" s="34">
        <v>18193.95</v>
      </c>
      <c r="N11" s="34">
        <v>18090.95</v>
      </c>
      <c r="O11" s="35">
        <v>13733300</v>
      </c>
      <c r="P11" s="36">
        <v>1.2430511254898388E-3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44951</v>
      </c>
      <c r="E12" s="37">
        <v>42861.95</v>
      </c>
      <c r="F12" s="37">
        <v>42860.65</v>
      </c>
      <c r="G12" s="38">
        <v>42726.3</v>
      </c>
      <c r="H12" s="38">
        <v>42590.65</v>
      </c>
      <c r="I12" s="38">
        <v>42456.3</v>
      </c>
      <c r="J12" s="38">
        <v>42996.3</v>
      </c>
      <c r="K12" s="38">
        <v>43130.649999999994</v>
      </c>
      <c r="L12" s="38">
        <v>43266.3</v>
      </c>
      <c r="M12" s="28">
        <v>42995</v>
      </c>
      <c r="N12" s="28">
        <v>42725</v>
      </c>
      <c r="O12" s="39">
        <v>2442200</v>
      </c>
      <c r="P12" s="40">
        <v>5.8383095533181065E-4</v>
      </c>
    </row>
    <row r="13" spans="1:16" ht="12.75" customHeight="1">
      <c r="A13" s="28">
        <v>3</v>
      </c>
      <c r="B13" s="29" t="s">
        <v>35</v>
      </c>
      <c r="C13" s="30" t="s">
        <v>770</v>
      </c>
      <c r="D13" s="31">
        <v>44957</v>
      </c>
      <c r="E13" s="37">
        <v>18923.150000000001</v>
      </c>
      <c r="F13" s="37">
        <v>18929.983333333334</v>
      </c>
      <c r="G13" s="38">
        <v>18880.966666666667</v>
      </c>
      <c r="H13" s="38">
        <v>18838.783333333333</v>
      </c>
      <c r="I13" s="38">
        <v>18789.766666666666</v>
      </c>
      <c r="J13" s="38">
        <v>18972.166666666668</v>
      </c>
      <c r="K13" s="38">
        <v>19021.183333333338</v>
      </c>
      <c r="L13" s="38">
        <v>19063.366666666669</v>
      </c>
      <c r="M13" s="28">
        <v>18979</v>
      </c>
      <c r="N13" s="28">
        <v>18887.8</v>
      </c>
      <c r="O13" s="39">
        <v>23000</v>
      </c>
      <c r="P13" s="40">
        <v>-3.6850921273031828E-2</v>
      </c>
    </row>
    <row r="14" spans="1:16" ht="12.75" customHeight="1">
      <c r="A14" s="28">
        <v>4</v>
      </c>
      <c r="B14" s="29" t="s">
        <v>35</v>
      </c>
      <c r="C14" s="30" t="s">
        <v>795</v>
      </c>
      <c r="D14" s="31">
        <v>44957</v>
      </c>
      <c r="E14" s="37">
        <v>6939.5</v>
      </c>
      <c r="F14" s="37">
        <v>2313.1666666666665</v>
      </c>
      <c r="G14" s="38">
        <v>4626.333333333333</v>
      </c>
      <c r="H14" s="38">
        <v>2313.1666666666665</v>
      </c>
      <c r="I14" s="38">
        <v>4626.333333333333</v>
      </c>
      <c r="J14" s="38">
        <v>4626.333333333333</v>
      </c>
      <c r="K14" s="38">
        <v>2313.1666666666665</v>
      </c>
      <c r="L14" s="38">
        <v>4626.333333333333</v>
      </c>
      <c r="M14" s="28">
        <v>0</v>
      </c>
      <c r="N14" s="28">
        <v>0</v>
      </c>
      <c r="O14" s="39">
        <v>150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44951</v>
      </c>
      <c r="E15" s="37">
        <v>556.54999999999995</v>
      </c>
      <c r="F15" s="37">
        <v>556.80000000000007</v>
      </c>
      <c r="G15" s="38">
        <v>552.60000000000014</v>
      </c>
      <c r="H15" s="38">
        <v>548.65000000000009</v>
      </c>
      <c r="I15" s="38">
        <v>544.45000000000016</v>
      </c>
      <c r="J15" s="38">
        <v>560.75000000000011</v>
      </c>
      <c r="K15" s="38">
        <v>564.95000000000016</v>
      </c>
      <c r="L15" s="38">
        <v>568.90000000000009</v>
      </c>
      <c r="M15" s="28">
        <v>561</v>
      </c>
      <c r="N15" s="28">
        <v>552.85</v>
      </c>
      <c r="O15" s="39">
        <v>4354550</v>
      </c>
      <c r="P15" s="40">
        <v>-4.9536178107606681E-2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44951</v>
      </c>
      <c r="E16" s="37">
        <v>2946.25</v>
      </c>
      <c r="F16" s="37">
        <v>2937.0333333333333</v>
      </c>
      <c r="G16" s="38">
        <v>2924.0666666666666</v>
      </c>
      <c r="H16" s="38">
        <v>2901.8833333333332</v>
      </c>
      <c r="I16" s="38">
        <v>2888.9166666666665</v>
      </c>
      <c r="J16" s="38">
        <v>2959.2166666666667</v>
      </c>
      <c r="K16" s="38">
        <v>2972.1833333333329</v>
      </c>
      <c r="L16" s="38">
        <v>2994.3666666666668</v>
      </c>
      <c r="M16" s="28">
        <v>2950</v>
      </c>
      <c r="N16" s="28">
        <v>2914.85</v>
      </c>
      <c r="O16" s="39">
        <v>1496750</v>
      </c>
      <c r="P16" s="40">
        <v>-4.5592220628088632E-2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44951</v>
      </c>
      <c r="E17" s="37">
        <v>21970</v>
      </c>
      <c r="F17" s="37">
        <v>21911.633333333331</v>
      </c>
      <c r="G17" s="38">
        <v>21817.416666666664</v>
      </c>
      <c r="H17" s="38">
        <v>21664.833333333332</v>
      </c>
      <c r="I17" s="38">
        <v>21570.616666666665</v>
      </c>
      <c r="J17" s="38">
        <v>22064.216666666664</v>
      </c>
      <c r="K17" s="38">
        <v>22158.433333333331</v>
      </c>
      <c r="L17" s="38">
        <v>22311.016666666663</v>
      </c>
      <c r="M17" s="28">
        <v>22005.85</v>
      </c>
      <c r="N17" s="28">
        <v>21759.05</v>
      </c>
      <c r="O17" s="39">
        <v>46920</v>
      </c>
      <c r="P17" s="40">
        <v>1.2079378774805867E-2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44951</v>
      </c>
      <c r="E18" s="37">
        <v>146.15</v>
      </c>
      <c r="F18" s="37">
        <v>146.08333333333334</v>
      </c>
      <c r="G18" s="38">
        <v>144.76666666666668</v>
      </c>
      <c r="H18" s="38">
        <v>143.38333333333333</v>
      </c>
      <c r="I18" s="38">
        <v>142.06666666666666</v>
      </c>
      <c r="J18" s="38">
        <v>147.4666666666667</v>
      </c>
      <c r="K18" s="38">
        <v>148.78333333333336</v>
      </c>
      <c r="L18" s="38">
        <v>150.16666666666671</v>
      </c>
      <c r="M18" s="28">
        <v>147.4</v>
      </c>
      <c r="N18" s="28">
        <v>144.69999999999999</v>
      </c>
      <c r="O18" s="39">
        <v>33852600</v>
      </c>
      <c r="P18" s="40">
        <v>-3.805431947214976E-2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44951</v>
      </c>
      <c r="E19" s="37">
        <v>261.45</v>
      </c>
      <c r="F19" s="37">
        <v>260.2166666666667</v>
      </c>
      <c r="G19" s="38">
        <v>258.43333333333339</v>
      </c>
      <c r="H19" s="38">
        <v>255.41666666666669</v>
      </c>
      <c r="I19" s="38">
        <v>253.63333333333338</v>
      </c>
      <c r="J19" s="38">
        <v>263.23333333333341</v>
      </c>
      <c r="K19" s="38">
        <v>265.01666666666671</v>
      </c>
      <c r="L19" s="38">
        <v>268.03333333333342</v>
      </c>
      <c r="M19" s="28">
        <v>262</v>
      </c>
      <c r="N19" s="28">
        <v>257.2</v>
      </c>
      <c r="O19" s="39">
        <v>18870800</v>
      </c>
      <c r="P19" s="40">
        <v>-3.7017380920790766E-2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44951</v>
      </c>
      <c r="E20" s="37">
        <v>2322.5</v>
      </c>
      <c r="F20" s="37">
        <v>2326.8333333333335</v>
      </c>
      <c r="G20" s="38">
        <v>2285.666666666667</v>
      </c>
      <c r="H20" s="38">
        <v>2248.8333333333335</v>
      </c>
      <c r="I20" s="38">
        <v>2207.666666666667</v>
      </c>
      <c r="J20" s="38">
        <v>2363.666666666667</v>
      </c>
      <c r="K20" s="38">
        <v>2404.8333333333339</v>
      </c>
      <c r="L20" s="38">
        <v>2441.666666666667</v>
      </c>
      <c r="M20" s="28">
        <v>2368</v>
      </c>
      <c r="N20" s="28">
        <v>2290</v>
      </c>
      <c r="O20" s="39">
        <v>3002250</v>
      </c>
      <c r="P20" s="40">
        <v>1.1624968410411928E-2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44951</v>
      </c>
      <c r="E21" s="37">
        <v>3435.95</v>
      </c>
      <c r="F21" s="37">
        <v>3435.9166666666665</v>
      </c>
      <c r="G21" s="38">
        <v>3413.833333333333</v>
      </c>
      <c r="H21" s="38">
        <v>3391.7166666666667</v>
      </c>
      <c r="I21" s="38">
        <v>3369.6333333333332</v>
      </c>
      <c r="J21" s="38">
        <v>3458.0333333333328</v>
      </c>
      <c r="K21" s="38">
        <v>3480.1166666666659</v>
      </c>
      <c r="L21" s="38">
        <v>3502.2333333333327</v>
      </c>
      <c r="M21" s="28">
        <v>3458</v>
      </c>
      <c r="N21" s="28">
        <v>3413.8</v>
      </c>
      <c r="O21" s="39">
        <v>16806500</v>
      </c>
      <c r="P21" s="40">
        <v>4.7527948825252589E-3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44951</v>
      </c>
      <c r="E22" s="37">
        <v>770.35</v>
      </c>
      <c r="F22" s="37">
        <v>771.9</v>
      </c>
      <c r="G22" s="38">
        <v>761.4</v>
      </c>
      <c r="H22" s="38">
        <v>752.45</v>
      </c>
      <c r="I22" s="38">
        <v>741.95</v>
      </c>
      <c r="J22" s="38">
        <v>780.84999999999991</v>
      </c>
      <c r="K22" s="38">
        <v>791.34999999999991</v>
      </c>
      <c r="L22" s="38">
        <v>800.29999999999984</v>
      </c>
      <c r="M22" s="28">
        <v>782.4</v>
      </c>
      <c r="N22" s="28">
        <v>762.95</v>
      </c>
      <c r="O22" s="39">
        <v>67396250</v>
      </c>
      <c r="P22" s="40">
        <v>1.9388748664719284E-2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44951</v>
      </c>
      <c r="E23" s="37">
        <v>3046.6</v>
      </c>
      <c r="F23" s="37">
        <v>3036.5666666666671</v>
      </c>
      <c r="G23" s="38">
        <v>3018.1333333333341</v>
      </c>
      <c r="H23" s="38">
        <v>2989.666666666667</v>
      </c>
      <c r="I23" s="38">
        <v>2971.233333333334</v>
      </c>
      <c r="J23" s="38">
        <v>3065.0333333333342</v>
      </c>
      <c r="K23" s="38">
        <v>3083.4666666666676</v>
      </c>
      <c r="L23" s="38">
        <v>3111.9333333333343</v>
      </c>
      <c r="M23" s="28">
        <v>3055</v>
      </c>
      <c r="N23" s="28">
        <v>3008.1</v>
      </c>
      <c r="O23" s="39">
        <v>325600</v>
      </c>
      <c r="P23" s="40">
        <v>-6.105006105006105E-3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44951</v>
      </c>
      <c r="E24" s="37">
        <v>501.9</v>
      </c>
      <c r="F24" s="37">
        <v>506.26666666666665</v>
      </c>
      <c r="G24" s="38">
        <v>494.0333333333333</v>
      </c>
      <c r="H24" s="38">
        <v>486.16666666666663</v>
      </c>
      <c r="I24" s="38">
        <v>473.93333333333328</v>
      </c>
      <c r="J24" s="38">
        <v>514.13333333333333</v>
      </c>
      <c r="K24" s="38">
        <v>526.36666666666667</v>
      </c>
      <c r="L24" s="38">
        <v>534.23333333333335</v>
      </c>
      <c r="M24" s="28">
        <v>518.5</v>
      </c>
      <c r="N24" s="28">
        <v>498.4</v>
      </c>
      <c r="O24" s="39">
        <v>86137200</v>
      </c>
      <c r="P24" s="40">
        <v>3.0803032914009994E-2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44951</v>
      </c>
      <c r="E25" s="37">
        <v>4331.6000000000004</v>
      </c>
      <c r="F25" s="37">
        <v>4320.75</v>
      </c>
      <c r="G25" s="38">
        <v>4289.5</v>
      </c>
      <c r="H25" s="38">
        <v>4247.3999999999996</v>
      </c>
      <c r="I25" s="38">
        <v>4216.1499999999996</v>
      </c>
      <c r="J25" s="38">
        <v>4362.8500000000004</v>
      </c>
      <c r="K25" s="38">
        <v>4394.1000000000004</v>
      </c>
      <c r="L25" s="38">
        <v>4436.2000000000007</v>
      </c>
      <c r="M25" s="28">
        <v>4352</v>
      </c>
      <c r="N25" s="28">
        <v>4278.6499999999996</v>
      </c>
      <c r="O25" s="39">
        <v>1825875</v>
      </c>
      <c r="P25" s="40">
        <v>-2.5030036043251901E-2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44951</v>
      </c>
      <c r="E26" s="37">
        <v>315.89999999999998</v>
      </c>
      <c r="F26" s="37">
        <v>314.95</v>
      </c>
      <c r="G26" s="38">
        <v>312.09999999999997</v>
      </c>
      <c r="H26" s="38">
        <v>308.29999999999995</v>
      </c>
      <c r="I26" s="38">
        <v>305.44999999999993</v>
      </c>
      <c r="J26" s="38">
        <v>318.75</v>
      </c>
      <c r="K26" s="38">
        <v>321.60000000000002</v>
      </c>
      <c r="L26" s="38">
        <v>325.40000000000003</v>
      </c>
      <c r="M26" s="28">
        <v>317.8</v>
      </c>
      <c r="N26" s="28">
        <v>311.14999999999998</v>
      </c>
      <c r="O26" s="39">
        <v>13268500</v>
      </c>
      <c r="P26" s="40">
        <v>-5.532020931971094E-2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44951</v>
      </c>
      <c r="E27" s="37">
        <v>147.19999999999999</v>
      </c>
      <c r="F27" s="37">
        <v>146.20000000000002</v>
      </c>
      <c r="G27" s="38">
        <v>144.90000000000003</v>
      </c>
      <c r="H27" s="38">
        <v>142.60000000000002</v>
      </c>
      <c r="I27" s="38">
        <v>141.30000000000004</v>
      </c>
      <c r="J27" s="38">
        <v>148.50000000000003</v>
      </c>
      <c r="K27" s="38">
        <v>149.80000000000004</v>
      </c>
      <c r="L27" s="38">
        <v>152.10000000000002</v>
      </c>
      <c r="M27" s="28">
        <v>147.5</v>
      </c>
      <c r="N27" s="28">
        <v>143.9</v>
      </c>
      <c r="O27" s="39">
        <v>75505000</v>
      </c>
      <c r="P27" s="40">
        <v>-4.0901873610670055E-2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44951</v>
      </c>
      <c r="E28" s="37">
        <v>2793.6</v>
      </c>
      <c r="F28" s="37">
        <v>2790.5166666666664</v>
      </c>
      <c r="G28" s="38">
        <v>2774.333333333333</v>
      </c>
      <c r="H28" s="38">
        <v>2755.0666666666666</v>
      </c>
      <c r="I28" s="38">
        <v>2738.8833333333332</v>
      </c>
      <c r="J28" s="38">
        <v>2809.7833333333328</v>
      </c>
      <c r="K28" s="38">
        <v>2825.9666666666662</v>
      </c>
      <c r="L28" s="38">
        <v>2845.2333333333327</v>
      </c>
      <c r="M28" s="28">
        <v>2806.7</v>
      </c>
      <c r="N28" s="28">
        <v>2771.25</v>
      </c>
      <c r="O28" s="39">
        <v>8164200</v>
      </c>
      <c r="P28" s="40">
        <v>2.6014175840748003E-2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44951</v>
      </c>
      <c r="E29" s="37">
        <v>2025.9</v>
      </c>
      <c r="F29" s="37">
        <v>2007.3500000000001</v>
      </c>
      <c r="G29" s="38">
        <v>1981.5500000000002</v>
      </c>
      <c r="H29" s="38">
        <v>1937.2</v>
      </c>
      <c r="I29" s="38">
        <v>1911.4</v>
      </c>
      <c r="J29" s="38">
        <v>2051.7000000000003</v>
      </c>
      <c r="K29" s="38">
        <v>2077.5</v>
      </c>
      <c r="L29" s="38">
        <v>2121.8500000000004</v>
      </c>
      <c r="M29" s="28">
        <v>2033.15</v>
      </c>
      <c r="N29" s="28">
        <v>1963</v>
      </c>
      <c r="O29" s="39">
        <v>2081475</v>
      </c>
      <c r="P29" s="40">
        <v>-7.4744295830055079E-3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44951</v>
      </c>
      <c r="E30" s="37">
        <v>7136.35</v>
      </c>
      <c r="F30" s="37">
        <v>7180.0166666666664</v>
      </c>
      <c r="G30" s="38">
        <v>6985.1333333333332</v>
      </c>
      <c r="H30" s="38">
        <v>6833.916666666667</v>
      </c>
      <c r="I30" s="38">
        <v>6639.0333333333338</v>
      </c>
      <c r="J30" s="38">
        <v>7331.2333333333327</v>
      </c>
      <c r="K30" s="38">
        <v>7526.1166666666659</v>
      </c>
      <c r="L30" s="38">
        <v>7677.3333333333321</v>
      </c>
      <c r="M30" s="28">
        <v>7374.9</v>
      </c>
      <c r="N30" s="28">
        <v>7028.8</v>
      </c>
      <c r="O30" s="39">
        <v>232800</v>
      </c>
      <c r="P30" s="40">
        <v>0.11134980307912638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44951</v>
      </c>
      <c r="E31" s="37">
        <v>641.35</v>
      </c>
      <c r="F31" s="37">
        <v>632.30000000000007</v>
      </c>
      <c r="G31" s="38">
        <v>619.40000000000009</v>
      </c>
      <c r="H31" s="38">
        <v>597.45000000000005</v>
      </c>
      <c r="I31" s="38">
        <v>584.55000000000007</v>
      </c>
      <c r="J31" s="38">
        <v>654.25000000000011</v>
      </c>
      <c r="K31" s="38">
        <v>667.15</v>
      </c>
      <c r="L31" s="38">
        <v>689.10000000000014</v>
      </c>
      <c r="M31" s="28">
        <v>645.20000000000005</v>
      </c>
      <c r="N31" s="28">
        <v>610.35</v>
      </c>
      <c r="O31" s="39">
        <v>9775000</v>
      </c>
      <c r="P31" s="40">
        <v>-3.0738720872583045E-2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44951</v>
      </c>
      <c r="E32" s="37">
        <v>447.3</v>
      </c>
      <c r="F32" s="37">
        <v>446.40000000000003</v>
      </c>
      <c r="G32" s="38">
        <v>443.70000000000005</v>
      </c>
      <c r="H32" s="38">
        <v>440.1</v>
      </c>
      <c r="I32" s="38">
        <v>437.40000000000003</v>
      </c>
      <c r="J32" s="38">
        <v>450.00000000000006</v>
      </c>
      <c r="K32" s="38">
        <v>452.7</v>
      </c>
      <c r="L32" s="38">
        <v>456.30000000000007</v>
      </c>
      <c r="M32" s="28">
        <v>449.1</v>
      </c>
      <c r="N32" s="28">
        <v>442.8</v>
      </c>
      <c r="O32" s="39">
        <v>15211000</v>
      </c>
      <c r="P32" s="40">
        <v>-3.9406378275970953E-2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44951</v>
      </c>
      <c r="E33" s="37">
        <v>933.2</v>
      </c>
      <c r="F33" s="37">
        <v>933.44999999999993</v>
      </c>
      <c r="G33" s="38">
        <v>925.34999999999991</v>
      </c>
      <c r="H33" s="38">
        <v>917.5</v>
      </c>
      <c r="I33" s="38">
        <v>909.4</v>
      </c>
      <c r="J33" s="38">
        <v>941.29999999999984</v>
      </c>
      <c r="K33" s="38">
        <v>949.4</v>
      </c>
      <c r="L33" s="38">
        <v>957.24999999999977</v>
      </c>
      <c r="M33" s="28">
        <v>941.55</v>
      </c>
      <c r="N33" s="28">
        <v>925.6</v>
      </c>
      <c r="O33" s="39">
        <v>46434000</v>
      </c>
      <c r="P33" s="40">
        <v>2.4897364587471858E-2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44951</v>
      </c>
      <c r="E34" s="37">
        <v>3624.4</v>
      </c>
      <c r="F34" s="37">
        <v>3608.25</v>
      </c>
      <c r="G34" s="38">
        <v>3589.5</v>
      </c>
      <c r="H34" s="38">
        <v>3554.6</v>
      </c>
      <c r="I34" s="38">
        <v>3535.85</v>
      </c>
      <c r="J34" s="38">
        <v>3643.15</v>
      </c>
      <c r="K34" s="38">
        <v>3661.9</v>
      </c>
      <c r="L34" s="38">
        <v>3696.8</v>
      </c>
      <c r="M34" s="28">
        <v>3627</v>
      </c>
      <c r="N34" s="28">
        <v>3573.35</v>
      </c>
      <c r="O34" s="39">
        <v>1273250</v>
      </c>
      <c r="P34" s="40">
        <v>-1.3939980638915779E-2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44951</v>
      </c>
      <c r="E35" s="37">
        <v>1335.55</v>
      </c>
      <c r="F35" s="37">
        <v>1334.5666666666668</v>
      </c>
      <c r="G35" s="38">
        <v>1322.1333333333337</v>
      </c>
      <c r="H35" s="38">
        <v>1308.7166666666669</v>
      </c>
      <c r="I35" s="38">
        <v>1296.2833333333338</v>
      </c>
      <c r="J35" s="38">
        <v>1347.9833333333336</v>
      </c>
      <c r="K35" s="38">
        <v>1360.4166666666665</v>
      </c>
      <c r="L35" s="38">
        <v>1373.8333333333335</v>
      </c>
      <c r="M35" s="28">
        <v>1347</v>
      </c>
      <c r="N35" s="28">
        <v>1321.15</v>
      </c>
      <c r="O35" s="39">
        <v>14554000</v>
      </c>
      <c r="P35" s="40">
        <v>7.9645404806427036E-3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44951</v>
      </c>
      <c r="E36" s="37">
        <v>5875</v>
      </c>
      <c r="F36" s="37">
        <v>5888.8666666666659</v>
      </c>
      <c r="G36" s="38">
        <v>5832.7833333333319</v>
      </c>
      <c r="H36" s="38">
        <v>5790.5666666666657</v>
      </c>
      <c r="I36" s="38">
        <v>5734.4833333333318</v>
      </c>
      <c r="J36" s="38">
        <v>5931.0833333333321</v>
      </c>
      <c r="K36" s="38">
        <v>5987.1666666666661</v>
      </c>
      <c r="L36" s="38">
        <v>6029.3833333333323</v>
      </c>
      <c r="M36" s="28">
        <v>5944.95</v>
      </c>
      <c r="N36" s="28">
        <v>5846.65</v>
      </c>
      <c r="O36" s="39">
        <v>7124750</v>
      </c>
      <c r="P36" s="40">
        <v>-2.0871626612612302E-2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44951</v>
      </c>
      <c r="E37" s="37">
        <v>2249.3000000000002</v>
      </c>
      <c r="F37" s="37">
        <v>2244.4</v>
      </c>
      <c r="G37" s="38">
        <v>2226.75</v>
      </c>
      <c r="H37" s="38">
        <v>2204.1999999999998</v>
      </c>
      <c r="I37" s="38">
        <v>2186.5499999999997</v>
      </c>
      <c r="J37" s="38">
        <v>2266.9500000000003</v>
      </c>
      <c r="K37" s="38">
        <v>2284.6000000000008</v>
      </c>
      <c r="L37" s="38">
        <v>2307.1500000000005</v>
      </c>
      <c r="M37" s="28">
        <v>2262.0500000000002</v>
      </c>
      <c r="N37" s="28">
        <v>2221.85</v>
      </c>
      <c r="O37" s="39">
        <v>1831800</v>
      </c>
      <c r="P37" s="40">
        <v>-1.8801221275911939E-2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44951</v>
      </c>
      <c r="E38" s="37">
        <v>387.8</v>
      </c>
      <c r="F38" s="37">
        <v>388.84999999999997</v>
      </c>
      <c r="G38" s="38">
        <v>384.69999999999993</v>
      </c>
      <c r="H38" s="38">
        <v>381.59999999999997</v>
      </c>
      <c r="I38" s="38">
        <v>377.44999999999993</v>
      </c>
      <c r="J38" s="38">
        <v>391.94999999999993</v>
      </c>
      <c r="K38" s="38">
        <v>396.09999999999991</v>
      </c>
      <c r="L38" s="38">
        <v>399.19999999999993</v>
      </c>
      <c r="M38" s="28">
        <v>393</v>
      </c>
      <c r="N38" s="28">
        <v>385.75</v>
      </c>
      <c r="O38" s="39">
        <v>7902400</v>
      </c>
      <c r="P38" s="40">
        <v>-9.0288924558587485E-3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44951</v>
      </c>
      <c r="E39" s="37">
        <v>247.75</v>
      </c>
      <c r="F39" s="37">
        <v>246.03333333333333</v>
      </c>
      <c r="G39" s="38">
        <v>241.71666666666667</v>
      </c>
      <c r="H39" s="38">
        <v>235.68333333333334</v>
      </c>
      <c r="I39" s="38">
        <v>231.36666666666667</v>
      </c>
      <c r="J39" s="38">
        <v>252.06666666666666</v>
      </c>
      <c r="K39" s="38">
        <v>256.38333333333333</v>
      </c>
      <c r="L39" s="38">
        <v>262.41666666666663</v>
      </c>
      <c r="M39" s="28">
        <v>250.35</v>
      </c>
      <c r="N39" s="28">
        <v>240</v>
      </c>
      <c r="O39" s="39">
        <v>47314800</v>
      </c>
      <c r="P39" s="40">
        <v>-1.1246943765281174E-2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44951</v>
      </c>
      <c r="E40" s="37">
        <v>180.75</v>
      </c>
      <c r="F40" s="37">
        <v>180.9</v>
      </c>
      <c r="G40" s="38">
        <v>179.60000000000002</v>
      </c>
      <c r="H40" s="38">
        <v>178.45000000000002</v>
      </c>
      <c r="I40" s="38">
        <v>177.15000000000003</v>
      </c>
      <c r="J40" s="38">
        <v>182.05</v>
      </c>
      <c r="K40" s="38">
        <v>183.35000000000002</v>
      </c>
      <c r="L40" s="38">
        <v>184.5</v>
      </c>
      <c r="M40" s="28">
        <v>182.2</v>
      </c>
      <c r="N40" s="28">
        <v>179.75</v>
      </c>
      <c r="O40" s="39">
        <v>94857750</v>
      </c>
      <c r="P40" s="40">
        <v>-1.5841223597960669E-2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44951</v>
      </c>
      <c r="E41" s="37">
        <v>1573.95</v>
      </c>
      <c r="F41" s="37">
        <v>1569.7666666666664</v>
      </c>
      <c r="G41" s="38">
        <v>1561.5333333333328</v>
      </c>
      <c r="H41" s="38">
        <v>1549.1166666666663</v>
      </c>
      <c r="I41" s="38">
        <v>1540.8833333333328</v>
      </c>
      <c r="J41" s="38">
        <v>1582.1833333333329</v>
      </c>
      <c r="K41" s="38">
        <v>1590.4166666666665</v>
      </c>
      <c r="L41" s="38">
        <v>1602.833333333333</v>
      </c>
      <c r="M41" s="28">
        <v>1578</v>
      </c>
      <c r="N41" s="28">
        <v>1557.35</v>
      </c>
      <c r="O41" s="39">
        <v>2373525</v>
      </c>
      <c r="P41" s="40">
        <v>-1.7418032786885244E-2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44951</v>
      </c>
      <c r="E42" s="37">
        <v>101.85</v>
      </c>
      <c r="F42" s="37">
        <v>101.86666666666667</v>
      </c>
      <c r="G42" s="38">
        <v>101.23333333333335</v>
      </c>
      <c r="H42" s="38">
        <v>100.61666666666667</v>
      </c>
      <c r="I42" s="38">
        <v>99.983333333333348</v>
      </c>
      <c r="J42" s="38">
        <v>102.48333333333335</v>
      </c>
      <c r="K42" s="38">
        <v>103.11666666666667</v>
      </c>
      <c r="L42" s="38">
        <v>103.73333333333335</v>
      </c>
      <c r="M42" s="28">
        <v>102.5</v>
      </c>
      <c r="N42" s="28">
        <v>101.25</v>
      </c>
      <c r="O42" s="39">
        <v>106578600</v>
      </c>
      <c r="P42" s="40">
        <v>-4.6843394016821034E-3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44951</v>
      </c>
      <c r="E43" s="37">
        <v>564.6</v>
      </c>
      <c r="F43" s="37">
        <v>560.76666666666665</v>
      </c>
      <c r="G43" s="38">
        <v>556.2833333333333</v>
      </c>
      <c r="H43" s="38">
        <v>547.9666666666667</v>
      </c>
      <c r="I43" s="38">
        <v>543.48333333333335</v>
      </c>
      <c r="J43" s="38">
        <v>569.08333333333326</v>
      </c>
      <c r="K43" s="38">
        <v>573.56666666666661</v>
      </c>
      <c r="L43" s="38">
        <v>581.88333333333321</v>
      </c>
      <c r="M43" s="28">
        <v>565.25</v>
      </c>
      <c r="N43" s="28">
        <v>552.45000000000005</v>
      </c>
      <c r="O43" s="39">
        <v>6970700</v>
      </c>
      <c r="P43" s="40">
        <v>-4.4193061840120666E-2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44951</v>
      </c>
      <c r="E44" s="37">
        <v>879.35</v>
      </c>
      <c r="F44" s="37">
        <v>875.31666666666661</v>
      </c>
      <c r="G44" s="38">
        <v>869.38333333333321</v>
      </c>
      <c r="H44" s="38">
        <v>859.41666666666663</v>
      </c>
      <c r="I44" s="38">
        <v>853.48333333333323</v>
      </c>
      <c r="J44" s="38">
        <v>885.28333333333319</v>
      </c>
      <c r="K44" s="38">
        <v>891.21666666666658</v>
      </c>
      <c r="L44" s="38">
        <v>901.18333333333317</v>
      </c>
      <c r="M44" s="28">
        <v>881.25</v>
      </c>
      <c r="N44" s="28">
        <v>865.35</v>
      </c>
      <c r="O44" s="39">
        <v>6562000</v>
      </c>
      <c r="P44" s="40">
        <v>-1.9771863117870724E-3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44951</v>
      </c>
      <c r="E45" s="37">
        <v>773.9</v>
      </c>
      <c r="F45" s="37">
        <v>772.73333333333323</v>
      </c>
      <c r="G45" s="38">
        <v>767.81666666666649</v>
      </c>
      <c r="H45" s="38">
        <v>761.73333333333323</v>
      </c>
      <c r="I45" s="38">
        <v>756.81666666666649</v>
      </c>
      <c r="J45" s="38">
        <v>778.81666666666649</v>
      </c>
      <c r="K45" s="38">
        <v>783.73333333333323</v>
      </c>
      <c r="L45" s="38">
        <v>789.81666666666649</v>
      </c>
      <c r="M45" s="28">
        <v>777.65</v>
      </c>
      <c r="N45" s="28">
        <v>766.65</v>
      </c>
      <c r="O45" s="39">
        <v>46850200</v>
      </c>
      <c r="P45" s="40">
        <v>-1.9832436151697901E-3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44951</v>
      </c>
      <c r="E46" s="37">
        <v>80.25</v>
      </c>
      <c r="F46" s="37">
        <v>80.399999999999991</v>
      </c>
      <c r="G46" s="38">
        <v>79.299999999999983</v>
      </c>
      <c r="H46" s="38">
        <v>78.349999999999994</v>
      </c>
      <c r="I46" s="38">
        <v>77.249999999999986</v>
      </c>
      <c r="J46" s="38">
        <v>81.34999999999998</v>
      </c>
      <c r="K46" s="38">
        <v>82.449999999999974</v>
      </c>
      <c r="L46" s="38">
        <v>83.399999999999977</v>
      </c>
      <c r="M46" s="28">
        <v>81.5</v>
      </c>
      <c r="N46" s="28">
        <v>79.45</v>
      </c>
      <c r="O46" s="39">
        <v>92211000</v>
      </c>
      <c r="P46" s="40">
        <v>-2.3855503805520844E-3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44951</v>
      </c>
      <c r="E47" s="37">
        <v>249.2</v>
      </c>
      <c r="F47" s="37">
        <v>248.16666666666666</v>
      </c>
      <c r="G47" s="38">
        <v>246.5333333333333</v>
      </c>
      <c r="H47" s="38">
        <v>243.86666666666665</v>
      </c>
      <c r="I47" s="38">
        <v>242.23333333333329</v>
      </c>
      <c r="J47" s="38">
        <v>250.83333333333331</v>
      </c>
      <c r="K47" s="38">
        <v>252.4666666666667</v>
      </c>
      <c r="L47" s="38">
        <v>255.13333333333333</v>
      </c>
      <c r="M47" s="28">
        <v>249.8</v>
      </c>
      <c r="N47" s="28">
        <v>245.5</v>
      </c>
      <c r="O47" s="39">
        <v>30143800</v>
      </c>
      <c r="P47" s="40">
        <v>1.8337218337218339E-2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44951</v>
      </c>
      <c r="E48" s="37">
        <v>16914.099999999999</v>
      </c>
      <c r="F48" s="37">
        <v>16933.933333333334</v>
      </c>
      <c r="G48" s="38">
        <v>16831.966666666667</v>
      </c>
      <c r="H48" s="38">
        <v>16749.833333333332</v>
      </c>
      <c r="I48" s="38">
        <v>16647.866666666665</v>
      </c>
      <c r="J48" s="38">
        <v>17016.066666666669</v>
      </c>
      <c r="K48" s="38">
        <v>17118.033333333336</v>
      </c>
      <c r="L48" s="38">
        <v>17200.166666666672</v>
      </c>
      <c r="M48" s="28">
        <v>17035.900000000001</v>
      </c>
      <c r="N48" s="28">
        <v>16851.8</v>
      </c>
      <c r="O48" s="39">
        <v>153600</v>
      </c>
      <c r="P48" s="40">
        <v>-4.089915704027474E-2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44951</v>
      </c>
      <c r="E49" s="37">
        <v>350.2</v>
      </c>
      <c r="F49" s="37">
        <v>348.75</v>
      </c>
      <c r="G49" s="38">
        <v>347</v>
      </c>
      <c r="H49" s="38">
        <v>343.8</v>
      </c>
      <c r="I49" s="38">
        <v>342.05</v>
      </c>
      <c r="J49" s="38">
        <v>351.95</v>
      </c>
      <c r="K49" s="38">
        <v>353.7</v>
      </c>
      <c r="L49" s="38">
        <v>356.9</v>
      </c>
      <c r="M49" s="28">
        <v>350.5</v>
      </c>
      <c r="N49" s="28">
        <v>345.55</v>
      </c>
      <c r="O49" s="39">
        <v>16259400</v>
      </c>
      <c r="P49" s="40">
        <v>2.9284412032816773E-2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44951</v>
      </c>
      <c r="E50" s="37">
        <v>4344.8500000000004</v>
      </c>
      <c r="F50" s="37">
        <v>4342.416666666667</v>
      </c>
      <c r="G50" s="38">
        <v>4322.9833333333336</v>
      </c>
      <c r="H50" s="38">
        <v>4301.1166666666668</v>
      </c>
      <c r="I50" s="38">
        <v>4281.6833333333334</v>
      </c>
      <c r="J50" s="38">
        <v>4364.2833333333338</v>
      </c>
      <c r="K50" s="38">
        <v>4383.7166666666662</v>
      </c>
      <c r="L50" s="38">
        <v>4405.5833333333339</v>
      </c>
      <c r="M50" s="28">
        <v>4361.8500000000004</v>
      </c>
      <c r="N50" s="28">
        <v>4320.55</v>
      </c>
      <c r="O50" s="39">
        <v>1207200</v>
      </c>
      <c r="P50" s="40">
        <v>1.5990573977444876E-2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44951</v>
      </c>
      <c r="E51" s="37">
        <v>303.5</v>
      </c>
      <c r="F51" s="37">
        <v>299.84999999999997</v>
      </c>
      <c r="G51" s="38">
        <v>294.79999999999995</v>
      </c>
      <c r="H51" s="38">
        <v>286.09999999999997</v>
      </c>
      <c r="I51" s="38">
        <v>281.04999999999995</v>
      </c>
      <c r="J51" s="38">
        <v>308.54999999999995</v>
      </c>
      <c r="K51" s="38">
        <v>313.60000000000002</v>
      </c>
      <c r="L51" s="38">
        <v>322.29999999999995</v>
      </c>
      <c r="M51" s="28">
        <v>304.89999999999998</v>
      </c>
      <c r="N51" s="28">
        <v>291.14999999999998</v>
      </c>
      <c r="O51" s="39">
        <v>8770000</v>
      </c>
      <c r="P51" s="40">
        <v>-1.8137035378414688E-2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44951</v>
      </c>
      <c r="E52" s="37">
        <v>323.64999999999998</v>
      </c>
      <c r="F52" s="37">
        <v>323.2833333333333</v>
      </c>
      <c r="G52" s="38">
        <v>319.56666666666661</v>
      </c>
      <c r="H52" s="38">
        <v>315.48333333333329</v>
      </c>
      <c r="I52" s="38">
        <v>311.76666666666659</v>
      </c>
      <c r="J52" s="38">
        <v>327.36666666666662</v>
      </c>
      <c r="K52" s="38">
        <v>331.08333333333331</v>
      </c>
      <c r="L52" s="38">
        <v>335.16666666666663</v>
      </c>
      <c r="M52" s="28">
        <v>327</v>
      </c>
      <c r="N52" s="28">
        <v>319.2</v>
      </c>
      <c r="O52" s="39">
        <v>47590200</v>
      </c>
      <c r="P52" s="40">
        <v>3.5240220838717258E-2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44951</v>
      </c>
      <c r="E53" s="37">
        <v>551.5</v>
      </c>
      <c r="F53" s="37">
        <v>543.0333333333333</v>
      </c>
      <c r="G53" s="38">
        <v>530.86666666666656</v>
      </c>
      <c r="H53" s="38">
        <v>510.23333333333323</v>
      </c>
      <c r="I53" s="38">
        <v>498.06666666666649</v>
      </c>
      <c r="J53" s="38">
        <v>563.66666666666663</v>
      </c>
      <c r="K53" s="38">
        <v>575.83333333333337</v>
      </c>
      <c r="L53" s="38">
        <v>596.4666666666667</v>
      </c>
      <c r="M53" s="28">
        <v>555.20000000000005</v>
      </c>
      <c r="N53" s="28">
        <v>522.4</v>
      </c>
      <c r="O53" s="39">
        <v>4242225</v>
      </c>
      <c r="P53" s="40">
        <v>9.0202956652468053E-2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44951</v>
      </c>
      <c r="E54" s="37">
        <v>305.7</v>
      </c>
      <c r="F54" s="37">
        <v>301.54999999999995</v>
      </c>
      <c r="G54" s="38">
        <v>296.19999999999993</v>
      </c>
      <c r="H54" s="38">
        <v>286.7</v>
      </c>
      <c r="I54" s="38">
        <v>281.34999999999997</v>
      </c>
      <c r="J54" s="38">
        <v>311.0499999999999</v>
      </c>
      <c r="K54" s="38">
        <v>316.39999999999992</v>
      </c>
      <c r="L54" s="38">
        <v>325.89999999999986</v>
      </c>
      <c r="M54" s="28">
        <v>306.89999999999998</v>
      </c>
      <c r="N54" s="28">
        <v>292.05</v>
      </c>
      <c r="O54" s="39">
        <v>7647000</v>
      </c>
      <c r="P54" s="40">
        <v>-3.2453976086543934E-2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44951</v>
      </c>
      <c r="E55" s="37">
        <v>714.8</v>
      </c>
      <c r="F55" s="37">
        <v>713.75</v>
      </c>
      <c r="G55" s="38">
        <v>709.8</v>
      </c>
      <c r="H55" s="38">
        <v>704.8</v>
      </c>
      <c r="I55" s="38">
        <v>700.84999999999991</v>
      </c>
      <c r="J55" s="38">
        <v>718.75</v>
      </c>
      <c r="K55" s="38">
        <v>722.7</v>
      </c>
      <c r="L55" s="38">
        <v>727.7</v>
      </c>
      <c r="M55" s="28">
        <v>717.7</v>
      </c>
      <c r="N55" s="28">
        <v>708.75</v>
      </c>
      <c r="O55" s="39">
        <v>8788750</v>
      </c>
      <c r="P55" s="40">
        <v>1.4867205542725173E-2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44951</v>
      </c>
      <c r="E56" s="37">
        <v>1063.45</v>
      </c>
      <c r="F56" s="37">
        <v>1059.9666666666667</v>
      </c>
      <c r="G56" s="38">
        <v>1055.4833333333333</v>
      </c>
      <c r="H56" s="38">
        <v>1047.5166666666667</v>
      </c>
      <c r="I56" s="38">
        <v>1043.0333333333333</v>
      </c>
      <c r="J56" s="38">
        <v>1067.9333333333334</v>
      </c>
      <c r="K56" s="38">
        <v>1072.416666666667</v>
      </c>
      <c r="L56" s="38">
        <v>1080.3833333333334</v>
      </c>
      <c r="M56" s="28">
        <v>1064.45</v>
      </c>
      <c r="N56" s="28">
        <v>1052</v>
      </c>
      <c r="O56" s="39">
        <v>9550450</v>
      </c>
      <c r="P56" s="40">
        <v>2.0772544115603725E-2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44951</v>
      </c>
      <c r="E57" s="37">
        <v>229.8</v>
      </c>
      <c r="F57" s="37">
        <v>229.1</v>
      </c>
      <c r="G57" s="38">
        <v>227.95</v>
      </c>
      <c r="H57" s="38">
        <v>226.1</v>
      </c>
      <c r="I57" s="38">
        <v>224.95</v>
      </c>
      <c r="J57" s="38">
        <v>230.95</v>
      </c>
      <c r="K57" s="38">
        <v>232.10000000000002</v>
      </c>
      <c r="L57" s="38">
        <v>233.95</v>
      </c>
      <c r="M57" s="28">
        <v>230.25</v>
      </c>
      <c r="N57" s="28">
        <v>227.25</v>
      </c>
      <c r="O57" s="39">
        <v>29568000</v>
      </c>
      <c r="P57" s="40">
        <v>5.9762155652566609E-2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44951</v>
      </c>
      <c r="E58" s="37">
        <v>4354.3</v>
      </c>
      <c r="F58" s="37">
        <v>4281.05</v>
      </c>
      <c r="G58" s="38">
        <v>4147</v>
      </c>
      <c r="H58" s="38">
        <v>3939.7</v>
      </c>
      <c r="I58" s="38">
        <v>3805.6499999999996</v>
      </c>
      <c r="J58" s="38">
        <v>4488.3500000000004</v>
      </c>
      <c r="K58" s="38">
        <v>4622.4000000000015</v>
      </c>
      <c r="L58" s="38">
        <v>4829.7000000000007</v>
      </c>
      <c r="M58" s="28">
        <v>4415.1000000000004</v>
      </c>
      <c r="N58" s="28">
        <v>4073.75</v>
      </c>
      <c r="O58" s="39">
        <v>1187250</v>
      </c>
      <c r="P58" s="40">
        <v>0.16345729825077171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44951</v>
      </c>
      <c r="E59" s="37">
        <v>1489.95</v>
      </c>
      <c r="F59" s="37">
        <v>1492.05</v>
      </c>
      <c r="G59" s="38">
        <v>1481.6499999999999</v>
      </c>
      <c r="H59" s="38">
        <v>1473.35</v>
      </c>
      <c r="I59" s="38">
        <v>1462.9499999999998</v>
      </c>
      <c r="J59" s="38">
        <v>1500.35</v>
      </c>
      <c r="K59" s="38">
        <v>1510.75</v>
      </c>
      <c r="L59" s="38">
        <v>1519.05</v>
      </c>
      <c r="M59" s="28">
        <v>1502.45</v>
      </c>
      <c r="N59" s="28">
        <v>1483.75</v>
      </c>
      <c r="O59" s="39">
        <v>2370200</v>
      </c>
      <c r="P59" s="40">
        <v>5.7923659587108276E-3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44951</v>
      </c>
      <c r="E60" s="37">
        <v>701.9</v>
      </c>
      <c r="F60" s="37">
        <v>700.98333333333323</v>
      </c>
      <c r="G60" s="38">
        <v>695.06666666666649</v>
      </c>
      <c r="H60" s="38">
        <v>688.23333333333323</v>
      </c>
      <c r="I60" s="38">
        <v>682.31666666666649</v>
      </c>
      <c r="J60" s="38">
        <v>707.81666666666649</v>
      </c>
      <c r="K60" s="38">
        <v>713.73333333333323</v>
      </c>
      <c r="L60" s="38">
        <v>720.56666666666649</v>
      </c>
      <c r="M60" s="28">
        <v>706.9</v>
      </c>
      <c r="N60" s="28">
        <v>694.15</v>
      </c>
      <c r="O60" s="39">
        <v>7589000</v>
      </c>
      <c r="P60" s="40">
        <v>2.2776280323450134E-2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44951</v>
      </c>
      <c r="E61" s="37">
        <v>864.35</v>
      </c>
      <c r="F61" s="37">
        <v>865.26666666666677</v>
      </c>
      <c r="G61" s="38">
        <v>861.08333333333348</v>
      </c>
      <c r="H61" s="38">
        <v>857.81666666666672</v>
      </c>
      <c r="I61" s="38">
        <v>853.63333333333344</v>
      </c>
      <c r="J61" s="38">
        <v>868.53333333333353</v>
      </c>
      <c r="K61" s="38">
        <v>872.7166666666667</v>
      </c>
      <c r="L61" s="38">
        <v>875.98333333333358</v>
      </c>
      <c r="M61" s="28">
        <v>869.45</v>
      </c>
      <c r="N61" s="28">
        <v>862</v>
      </c>
      <c r="O61" s="39">
        <v>2805600</v>
      </c>
      <c r="P61" s="40">
        <v>-2.8599127484246242E-2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44951</v>
      </c>
      <c r="E62" s="37">
        <v>329.05</v>
      </c>
      <c r="F62" s="37">
        <v>326.33333333333331</v>
      </c>
      <c r="G62" s="38">
        <v>322.76666666666665</v>
      </c>
      <c r="H62" s="38">
        <v>316.48333333333335</v>
      </c>
      <c r="I62" s="38">
        <v>312.91666666666669</v>
      </c>
      <c r="J62" s="38">
        <v>332.61666666666662</v>
      </c>
      <c r="K62" s="38">
        <v>336.18333333333334</v>
      </c>
      <c r="L62" s="38">
        <v>342.46666666666658</v>
      </c>
      <c r="M62" s="28">
        <v>329.9</v>
      </c>
      <c r="N62" s="28">
        <v>320.05</v>
      </c>
      <c r="O62" s="39">
        <v>5533500</v>
      </c>
      <c r="P62" s="40">
        <v>-3.5555555555555556E-2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44951</v>
      </c>
      <c r="E63" s="37">
        <v>158.9</v>
      </c>
      <c r="F63" s="37">
        <v>158.98333333333332</v>
      </c>
      <c r="G63" s="38">
        <v>157.21666666666664</v>
      </c>
      <c r="H63" s="38">
        <v>155.53333333333333</v>
      </c>
      <c r="I63" s="38">
        <v>153.76666666666665</v>
      </c>
      <c r="J63" s="38">
        <v>160.66666666666663</v>
      </c>
      <c r="K63" s="38">
        <v>162.43333333333334</v>
      </c>
      <c r="L63" s="38">
        <v>164.11666666666662</v>
      </c>
      <c r="M63" s="28">
        <v>160.75</v>
      </c>
      <c r="N63" s="28">
        <v>157.30000000000001</v>
      </c>
      <c r="O63" s="39">
        <v>13255000</v>
      </c>
      <c r="P63" s="40">
        <v>-5.2198784411869863E-2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44951</v>
      </c>
      <c r="E64" s="37">
        <v>1430.85</v>
      </c>
      <c r="F64" s="37">
        <v>1437.0833333333333</v>
      </c>
      <c r="G64" s="38">
        <v>1418.2166666666665</v>
      </c>
      <c r="H64" s="38">
        <v>1405.5833333333333</v>
      </c>
      <c r="I64" s="38">
        <v>1386.7166666666665</v>
      </c>
      <c r="J64" s="38">
        <v>1449.7166666666665</v>
      </c>
      <c r="K64" s="38">
        <v>1468.5833333333333</v>
      </c>
      <c r="L64" s="38">
        <v>1481.2166666666665</v>
      </c>
      <c r="M64" s="28">
        <v>1455.95</v>
      </c>
      <c r="N64" s="28">
        <v>1424.45</v>
      </c>
      <c r="O64" s="39">
        <v>1703400</v>
      </c>
      <c r="P64" s="40">
        <v>-5.9310801855533467E-2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44951</v>
      </c>
      <c r="E65" s="37">
        <v>564.29999999999995</v>
      </c>
      <c r="F65" s="37">
        <v>563.85</v>
      </c>
      <c r="G65" s="38">
        <v>560.75</v>
      </c>
      <c r="H65" s="38">
        <v>557.19999999999993</v>
      </c>
      <c r="I65" s="38">
        <v>554.09999999999991</v>
      </c>
      <c r="J65" s="38">
        <v>567.40000000000009</v>
      </c>
      <c r="K65" s="38">
        <v>570.50000000000023</v>
      </c>
      <c r="L65" s="38">
        <v>574.05000000000018</v>
      </c>
      <c r="M65" s="28">
        <v>566.95000000000005</v>
      </c>
      <c r="N65" s="28">
        <v>560.29999999999995</v>
      </c>
      <c r="O65" s="39">
        <v>10626250</v>
      </c>
      <c r="P65" s="40">
        <v>-1.2085996513654851E-2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44951</v>
      </c>
      <c r="E66" s="37">
        <v>1769</v>
      </c>
      <c r="F66" s="37">
        <v>1797.6333333333332</v>
      </c>
      <c r="G66" s="38">
        <v>1737.3666666666663</v>
      </c>
      <c r="H66" s="38">
        <v>1705.7333333333331</v>
      </c>
      <c r="I66" s="38">
        <v>1645.4666666666662</v>
      </c>
      <c r="J66" s="38">
        <v>1829.2666666666664</v>
      </c>
      <c r="K66" s="38">
        <v>1889.5333333333333</v>
      </c>
      <c r="L66" s="38">
        <v>1921.1666666666665</v>
      </c>
      <c r="M66" s="28">
        <v>1857.9</v>
      </c>
      <c r="N66" s="28">
        <v>1766</v>
      </c>
      <c r="O66" s="39">
        <v>1499500</v>
      </c>
      <c r="P66" s="40">
        <v>3.1647746818025457E-2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44951</v>
      </c>
      <c r="E67" s="37">
        <v>1893.15</v>
      </c>
      <c r="F67" s="37">
        <v>1883.5166666666667</v>
      </c>
      <c r="G67" s="38">
        <v>1866.3333333333333</v>
      </c>
      <c r="H67" s="38">
        <v>1839.5166666666667</v>
      </c>
      <c r="I67" s="38">
        <v>1822.3333333333333</v>
      </c>
      <c r="J67" s="38">
        <v>1910.3333333333333</v>
      </c>
      <c r="K67" s="38">
        <v>1927.5166666666667</v>
      </c>
      <c r="L67" s="38">
        <v>1954.3333333333333</v>
      </c>
      <c r="M67" s="28">
        <v>1900.7</v>
      </c>
      <c r="N67" s="28">
        <v>1856.7</v>
      </c>
      <c r="O67" s="39">
        <v>1529750</v>
      </c>
      <c r="P67" s="40">
        <v>-4.8810819213430751E-2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44951</v>
      </c>
      <c r="E68" s="37">
        <v>206.15</v>
      </c>
      <c r="F68" s="37">
        <v>205.33333333333334</v>
      </c>
      <c r="G68" s="38">
        <v>202.2166666666667</v>
      </c>
      <c r="H68" s="38">
        <v>198.28333333333336</v>
      </c>
      <c r="I68" s="38">
        <v>195.16666666666671</v>
      </c>
      <c r="J68" s="38">
        <v>209.26666666666668</v>
      </c>
      <c r="K68" s="38">
        <v>212.3833333333333</v>
      </c>
      <c r="L68" s="38">
        <v>216.31666666666666</v>
      </c>
      <c r="M68" s="28">
        <v>208.45</v>
      </c>
      <c r="N68" s="28">
        <v>201.4</v>
      </c>
      <c r="O68" s="39">
        <v>17166800</v>
      </c>
      <c r="P68" s="40">
        <v>-8.6152928901475634E-2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44951</v>
      </c>
      <c r="E69" s="37">
        <v>3396.1</v>
      </c>
      <c r="F69" s="37">
        <v>3388.25</v>
      </c>
      <c r="G69" s="38">
        <v>3352.55</v>
      </c>
      <c r="H69" s="38">
        <v>3309</v>
      </c>
      <c r="I69" s="38">
        <v>3273.3</v>
      </c>
      <c r="J69" s="38">
        <v>3431.8</v>
      </c>
      <c r="K69" s="38">
        <v>3467.5</v>
      </c>
      <c r="L69" s="38">
        <v>3511.05</v>
      </c>
      <c r="M69" s="28">
        <v>3423.95</v>
      </c>
      <c r="N69" s="28">
        <v>3344.7</v>
      </c>
      <c r="O69" s="39">
        <v>2774550</v>
      </c>
      <c r="P69" s="40">
        <v>3.6711131039121173E-2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44951</v>
      </c>
      <c r="E70" s="37">
        <v>3506.85</v>
      </c>
      <c r="F70" s="37">
        <v>3492.3833333333337</v>
      </c>
      <c r="G70" s="38">
        <v>3441.2666666666673</v>
      </c>
      <c r="H70" s="38">
        <v>3375.6833333333338</v>
      </c>
      <c r="I70" s="38">
        <v>3324.5666666666675</v>
      </c>
      <c r="J70" s="38">
        <v>3557.9666666666672</v>
      </c>
      <c r="K70" s="38">
        <v>3609.083333333333</v>
      </c>
      <c r="L70" s="38">
        <v>3674.666666666667</v>
      </c>
      <c r="M70" s="28">
        <v>3543.5</v>
      </c>
      <c r="N70" s="28">
        <v>3426.8</v>
      </c>
      <c r="O70" s="39">
        <v>725750</v>
      </c>
      <c r="P70" s="40">
        <v>-9.5530535653360633E-3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44951</v>
      </c>
      <c r="E71" s="37">
        <v>369.55</v>
      </c>
      <c r="F71" s="37">
        <v>369.70000000000005</v>
      </c>
      <c r="G71" s="38">
        <v>367.55000000000007</v>
      </c>
      <c r="H71" s="38">
        <v>365.55</v>
      </c>
      <c r="I71" s="38">
        <v>363.40000000000003</v>
      </c>
      <c r="J71" s="38">
        <v>371.7000000000001</v>
      </c>
      <c r="K71" s="38">
        <v>373.85000000000008</v>
      </c>
      <c r="L71" s="38">
        <v>375.85000000000014</v>
      </c>
      <c r="M71" s="28">
        <v>371.85</v>
      </c>
      <c r="N71" s="28">
        <v>367.7</v>
      </c>
      <c r="O71" s="39">
        <v>43797600</v>
      </c>
      <c r="P71" s="40">
        <v>-5.8054608786845948E-3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44951</v>
      </c>
      <c r="E72" s="37">
        <v>4339.3</v>
      </c>
      <c r="F72" s="37">
        <v>4334.9333333333334</v>
      </c>
      <c r="G72" s="38">
        <v>4322.916666666667</v>
      </c>
      <c r="H72" s="38">
        <v>4306.5333333333338</v>
      </c>
      <c r="I72" s="38">
        <v>4294.5166666666673</v>
      </c>
      <c r="J72" s="38">
        <v>4351.3166666666666</v>
      </c>
      <c r="K72" s="38">
        <v>4363.333333333333</v>
      </c>
      <c r="L72" s="38">
        <v>4379.7166666666662</v>
      </c>
      <c r="M72" s="28">
        <v>4346.95</v>
      </c>
      <c r="N72" s="28">
        <v>4318.55</v>
      </c>
      <c r="O72" s="39">
        <v>2212250</v>
      </c>
      <c r="P72" s="40">
        <v>-1.3214385280178422E-2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44951</v>
      </c>
      <c r="E73" s="37">
        <v>3210.85</v>
      </c>
      <c r="F73" s="37">
        <v>3199.3333333333335</v>
      </c>
      <c r="G73" s="38">
        <v>3164.5666666666671</v>
      </c>
      <c r="H73" s="38">
        <v>3118.2833333333338</v>
      </c>
      <c r="I73" s="38">
        <v>3083.5166666666673</v>
      </c>
      <c r="J73" s="38">
        <v>3245.6166666666668</v>
      </c>
      <c r="K73" s="38">
        <v>3280.3833333333332</v>
      </c>
      <c r="L73" s="38">
        <v>3326.6666666666665</v>
      </c>
      <c r="M73" s="28">
        <v>3234.1</v>
      </c>
      <c r="N73" s="28">
        <v>3153.05</v>
      </c>
      <c r="O73" s="39">
        <v>3258150</v>
      </c>
      <c r="P73" s="40">
        <v>3.611665139345588E-3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44951</v>
      </c>
      <c r="E74" s="37">
        <v>2108.4</v>
      </c>
      <c r="F74" s="37">
        <v>2106.15</v>
      </c>
      <c r="G74" s="38">
        <v>2090.5</v>
      </c>
      <c r="H74" s="38">
        <v>2072.6</v>
      </c>
      <c r="I74" s="38">
        <v>2056.9499999999998</v>
      </c>
      <c r="J74" s="38">
        <v>2124.0500000000002</v>
      </c>
      <c r="K74" s="38">
        <v>2139.7000000000007</v>
      </c>
      <c r="L74" s="38">
        <v>2157.6000000000004</v>
      </c>
      <c r="M74" s="28">
        <v>2121.8000000000002</v>
      </c>
      <c r="N74" s="28">
        <v>2088.25</v>
      </c>
      <c r="O74" s="39">
        <v>785675</v>
      </c>
      <c r="P74" s="40">
        <v>2.9920692141312183E-2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44951</v>
      </c>
      <c r="E75" s="37">
        <v>184.15</v>
      </c>
      <c r="F75" s="37">
        <v>185.05000000000004</v>
      </c>
      <c r="G75" s="38">
        <v>182.05000000000007</v>
      </c>
      <c r="H75" s="38">
        <v>179.95000000000002</v>
      </c>
      <c r="I75" s="38">
        <v>176.95000000000005</v>
      </c>
      <c r="J75" s="38">
        <v>187.15000000000009</v>
      </c>
      <c r="K75" s="38">
        <v>190.15000000000003</v>
      </c>
      <c r="L75" s="38">
        <v>192.25000000000011</v>
      </c>
      <c r="M75" s="28">
        <v>188.05</v>
      </c>
      <c r="N75" s="28">
        <v>182.95</v>
      </c>
      <c r="O75" s="39">
        <v>28249200</v>
      </c>
      <c r="P75" s="40">
        <v>-8.9252553389043643E-2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44951</v>
      </c>
      <c r="E76" s="37">
        <v>135.80000000000001</v>
      </c>
      <c r="F76" s="37">
        <v>134.9</v>
      </c>
      <c r="G76" s="38">
        <v>133.60000000000002</v>
      </c>
      <c r="H76" s="38">
        <v>131.4</v>
      </c>
      <c r="I76" s="38">
        <v>130.10000000000002</v>
      </c>
      <c r="J76" s="38">
        <v>137.10000000000002</v>
      </c>
      <c r="K76" s="38">
        <v>138.40000000000003</v>
      </c>
      <c r="L76" s="38">
        <v>140.60000000000002</v>
      </c>
      <c r="M76" s="28">
        <v>136.19999999999999</v>
      </c>
      <c r="N76" s="28">
        <v>132.69999999999999</v>
      </c>
      <c r="O76" s="39">
        <v>87530000</v>
      </c>
      <c r="P76" s="40">
        <v>-4.5057822387082697E-2</v>
      </c>
    </row>
    <row r="77" spans="1:16" ht="12.75" customHeight="1">
      <c r="A77" s="28">
        <v>67</v>
      </c>
      <c r="B77" s="29" t="s">
        <v>86</v>
      </c>
      <c r="C77" s="30" t="s">
        <v>348</v>
      </c>
      <c r="D77" s="31">
        <v>44951</v>
      </c>
      <c r="E77" s="37">
        <v>105.3</v>
      </c>
      <c r="F77" s="37">
        <v>103.86666666666667</v>
      </c>
      <c r="G77" s="38">
        <v>101.93333333333335</v>
      </c>
      <c r="H77" s="38">
        <v>98.566666666666677</v>
      </c>
      <c r="I77" s="38">
        <v>96.633333333333354</v>
      </c>
      <c r="J77" s="38">
        <v>107.23333333333335</v>
      </c>
      <c r="K77" s="38">
        <v>109.16666666666669</v>
      </c>
      <c r="L77" s="38">
        <v>112.53333333333335</v>
      </c>
      <c r="M77" s="28">
        <v>105.8</v>
      </c>
      <c r="N77" s="28">
        <v>100.5</v>
      </c>
      <c r="O77" s="39">
        <v>16052400</v>
      </c>
      <c r="P77" s="40">
        <v>-8.5062240663900418E-2</v>
      </c>
    </row>
    <row r="78" spans="1:16" ht="12.75" customHeight="1">
      <c r="A78" s="28">
        <v>68</v>
      </c>
      <c r="B78" s="29" t="s">
        <v>79</v>
      </c>
      <c r="C78" s="30" t="s">
        <v>103</v>
      </c>
      <c r="D78" s="31">
        <v>44951</v>
      </c>
      <c r="E78" s="37">
        <v>102.15</v>
      </c>
      <c r="F78" s="37">
        <v>101.48333333333333</v>
      </c>
      <c r="G78" s="38">
        <v>100.21666666666667</v>
      </c>
      <c r="H78" s="38">
        <v>98.283333333333331</v>
      </c>
      <c r="I78" s="38">
        <v>97.016666666666666</v>
      </c>
      <c r="J78" s="38">
        <v>103.41666666666667</v>
      </c>
      <c r="K78" s="38">
        <v>104.68333333333335</v>
      </c>
      <c r="L78" s="38">
        <v>106.61666666666667</v>
      </c>
      <c r="M78" s="28">
        <v>102.75</v>
      </c>
      <c r="N78" s="28">
        <v>99.55</v>
      </c>
      <c r="O78" s="39">
        <v>55403250</v>
      </c>
      <c r="P78" s="40">
        <v>8.6098654708520184E-2</v>
      </c>
    </row>
    <row r="79" spans="1:16" ht="12.75" customHeight="1">
      <c r="A79" s="28">
        <v>69</v>
      </c>
      <c r="B79" s="29" t="s">
        <v>47</v>
      </c>
      <c r="C79" s="30" t="s">
        <v>104</v>
      </c>
      <c r="D79" s="31">
        <v>44951</v>
      </c>
      <c r="E79" s="37">
        <v>419.95</v>
      </c>
      <c r="F79" s="37">
        <v>418.68333333333334</v>
      </c>
      <c r="G79" s="38">
        <v>415.16666666666669</v>
      </c>
      <c r="H79" s="38">
        <v>410.38333333333333</v>
      </c>
      <c r="I79" s="38">
        <v>406.86666666666667</v>
      </c>
      <c r="J79" s="38">
        <v>423.4666666666667</v>
      </c>
      <c r="K79" s="38">
        <v>426.98333333333335</v>
      </c>
      <c r="L79" s="38">
        <v>431.76666666666671</v>
      </c>
      <c r="M79" s="28">
        <v>422.2</v>
      </c>
      <c r="N79" s="28">
        <v>413.9</v>
      </c>
      <c r="O79" s="39">
        <v>5317150</v>
      </c>
      <c r="P79" s="40">
        <v>-1.8468950749464669E-2</v>
      </c>
    </row>
    <row r="80" spans="1:16" ht="12.75" customHeight="1">
      <c r="A80" s="28">
        <v>70</v>
      </c>
      <c r="B80" s="29" t="s">
        <v>105</v>
      </c>
      <c r="C80" s="30" t="s">
        <v>106</v>
      </c>
      <c r="D80" s="31">
        <v>44951</v>
      </c>
      <c r="E80" s="37">
        <v>40.25</v>
      </c>
      <c r="F80" s="37">
        <v>40.016666666666666</v>
      </c>
      <c r="G80" s="38">
        <v>39.533333333333331</v>
      </c>
      <c r="H80" s="38">
        <v>38.816666666666663</v>
      </c>
      <c r="I80" s="38">
        <v>38.333333333333329</v>
      </c>
      <c r="J80" s="38">
        <v>40.733333333333334</v>
      </c>
      <c r="K80" s="38">
        <v>41.216666666666669</v>
      </c>
      <c r="L80" s="38">
        <v>41.933333333333337</v>
      </c>
      <c r="M80" s="28">
        <v>40.5</v>
      </c>
      <c r="N80" s="28">
        <v>39.299999999999997</v>
      </c>
      <c r="O80" s="39">
        <v>141007500</v>
      </c>
      <c r="P80" s="40">
        <v>-4.2475171886936593E-2</v>
      </c>
    </row>
    <row r="81" spans="1:16" ht="12.75" customHeight="1">
      <c r="A81" s="28">
        <v>71</v>
      </c>
      <c r="B81" s="29" t="s">
        <v>44</v>
      </c>
      <c r="C81" s="30" t="s">
        <v>363</v>
      </c>
      <c r="D81" s="31">
        <v>44951</v>
      </c>
      <c r="E81" s="37">
        <v>580.20000000000005</v>
      </c>
      <c r="F81" s="37">
        <v>576.31666666666672</v>
      </c>
      <c r="G81" s="38">
        <v>570.83333333333348</v>
      </c>
      <c r="H81" s="38">
        <v>561.46666666666681</v>
      </c>
      <c r="I81" s="38">
        <v>555.98333333333358</v>
      </c>
      <c r="J81" s="38">
        <v>585.68333333333339</v>
      </c>
      <c r="K81" s="38">
        <v>591.16666666666674</v>
      </c>
      <c r="L81" s="38">
        <v>600.5333333333333</v>
      </c>
      <c r="M81" s="28">
        <v>581.79999999999995</v>
      </c>
      <c r="N81" s="28">
        <v>566.95000000000005</v>
      </c>
      <c r="O81" s="39">
        <v>7837700</v>
      </c>
      <c r="P81" s="40">
        <v>-5.3532182103610673E-2</v>
      </c>
    </row>
    <row r="82" spans="1:16" ht="12.75" customHeight="1">
      <c r="A82" s="28">
        <v>72</v>
      </c>
      <c r="B82" s="29" t="s">
        <v>56</v>
      </c>
      <c r="C82" s="30" t="s">
        <v>107</v>
      </c>
      <c r="D82" s="31">
        <v>44951</v>
      </c>
      <c r="E82" s="37">
        <v>926.85</v>
      </c>
      <c r="F82" s="37">
        <v>927.33333333333337</v>
      </c>
      <c r="G82" s="38">
        <v>916.01666666666677</v>
      </c>
      <c r="H82" s="38">
        <v>905.18333333333339</v>
      </c>
      <c r="I82" s="38">
        <v>893.86666666666679</v>
      </c>
      <c r="J82" s="38">
        <v>938.16666666666674</v>
      </c>
      <c r="K82" s="38">
        <v>949.48333333333335</v>
      </c>
      <c r="L82" s="38">
        <v>960.31666666666672</v>
      </c>
      <c r="M82" s="28">
        <v>938.65</v>
      </c>
      <c r="N82" s="28">
        <v>916.5</v>
      </c>
      <c r="O82" s="39">
        <v>5815000</v>
      </c>
      <c r="P82" s="40">
        <v>-5.3027711255559358E-3</v>
      </c>
    </row>
    <row r="83" spans="1:16" ht="12.75" customHeight="1">
      <c r="A83" s="28">
        <v>73</v>
      </c>
      <c r="B83" s="29" t="s">
        <v>96</v>
      </c>
      <c r="C83" s="30" t="s">
        <v>108</v>
      </c>
      <c r="D83" s="31">
        <v>44951</v>
      </c>
      <c r="E83" s="37">
        <v>1234.0999999999999</v>
      </c>
      <c r="F83" s="37">
        <v>1234.95</v>
      </c>
      <c r="G83" s="38">
        <v>1225.9000000000001</v>
      </c>
      <c r="H83" s="38">
        <v>1217.7</v>
      </c>
      <c r="I83" s="38">
        <v>1208.6500000000001</v>
      </c>
      <c r="J83" s="38">
        <v>1243.1500000000001</v>
      </c>
      <c r="K83" s="38">
        <v>1252.1999999999998</v>
      </c>
      <c r="L83" s="38">
        <v>1260.4000000000001</v>
      </c>
      <c r="M83" s="28">
        <v>1244</v>
      </c>
      <c r="N83" s="28">
        <v>1226.75</v>
      </c>
      <c r="O83" s="39">
        <v>4027725</v>
      </c>
      <c r="P83" s="40">
        <v>-1.0751565762004176E-2</v>
      </c>
    </row>
    <row r="84" spans="1:16" ht="12.75" customHeight="1">
      <c r="A84" s="28">
        <v>74</v>
      </c>
      <c r="B84" s="29" t="s">
        <v>47</v>
      </c>
      <c r="C84" s="205" t="s">
        <v>109</v>
      </c>
      <c r="D84" s="31">
        <v>44951</v>
      </c>
      <c r="E84" s="37">
        <v>312.55</v>
      </c>
      <c r="F84" s="37">
        <v>312.86666666666673</v>
      </c>
      <c r="G84" s="38">
        <v>309.88333333333344</v>
      </c>
      <c r="H84" s="38">
        <v>307.2166666666667</v>
      </c>
      <c r="I84" s="38">
        <v>304.23333333333341</v>
      </c>
      <c r="J84" s="38">
        <v>315.53333333333347</v>
      </c>
      <c r="K84" s="38">
        <v>318.51666666666671</v>
      </c>
      <c r="L84" s="38">
        <v>321.18333333333351</v>
      </c>
      <c r="M84" s="28">
        <v>315.85000000000002</v>
      </c>
      <c r="N84" s="28">
        <v>310.2</v>
      </c>
      <c r="O84" s="39">
        <v>7974000</v>
      </c>
      <c r="P84" s="40">
        <v>-4.0664100096246387E-2</v>
      </c>
    </row>
    <row r="85" spans="1:16" ht="12.75" customHeight="1">
      <c r="A85" s="28">
        <v>75</v>
      </c>
      <c r="B85" s="29" t="s">
        <v>42</v>
      </c>
      <c r="C85" s="30" t="s">
        <v>110</v>
      </c>
      <c r="D85" s="31">
        <v>44951</v>
      </c>
      <c r="E85" s="37">
        <v>1628.85</v>
      </c>
      <c r="F85" s="37">
        <v>1636.3166666666666</v>
      </c>
      <c r="G85" s="38">
        <v>1606.6333333333332</v>
      </c>
      <c r="H85" s="38">
        <v>1584.4166666666665</v>
      </c>
      <c r="I85" s="38">
        <v>1554.7333333333331</v>
      </c>
      <c r="J85" s="38">
        <v>1658.5333333333333</v>
      </c>
      <c r="K85" s="38">
        <v>1688.2166666666667</v>
      </c>
      <c r="L85" s="38">
        <v>1710.4333333333334</v>
      </c>
      <c r="M85" s="28">
        <v>1666</v>
      </c>
      <c r="N85" s="28">
        <v>1614.1</v>
      </c>
      <c r="O85" s="39">
        <v>8896750</v>
      </c>
      <c r="P85" s="40">
        <v>1.5947060099804729E-2</v>
      </c>
    </row>
    <row r="86" spans="1:16" ht="12.75" customHeight="1">
      <c r="A86" s="28">
        <v>76</v>
      </c>
      <c r="B86" s="29" t="s">
        <v>79</v>
      </c>
      <c r="C86" s="30" t="s">
        <v>111</v>
      </c>
      <c r="D86" s="31">
        <v>44951</v>
      </c>
      <c r="E86" s="37">
        <v>471</v>
      </c>
      <c r="F86" s="37">
        <v>468.31666666666666</v>
      </c>
      <c r="G86" s="38">
        <v>463.68333333333334</v>
      </c>
      <c r="H86" s="38">
        <v>456.36666666666667</v>
      </c>
      <c r="I86" s="38">
        <v>451.73333333333335</v>
      </c>
      <c r="J86" s="38">
        <v>475.63333333333333</v>
      </c>
      <c r="K86" s="38">
        <v>480.26666666666665</v>
      </c>
      <c r="L86" s="38">
        <v>487.58333333333331</v>
      </c>
      <c r="M86" s="28">
        <v>472.95</v>
      </c>
      <c r="N86" s="28">
        <v>461</v>
      </c>
      <c r="O86" s="39">
        <v>6728750</v>
      </c>
      <c r="P86" s="40">
        <v>-2.4642145316180468E-2</v>
      </c>
    </row>
    <row r="87" spans="1:16" ht="12.75" customHeight="1">
      <c r="A87" s="28">
        <v>77</v>
      </c>
      <c r="B87" s="29" t="s">
        <v>44</v>
      </c>
      <c r="C87" s="30" t="s">
        <v>257</v>
      </c>
      <c r="D87" s="31">
        <v>44951</v>
      </c>
      <c r="E87" s="37">
        <v>2528.4</v>
      </c>
      <c r="F87" s="37">
        <v>2520.6333333333332</v>
      </c>
      <c r="G87" s="38">
        <v>2507.6166666666663</v>
      </c>
      <c r="H87" s="38">
        <v>2486.833333333333</v>
      </c>
      <c r="I87" s="38">
        <v>2473.8166666666662</v>
      </c>
      <c r="J87" s="38">
        <v>2541.4166666666665</v>
      </c>
      <c r="K87" s="38">
        <v>2554.4333333333329</v>
      </c>
      <c r="L87" s="38">
        <v>2575.2166666666667</v>
      </c>
      <c r="M87" s="28">
        <v>2533.65</v>
      </c>
      <c r="N87" s="28">
        <v>2499.85</v>
      </c>
      <c r="O87" s="39">
        <v>3843300</v>
      </c>
      <c r="P87" s="40">
        <v>1.7985611510791368E-3</v>
      </c>
    </row>
    <row r="88" spans="1:16" ht="12.75" customHeight="1">
      <c r="A88" s="28">
        <v>78</v>
      </c>
      <c r="B88" s="29" t="s">
        <v>70</v>
      </c>
      <c r="C88" s="30" t="s">
        <v>112</v>
      </c>
      <c r="D88" s="31">
        <v>44951</v>
      </c>
      <c r="E88" s="37">
        <v>1196.3499999999999</v>
      </c>
      <c r="F88" s="37">
        <v>1181.7333333333333</v>
      </c>
      <c r="G88" s="38">
        <v>1165.1166666666668</v>
      </c>
      <c r="H88" s="38">
        <v>1133.8833333333334</v>
      </c>
      <c r="I88" s="38">
        <v>1117.2666666666669</v>
      </c>
      <c r="J88" s="38">
        <v>1212.9666666666667</v>
      </c>
      <c r="K88" s="38">
        <v>1229.583333333333</v>
      </c>
      <c r="L88" s="38">
        <v>1260.8166666666666</v>
      </c>
      <c r="M88" s="28">
        <v>1198.3499999999999</v>
      </c>
      <c r="N88" s="28">
        <v>1150.5</v>
      </c>
      <c r="O88" s="39">
        <v>4841500</v>
      </c>
      <c r="P88" s="40">
        <v>-3.6709112614405091E-2</v>
      </c>
    </row>
    <row r="89" spans="1:16" ht="12.75" customHeight="1">
      <c r="A89" s="28">
        <v>79</v>
      </c>
      <c r="B89" s="29" t="s">
        <v>86</v>
      </c>
      <c r="C89" s="30" t="s">
        <v>113</v>
      </c>
      <c r="D89" s="31">
        <v>44951</v>
      </c>
      <c r="E89" s="37">
        <v>1118.55</v>
      </c>
      <c r="F89" s="37">
        <v>1115.75</v>
      </c>
      <c r="G89" s="38">
        <v>1111.55</v>
      </c>
      <c r="H89" s="38">
        <v>1104.55</v>
      </c>
      <c r="I89" s="38">
        <v>1100.3499999999999</v>
      </c>
      <c r="J89" s="38">
        <v>1122.75</v>
      </c>
      <c r="K89" s="38">
        <v>1126.9499999999998</v>
      </c>
      <c r="L89" s="38">
        <v>1133.95</v>
      </c>
      <c r="M89" s="28">
        <v>1119.95</v>
      </c>
      <c r="N89" s="28">
        <v>1108.75</v>
      </c>
      <c r="O89" s="39">
        <v>11577300</v>
      </c>
      <c r="P89" s="40">
        <v>7.3264114211550935E-2</v>
      </c>
    </row>
    <row r="90" spans="1:16" ht="12.75" customHeight="1">
      <c r="A90" s="28">
        <v>80</v>
      </c>
      <c r="B90" s="29" t="s">
        <v>63</v>
      </c>
      <c r="C90" s="30" t="s">
        <v>114</v>
      </c>
      <c r="D90" s="31">
        <v>44951</v>
      </c>
      <c r="E90" s="37">
        <v>2740.35</v>
      </c>
      <c r="F90" s="37">
        <v>2736.85</v>
      </c>
      <c r="G90" s="38">
        <v>2722.75</v>
      </c>
      <c r="H90" s="38">
        <v>2705.15</v>
      </c>
      <c r="I90" s="38">
        <v>2691.05</v>
      </c>
      <c r="J90" s="38">
        <v>2754.45</v>
      </c>
      <c r="K90" s="38">
        <v>2768.5499999999993</v>
      </c>
      <c r="L90" s="38">
        <v>2786.1499999999996</v>
      </c>
      <c r="M90" s="28">
        <v>2750.95</v>
      </c>
      <c r="N90" s="28">
        <v>2719.25</v>
      </c>
      <c r="O90" s="39">
        <v>18978000</v>
      </c>
      <c r="P90" s="40">
        <v>1.1140770103735435E-2</v>
      </c>
    </row>
    <row r="91" spans="1:16" ht="12.75" customHeight="1">
      <c r="A91" s="28">
        <v>81</v>
      </c>
      <c r="B91" s="29" t="s">
        <v>63</v>
      </c>
      <c r="C91" s="30" t="s">
        <v>115</v>
      </c>
      <c r="D91" s="31">
        <v>44951</v>
      </c>
      <c r="E91" s="37">
        <v>1999.65</v>
      </c>
      <c r="F91" s="37">
        <v>2007.0666666666666</v>
      </c>
      <c r="G91" s="38">
        <v>1989.1333333333332</v>
      </c>
      <c r="H91" s="38">
        <v>1978.6166666666666</v>
      </c>
      <c r="I91" s="38">
        <v>1960.6833333333332</v>
      </c>
      <c r="J91" s="38">
        <v>2017.5833333333333</v>
      </c>
      <c r="K91" s="38">
        <v>2035.5166666666667</v>
      </c>
      <c r="L91" s="38">
        <v>2046.0333333333333</v>
      </c>
      <c r="M91" s="28">
        <v>2025</v>
      </c>
      <c r="N91" s="28">
        <v>1996.55</v>
      </c>
      <c r="O91" s="39">
        <v>1983600</v>
      </c>
      <c r="P91" s="40">
        <v>-7.9749478079331942E-2</v>
      </c>
    </row>
    <row r="92" spans="1:16" ht="12.75" customHeight="1">
      <c r="A92" s="28">
        <v>82</v>
      </c>
      <c r="B92" s="29" t="s">
        <v>58</v>
      </c>
      <c r="C92" s="30" t="s">
        <v>116</v>
      </c>
      <c r="D92" s="31">
        <v>44951</v>
      </c>
      <c r="E92" s="37">
        <v>1671.65</v>
      </c>
      <c r="F92" s="37">
        <v>1669.1499999999999</v>
      </c>
      <c r="G92" s="38">
        <v>1661.5499999999997</v>
      </c>
      <c r="H92" s="38">
        <v>1651.4499999999998</v>
      </c>
      <c r="I92" s="38">
        <v>1643.8499999999997</v>
      </c>
      <c r="J92" s="38">
        <v>1679.2499999999998</v>
      </c>
      <c r="K92" s="38">
        <v>1686.8499999999997</v>
      </c>
      <c r="L92" s="38">
        <v>1696.9499999999998</v>
      </c>
      <c r="M92" s="28">
        <v>1676.75</v>
      </c>
      <c r="N92" s="28">
        <v>1659.05</v>
      </c>
      <c r="O92" s="39">
        <v>61798000</v>
      </c>
      <c r="P92" s="40">
        <v>-1.482670033581468E-2</v>
      </c>
    </row>
    <row r="93" spans="1:16" ht="12.75" customHeight="1">
      <c r="A93" s="28">
        <v>83</v>
      </c>
      <c r="B93" s="29" t="s">
        <v>63</v>
      </c>
      <c r="C93" s="30" t="s">
        <v>117</v>
      </c>
      <c r="D93" s="31">
        <v>44951</v>
      </c>
      <c r="E93" s="37">
        <v>590.04999999999995</v>
      </c>
      <c r="F93" s="37">
        <v>590.2166666666667</v>
      </c>
      <c r="G93" s="38">
        <v>585.33333333333337</v>
      </c>
      <c r="H93" s="38">
        <v>580.61666666666667</v>
      </c>
      <c r="I93" s="38">
        <v>575.73333333333335</v>
      </c>
      <c r="J93" s="38">
        <v>594.93333333333339</v>
      </c>
      <c r="K93" s="38">
        <v>599.81666666666661</v>
      </c>
      <c r="L93" s="38">
        <v>604.53333333333342</v>
      </c>
      <c r="M93" s="28">
        <v>595.1</v>
      </c>
      <c r="N93" s="28">
        <v>585.5</v>
      </c>
      <c r="O93" s="39">
        <v>16595700</v>
      </c>
      <c r="P93" s="40">
        <v>4.4010795100685077E-2</v>
      </c>
    </row>
    <row r="94" spans="1:16" ht="12.75" customHeight="1">
      <c r="A94" s="28">
        <v>84</v>
      </c>
      <c r="B94" s="29" t="s">
        <v>49</v>
      </c>
      <c r="C94" s="30" t="s">
        <v>118</v>
      </c>
      <c r="D94" s="31">
        <v>44951</v>
      </c>
      <c r="E94" s="37">
        <v>2778.85</v>
      </c>
      <c r="F94" s="37">
        <v>2782.6666666666665</v>
      </c>
      <c r="G94" s="38">
        <v>2751.7833333333328</v>
      </c>
      <c r="H94" s="38">
        <v>2724.7166666666662</v>
      </c>
      <c r="I94" s="38">
        <v>2693.8333333333326</v>
      </c>
      <c r="J94" s="38">
        <v>2809.7333333333331</v>
      </c>
      <c r="K94" s="38">
        <v>2840.6166666666672</v>
      </c>
      <c r="L94" s="38">
        <v>2867.6833333333334</v>
      </c>
      <c r="M94" s="28">
        <v>2813.55</v>
      </c>
      <c r="N94" s="28">
        <v>2755.6</v>
      </c>
      <c r="O94" s="39">
        <v>2755200</v>
      </c>
      <c r="P94" s="40">
        <v>5.514705882352941E-2</v>
      </c>
    </row>
    <row r="95" spans="1:16" ht="12.75" customHeight="1">
      <c r="A95" s="28">
        <v>85</v>
      </c>
      <c r="B95" s="29" t="s">
        <v>119</v>
      </c>
      <c r="C95" s="30" t="s">
        <v>120</v>
      </c>
      <c r="D95" s="31">
        <v>44951</v>
      </c>
      <c r="E95" s="37">
        <v>493.7</v>
      </c>
      <c r="F95" s="37">
        <v>494.88333333333327</v>
      </c>
      <c r="G95" s="38">
        <v>489.86666666666656</v>
      </c>
      <c r="H95" s="38">
        <v>486.0333333333333</v>
      </c>
      <c r="I95" s="38">
        <v>481.01666666666659</v>
      </c>
      <c r="J95" s="38">
        <v>498.71666666666653</v>
      </c>
      <c r="K95" s="38">
        <v>503.73333333333329</v>
      </c>
      <c r="L95" s="38">
        <v>507.56666666666649</v>
      </c>
      <c r="M95" s="28">
        <v>499.9</v>
      </c>
      <c r="N95" s="28">
        <v>491.05</v>
      </c>
      <c r="O95" s="39">
        <v>28345800</v>
      </c>
      <c r="P95" s="40">
        <v>-4.2740295967093757E-2</v>
      </c>
    </row>
    <row r="96" spans="1:16" ht="12.75" customHeight="1">
      <c r="A96" s="28">
        <v>86</v>
      </c>
      <c r="B96" s="29" t="s">
        <v>119</v>
      </c>
      <c r="C96" s="30" t="s">
        <v>372</v>
      </c>
      <c r="D96" s="31">
        <v>44951</v>
      </c>
      <c r="E96" s="37">
        <v>129.55000000000001</v>
      </c>
      <c r="F96" s="37">
        <v>129.38333333333333</v>
      </c>
      <c r="G96" s="38">
        <v>128.01666666666665</v>
      </c>
      <c r="H96" s="38">
        <v>126.48333333333332</v>
      </c>
      <c r="I96" s="38">
        <v>125.11666666666665</v>
      </c>
      <c r="J96" s="38">
        <v>130.91666666666666</v>
      </c>
      <c r="K96" s="38">
        <v>132.28333333333333</v>
      </c>
      <c r="L96" s="38">
        <v>133.81666666666666</v>
      </c>
      <c r="M96" s="28">
        <v>130.75</v>
      </c>
      <c r="N96" s="28">
        <v>127.85</v>
      </c>
      <c r="O96" s="39">
        <v>24494400</v>
      </c>
      <c r="P96" s="40">
        <v>-4.6702783485895759E-2</v>
      </c>
    </row>
    <row r="97" spans="1:16" ht="12.75" customHeight="1">
      <c r="A97" s="28">
        <v>87</v>
      </c>
      <c r="B97" s="29" t="s">
        <v>79</v>
      </c>
      <c r="C97" s="30" t="s">
        <v>121</v>
      </c>
      <c r="D97" s="31">
        <v>44951</v>
      </c>
      <c r="E97" s="37">
        <v>250.45</v>
      </c>
      <c r="F97" s="37">
        <v>248.65</v>
      </c>
      <c r="G97" s="38">
        <v>246.4</v>
      </c>
      <c r="H97" s="38">
        <v>242.35</v>
      </c>
      <c r="I97" s="38">
        <v>240.1</v>
      </c>
      <c r="J97" s="38">
        <v>252.70000000000002</v>
      </c>
      <c r="K97" s="38">
        <v>254.95000000000002</v>
      </c>
      <c r="L97" s="38">
        <v>259</v>
      </c>
      <c r="M97" s="28">
        <v>250.9</v>
      </c>
      <c r="N97" s="28">
        <v>244.6</v>
      </c>
      <c r="O97" s="39">
        <v>20541600</v>
      </c>
      <c r="P97" s="40">
        <v>-3.5496957403651115E-2</v>
      </c>
    </row>
    <row r="98" spans="1:16" ht="12.75" customHeight="1">
      <c r="A98" s="28">
        <v>88</v>
      </c>
      <c r="B98" s="29" t="s">
        <v>56</v>
      </c>
      <c r="C98" s="30" t="s">
        <v>122</v>
      </c>
      <c r="D98" s="31">
        <v>44951</v>
      </c>
      <c r="E98" s="37">
        <v>2593.0500000000002</v>
      </c>
      <c r="F98" s="37">
        <v>2583.4333333333329</v>
      </c>
      <c r="G98" s="38">
        <v>2563.516666666666</v>
      </c>
      <c r="H98" s="38">
        <v>2533.9833333333331</v>
      </c>
      <c r="I98" s="38">
        <v>2514.0666666666662</v>
      </c>
      <c r="J98" s="38">
        <v>2612.9666666666658</v>
      </c>
      <c r="K98" s="38">
        <v>2632.8833333333328</v>
      </c>
      <c r="L98" s="38">
        <v>2662.4166666666656</v>
      </c>
      <c r="M98" s="28">
        <v>2603.35</v>
      </c>
      <c r="N98" s="28">
        <v>2553.9</v>
      </c>
      <c r="O98" s="39">
        <v>8598900</v>
      </c>
      <c r="P98" s="40">
        <v>-2.9294229206177188E-2</v>
      </c>
    </row>
    <row r="99" spans="1:16" ht="12.75" customHeight="1">
      <c r="A99" s="28">
        <v>89</v>
      </c>
      <c r="B99" s="29" t="s">
        <v>44</v>
      </c>
      <c r="C99" s="30" t="s">
        <v>373</v>
      </c>
      <c r="D99" s="31">
        <v>44951</v>
      </c>
      <c r="E99" s="37">
        <v>40705.65</v>
      </c>
      <c r="F99" s="37">
        <v>40570.216666666667</v>
      </c>
      <c r="G99" s="38">
        <v>40340.483333333337</v>
      </c>
      <c r="H99" s="38">
        <v>39975.316666666673</v>
      </c>
      <c r="I99" s="38">
        <v>39745.583333333343</v>
      </c>
      <c r="J99" s="38">
        <v>40935.383333333331</v>
      </c>
      <c r="K99" s="38">
        <v>41165.116666666654</v>
      </c>
      <c r="L99" s="38">
        <v>41530.283333333326</v>
      </c>
      <c r="M99" s="28">
        <v>40799.949999999997</v>
      </c>
      <c r="N99" s="28">
        <v>40205.050000000003</v>
      </c>
      <c r="O99" s="39">
        <v>33750</v>
      </c>
      <c r="P99" s="40">
        <v>-8.3737329219920678E-3</v>
      </c>
    </row>
    <row r="100" spans="1:16" ht="12.75" customHeight="1">
      <c r="A100" s="28">
        <v>90</v>
      </c>
      <c r="B100" s="29" t="s">
        <v>63</v>
      </c>
      <c r="C100" s="30" t="s">
        <v>123</v>
      </c>
      <c r="D100" s="31">
        <v>44951</v>
      </c>
      <c r="E100" s="37">
        <v>135.5</v>
      </c>
      <c r="F100" s="37">
        <v>134.73333333333332</v>
      </c>
      <c r="G100" s="38">
        <v>132.96666666666664</v>
      </c>
      <c r="H100" s="38">
        <v>130.43333333333331</v>
      </c>
      <c r="I100" s="38">
        <v>128.66666666666663</v>
      </c>
      <c r="J100" s="38">
        <v>137.26666666666665</v>
      </c>
      <c r="K100" s="38">
        <v>139.03333333333336</v>
      </c>
      <c r="L100" s="38">
        <v>141.56666666666666</v>
      </c>
      <c r="M100" s="28">
        <v>136.5</v>
      </c>
      <c r="N100" s="28">
        <v>132.19999999999999</v>
      </c>
      <c r="O100" s="39">
        <v>43824000</v>
      </c>
      <c r="P100" s="40">
        <v>3.0958878328785171E-2</v>
      </c>
    </row>
    <row r="101" spans="1:16" ht="12.75" customHeight="1">
      <c r="A101" s="28">
        <v>91</v>
      </c>
      <c r="B101" s="29" t="s">
        <v>58</v>
      </c>
      <c r="C101" s="30" t="s">
        <v>124</v>
      </c>
      <c r="D101" s="31">
        <v>44951</v>
      </c>
      <c r="E101" s="37">
        <v>871.55</v>
      </c>
      <c r="F101" s="37">
        <v>874.2833333333333</v>
      </c>
      <c r="G101" s="38">
        <v>863.76666666666665</v>
      </c>
      <c r="H101" s="38">
        <v>855.98333333333335</v>
      </c>
      <c r="I101" s="38">
        <v>845.4666666666667</v>
      </c>
      <c r="J101" s="38">
        <v>882.06666666666661</v>
      </c>
      <c r="K101" s="38">
        <v>892.58333333333326</v>
      </c>
      <c r="L101" s="38">
        <v>900.36666666666656</v>
      </c>
      <c r="M101" s="28">
        <v>884.8</v>
      </c>
      <c r="N101" s="28">
        <v>866.5</v>
      </c>
      <c r="O101" s="39">
        <v>85407700</v>
      </c>
      <c r="P101" s="40">
        <v>-7.2658334960619669E-3</v>
      </c>
    </row>
    <row r="102" spans="1:16" ht="12.75" customHeight="1">
      <c r="A102" s="28">
        <v>92</v>
      </c>
      <c r="B102" s="29" t="s">
        <v>63</v>
      </c>
      <c r="C102" s="30" t="s">
        <v>125</v>
      </c>
      <c r="D102" s="31">
        <v>44951</v>
      </c>
      <c r="E102" s="37">
        <v>1162</v>
      </c>
      <c r="F102" s="37">
        <v>1157.0333333333333</v>
      </c>
      <c r="G102" s="38">
        <v>1149.9666666666667</v>
      </c>
      <c r="H102" s="38">
        <v>1137.9333333333334</v>
      </c>
      <c r="I102" s="38">
        <v>1130.8666666666668</v>
      </c>
      <c r="J102" s="38">
        <v>1169.0666666666666</v>
      </c>
      <c r="K102" s="38">
        <v>1176.1333333333332</v>
      </c>
      <c r="L102" s="38">
        <v>1188.1666666666665</v>
      </c>
      <c r="M102" s="28">
        <v>1164.0999999999999</v>
      </c>
      <c r="N102" s="28">
        <v>1145</v>
      </c>
      <c r="O102" s="39">
        <v>3527500</v>
      </c>
      <c r="P102" s="40">
        <v>1.0962241169305725E-2</v>
      </c>
    </row>
    <row r="103" spans="1:16" ht="12.75" customHeight="1">
      <c r="A103" s="28">
        <v>93</v>
      </c>
      <c r="B103" s="29" t="s">
        <v>63</v>
      </c>
      <c r="C103" s="30" t="s">
        <v>126</v>
      </c>
      <c r="D103" s="31">
        <v>44951</v>
      </c>
      <c r="E103" s="37">
        <v>474.7</v>
      </c>
      <c r="F103" s="37">
        <v>473.36666666666662</v>
      </c>
      <c r="G103" s="38">
        <v>471.23333333333323</v>
      </c>
      <c r="H103" s="38">
        <v>467.76666666666659</v>
      </c>
      <c r="I103" s="38">
        <v>465.63333333333321</v>
      </c>
      <c r="J103" s="38">
        <v>476.83333333333326</v>
      </c>
      <c r="K103" s="38">
        <v>478.96666666666658</v>
      </c>
      <c r="L103" s="38">
        <v>482.43333333333328</v>
      </c>
      <c r="M103" s="28">
        <v>475.5</v>
      </c>
      <c r="N103" s="28">
        <v>469.9</v>
      </c>
      <c r="O103" s="39">
        <v>14149500</v>
      </c>
      <c r="P103" s="40">
        <v>-8.2010303858689945E-3</v>
      </c>
    </row>
    <row r="104" spans="1:16" ht="12.75" customHeight="1">
      <c r="A104" s="28">
        <v>94</v>
      </c>
      <c r="B104" s="29" t="s">
        <v>74</v>
      </c>
      <c r="C104" s="30" t="s">
        <v>127</v>
      </c>
      <c r="D104" s="31">
        <v>44951</v>
      </c>
      <c r="E104" s="37">
        <v>7.1</v>
      </c>
      <c r="F104" s="37">
        <v>7.1166666666666671</v>
      </c>
      <c r="G104" s="38">
        <v>6.9833333333333343</v>
      </c>
      <c r="H104" s="38">
        <v>6.8666666666666671</v>
      </c>
      <c r="I104" s="38">
        <v>6.7333333333333343</v>
      </c>
      <c r="J104" s="38">
        <v>7.2333333333333343</v>
      </c>
      <c r="K104" s="38">
        <v>7.3666666666666671</v>
      </c>
      <c r="L104" s="38">
        <v>7.4833333333333343</v>
      </c>
      <c r="M104" s="28">
        <v>7.25</v>
      </c>
      <c r="N104" s="28">
        <v>7</v>
      </c>
      <c r="O104" s="39">
        <v>703080000</v>
      </c>
      <c r="P104" s="40">
        <v>-7.2319201995012475E-2</v>
      </c>
    </row>
    <row r="105" spans="1:16" ht="12.75" customHeight="1">
      <c r="A105" s="28">
        <v>95</v>
      </c>
      <c r="B105" s="29" t="s">
        <v>63</v>
      </c>
      <c r="C105" s="30" t="s">
        <v>377</v>
      </c>
      <c r="D105" s="31">
        <v>44951</v>
      </c>
      <c r="E105" s="37">
        <v>87.25</v>
      </c>
      <c r="F105" s="37">
        <v>87.416666666666671</v>
      </c>
      <c r="G105" s="38">
        <v>86.533333333333346</v>
      </c>
      <c r="H105" s="38">
        <v>85.816666666666677</v>
      </c>
      <c r="I105" s="38">
        <v>84.933333333333351</v>
      </c>
      <c r="J105" s="38">
        <v>88.13333333333334</v>
      </c>
      <c r="K105" s="38">
        <v>89.016666666666666</v>
      </c>
      <c r="L105" s="38">
        <v>89.733333333333334</v>
      </c>
      <c r="M105" s="28">
        <v>88.3</v>
      </c>
      <c r="N105" s="28">
        <v>86.7</v>
      </c>
      <c r="O105" s="39">
        <v>128070000</v>
      </c>
      <c r="P105" s="40">
        <v>2.6530939403655019E-2</v>
      </c>
    </row>
    <row r="106" spans="1:16" ht="12.75" customHeight="1">
      <c r="A106" s="28">
        <v>96</v>
      </c>
      <c r="B106" s="29" t="s">
        <v>58</v>
      </c>
      <c r="C106" s="30" t="s">
        <v>128</v>
      </c>
      <c r="D106" s="31">
        <v>44951</v>
      </c>
      <c r="E106" s="37">
        <v>59.4</v>
      </c>
      <c r="F106" s="37">
        <v>60.1</v>
      </c>
      <c r="G106" s="38">
        <v>58.300000000000004</v>
      </c>
      <c r="H106" s="38">
        <v>57.2</v>
      </c>
      <c r="I106" s="38">
        <v>55.400000000000006</v>
      </c>
      <c r="J106" s="38">
        <v>61.2</v>
      </c>
      <c r="K106" s="38">
        <v>63</v>
      </c>
      <c r="L106" s="38">
        <v>64.099999999999994</v>
      </c>
      <c r="M106" s="28">
        <v>61.9</v>
      </c>
      <c r="N106" s="28">
        <v>59</v>
      </c>
      <c r="O106" s="39">
        <v>180420000</v>
      </c>
      <c r="P106" s="40">
        <v>-2.8275973501373404E-2</v>
      </c>
    </row>
    <row r="107" spans="1:16" ht="12.75" customHeight="1">
      <c r="A107" s="28">
        <v>97</v>
      </c>
      <c r="B107" s="29" t="s">
        <v>44</v>
      </c>
      <c r="C107" s="30" t="s">
        <v>387</v>
      </c>
      <c r="D107" s="31">
        <v>44951</v>
      </c>
      <c r="E107" s="37">
        <v>138.94999999999999</v>
      </c>
      <c r="F107" s="37">
        <v>137.56666666666663</v>
      </c>
      <c r="G107" s="38">
        <v>135.53333333333327</v>
      </c>
      <c r="H107" s="38">
        <v>132.11666666666665</v>
      </c>
      <c r="I107" s="38">
        <v>130.08333333333329</v>
      </c>
      <c r="J107" s="38">
        <v>140.98333333333326</v>
      </c>
      <c r="K107" s="38">
        <v>143.01666666666662</v>
      </c>
      <c r="L107" s="38">
        <v>146.43333333333325</v>
      </c>
      <c r="M107" s="28">
        <v>139.6</v>
      </c>
      <c r="N107" s="28">
        <v>134.15</v>
      </c>
      <c r="O107" s="39">
        <v>46811250</v>
      </c>
      <c r="P107" s="40">
        <v>-5.8739255014326648E-2</v>
      </c>
    </row>
    <row r="108" spans="1:16" ht="12.75" customHeight="1">
      <c r="A108" s="28">
        <v>98</v>
      </c>
      <c r="B108" s="29" t="s">
        <v>79</v>
      </c>
      <c r="C108" s="30" t="s">
        <v>129</v>
      </c>
      <c r="D108" s="31">
        <v>44951</v>
      </c>
      <c r="E108" s="37">
        <v>432</v>
      </c>
      <c r="F108" s="37">
        <v>431.73333333333335</v>
      </c>
      <c r="G108" s="38">
        <v>426.86666666666667</v>
      </c>
      <c r="H108" s="38">
        <v>421.73333333333335</v>
      </c>
      <c r="I108" s="38">
        <v>416.86666666666667</v>
      </c>
      <c r="J108" s="38">
        <v>436.86666666666667</v>
      </c>
      <c r="K108" s="38">
        <v>441.73333333333335</v>
      </c>
      <c r="L108" s="38">
        <v>446.86666666666667</v>
      </c>
      <c r="M108" s="28">
        <v>436.6</v>
      </c>
      <c r="N108" s="28">
        <v>426.6</v>
      </c>
      <c r="O108" s="39">
        <v>8214250</v>
      </c>
      <c r="P108" s="40">
        <v>3.9679777236338323E-2</v>
      </c>
    </row>
    <row r="109" spans="1:16" ht="12.75" customHeight="1">
      <c r="A109" s="28">
        <v>99</v>
      </c>
      <c r="B109" s="29" t="s">
        <v>105</v>
      </c>
      <c r="C109" s="30" t="s">
        <v>130</v>
      </c>
      <c r="D109" s="31">
        <v>44951</v>
      </c>
      <c r="E109" s="37">
        <v>298.7</v>
      </c>
      <c r="F109" s="37">
        <v>298.13333333333338</v>
      </c>
      <c r="G109" s="38">
        <v>296.26666666666677</v>
      </c>
      <c r="H109" s="38">
        <v>293.83333333333337</v>
      </c>
      <c r="I109" s="38">
        <v>291.96666666666675</v>
      </c>
      <c r="J109" s="38">
        <v>300.56666666666678</v>
      </c>
      <c r="K109" s="38">
        <v>302.43333333333345</v>
      </c>
      <c r="L109" s="38">
        <v>304.86666666666679</v>
      </c>
      <c r="M109" s="28">
        <v>300</v>
      </c>
      <c r="N109" s="28">
        <v>295.7</v>
      </c>
      <c r="O109" s="39">
        <v>27838000</v>
      </c>
      <c r="P109" s="40">
        <v>-7.9116179615110471E-3</v>
      </c>
    </row>
    <row r="110" spans="1:16" ht="12.75" customHeight="1">
      <c r="A110" s="28">
        <v>100</v>
      </c>
      <c r="B110" s="29" t="s">
        <v>42</v>
      </c>
      <c r="C110" s="30" t="s">
        <v>384</v>
      </c>
      <c r="D110" s="31">
        <v>44951</v>
      </c>
      <c r="E110" s="37">
        <v>207.9</v>
      </c>
      <c r="F110" s="37">
        <v>210.0333333333333</v>
      </c>
      <c r="G110" s="38">
        <v>204.31666666666661</v>
      </c>
      <c r="H110" s="38">
        <v>200.73333333333329</v>
      </c>
      <c r="I110" s="38">
        <v>195.01666666666659</v>
      </c>
      <c r="J110" s="38">
        <v>213.61666666666662</v>
      </c>
      <c r="K110" s="38">
        <v>219.33333333333331</v>
      </c>
      <c r="L110" s="38">
        <v>222.91666666666663</v>
      </c>
      <c r="M110" s="28">
        <v>215.75</v>
      </c>
      <c r="N110" s="28">
        <v>206.45</v>
      </c>
      <c r="O110" s="39">
        <v>14978500</v>
      </c>
      <c r="P110" s="40">
        <v>1.2348098784790278E-2</v>
      </c>
    </row>
    <row r="111" spans="1:16" ht="12.75" customHeight="1">
      <c r="A111" s="28">
        <v>101</v>
      </c>
      <c r="B111" s="29" t="s">
        <v>44</v>
      </c>
      <c r="C111" s="30" t="s">
        <v>260</v>
      </c>
      <c r="D111" s="31">
        <v>44951</v>
      </c>
      <c r="E111" s="37">
        <v>4604.05</v>
      </c>
      <c r="F111" s="37">
        <v>4575.5166666666664</v>
      </c>
      <c r="G111" s="38">
        <v>4526.9833333333327</v>
      </c>
      <c r="H111" s="38">
        <v>4449.9166666666661</v>
      </c>
      <c r="I111" s="38">
        <v>4401.3833333333323</v>
      </c>
      <c r="J111" s="38">
        <v>4652.583333333333</v>
      </c>
      <c r="K111" s="38">
        <v>4701.1166666666659</v>
      </c>
      <c r="L111" s="38">
        <v>4778.1833333333334</v>
      </c>
      <c r="M111" s="28">
        <v>4624.05</v>
      </c>
      <c r="N111" s="28">
        <v>4498.45</v>
      </c>
      <c r="O111" s="39">
        <v>414150</v>
      </c>
      <c r="P111" s="40">
        <v>7.6642335766423358E-3</v>
      </c>
    </row>
    <row r="112" spans="1:16" ht="12.75" customHeight="1">
      <c r="A112" s="28">
        <v>102</v>
      </c>
      <c r="B112" s="29" t="s">
        <v>44</v>
      </c>
      <c r="C112" s="30" t="s">
        <v>131</v>
      </c>
      <c r="D112" s="31">
        <v>44951</v>
      </c>
      <c r="E112" s="37">
        <v>2119.1999999999998</v>
      </c>
      <c r="F112" s="37">
        <v>2114.2999999999997</v>
      </c>
      <c r="G112" s="38">
        <v>2096.7999999999993</v>
      </c>
      <c r="H112" s="38">
        <v>2074.3999999999996</v>
      </c>
      <c r="I112" s="38">
        <v>2056.8999999999992</v>
      </c>
      <c r="J112" s="38">
        <v>2136.6999999999994</v>
      </c>
      <c r="K112" s="38">
        <v>2154.2000000000003</v>
      </c>
      <c r="L112" s="38">
        <v>2176.5999999999995</v>
      </c>
      <c r="M112" s="28">
        <v>2131.8000000000002</v>
      </c>
      <c r="N112" s="28">
        <v>2091.9</v>
      </c>
      <c r="O112" s="39">
        <v>2416200</v>
      </c>
      <c r="P112" s="40">
        <v>-4.0806232224557936E-3</v>
      </c>
    </row>
    <row r="113" spans="1:16" ht="12.75" customHeight="1">
      <c r="A113" s="28">
        <v>103</v>
      </c>
      <c r="B113" s="29" t="s">
        <v>58</v>
      </c>
      <c r="C113" s="30" t="s">
        <v>132</v>
      </c>
      <c r="D113" s="31">
        <v>44951</v>
      </c>
      <c r="E113" s="37">
        <v>1203.4000000000001</v>
      </c>
      <c r="F113" s="37">
        <v>1207.3</v>
      </c>
      <c r="G113" s="38">
        <v>1194.8</v>
      </c>
      <c r="H113" s="38">
        <v>1186.2</v>
      </c>
      <c r="I113" s="38">
        <v>1173.7</v>
      </c>
      <c r="J113" s="38">
        <v>1215.8999999999999</v>
      </c>
      <c r="K113" s="38">
        <v>1228.3999999999999</v>
      </c>
      <c r="L113" s="38">
        <v>1236.9999999999998</v>
      </c>
      <c r="M113" s="28">
        <v>1219.8</v>
      </c>
      <c r="N113" s="28">
        <v>1198.7</v>
      </c>
      <c r="O113" s="39">
        <v>22668300</v>
      </c>
      <c r="P113" s="40">
        <v>-3.2905851635693442E-2</v>
      </c>
    </row>
    <row r="114" spans="1:16" ht="12.75" customHeight="1">
      <c r="A114" s="28">
        <v>104</v>
      </c>
      <c r="B114" s="29" t="s">
        <v>74</v>
      </c>
      <c r="C114" s="30" t="s">
        <v>133</v>
      </c>
      <c r="D114" s="31">
        <v>44951</v>
      </c>
      <c r="E114" s="37">
        <v>172.3</v>
      </c>
      <c r="F114" s="37">
        <v>173.35</v>
      </c>
      <c r="G114" s="38">
        <v>168.75</v>
      </c>
      <c r="H114" s="38">
        <v>165.20000000000002</v>
      </c>
      <c r="I114" s="38">
        <v>160.60000000000002</v>
      </c>
      <c r="J114" s="38">
        <v>176.89999999999998</v>
      </c>
      <c r="K114" s="38">
        <v>181.49999999999994</v>
      </c>
      <c r="L114" s="38">
        <v>185.04999999999995</v>
      </c>
      <c r="M114" s="28">
        <v>177.95</v>
      </c>
      <c r="N114" s="28">
        <v>169.8</v>
      </c>
      <c r="O114" s="39">
        <v>22982400</v>
      </c>
      <c r="P114" s="40">
        <v>7.7589602205592759E-2</v>
      </c>
    </row>
    <row r="115" spans="1:16" ht="12.75" customHeight="1">
      <c r="A115" s="28">
        <v>105</v>
      </c>
      <c r="B115" s="29" t="s">
        <v>86</v>
      </c>
      <c r="C115" s="30" t="s">
        <v>134</v>
      </c>
      <c r="D115" s="31">
        <v>44951</v>
      </c>
      <c r="E115" s="37">
        <v>1550.3</v>
      </c>
      <c r="F115" s="37">
        <v>1544.6000000000001</v>
      </c>
      <c r="G115" s="38">
        <v>1536.4000000000003</v>
      </c>
      <c r="H115" s="38">
        <v>1522.5000000000002</v>
      </c>
      <c r="I115" s="38">
        <v>1514.3000000000004</v>
      </c>
      <c r="J115" s="38">
        <v>1558.5000000000002</v>
      </c>
      <c r="K115" s="38">
        <v>1566.7</v>
      </c>
      <c r="L115" s="38">
        <v>1580.6000000000001</v>
      </c>
      <c r="M115" s="28">
        <v>1552.8</v>
      </c>
      <c r="N115" s="28">
        <v>1530.7</v>
      </c>
      <c r="O115" s="39">
        <v>34511600</v>
      </c>
      <c r="P115" s="40">
        <v>2.0413231937364731E-2</v>
      </c>
    </row>
    <row r="116" spans="1:16" ht="12.75" customHeight="1">
      <c r="A116" s="28">
        <v>106</v>
      </c>
      <c r="B116" s="29" t="s">
        <v>86</v>
      </c>
      <c r="C116" s="30" t="s">
        <v>392</v>
      </c>
      <c r="D116" s="31">
        <v>44951</v>
      </c>
      <c r="E116" s="37">
        <v>430</v>
      </c>
      <c r="F116" s="37">
        <v>424.18333333333334</v>
      </c>
      <c r="G116" s="38">
        <v>416.56666666666666</v>
      </c>
      <c r="H116" s="38">
        <v>403.13333333333333</v>
      </c>
      <c r="I116" s="38">
        <v>395.51666666666665</v>
      </c>
      <c r="J116" s="38">
        <v>437.61666666666667</v>
      </c>
      <c r="K116" s="38">
        <v>445.23333333333335</v>
      </c>
      <c r="L116" s="38">
        <v>458.66666666666669</v>
      </c>
      <c r="M116" s="28">
        <v>431.8</v>
      </c>
      <c r="N116" s="28">
        <v>410.75</v>
      </c>
      <c r="O116" s="39">
        <v>5049000</v>
      </c>
      <c r="P116" s="40">
        <v>-5.3608247422680409E-2</v>
      </c>
    </row>
    <row r="117" spans="1:16" ht="12.75" customHeight="1">
      <c r="A117" s="28">
        <v>107</v>
      </c>
      <c r="B117" s="29" t="s">
        <v>79</v>
      </c>
      <c r="C117" s="30" t="s">
        <v>135</v>
      </c>
      <c r="D117" s="31">
        <v>44951</v>
      </c>
      <c r="E117" s="37">
        <v>83.65</v>
      </c>
      <c r="F117" s="37">
        <v>83.2</v>
      </c>
      <c r="G117" s="38">
        <v>82.65</v>
      </c>
      <c r="H117" s="38">
        <v>81.650000000000006</v>
      </c>
      <c r="I117" s="38">
        <v>81.100000000000009</v>
      </c>
      <c r="J117" s="38">
        <v>84.2</v>
      </c>
      <c r="K117" s="38">
        <v>84.749999999999986</v>
      </c>
      <c r="L117" s="38">
        <v>85.75</v>
      </c>
      <c r="M117" s="28">
        <v>83.75</v>
      </c>
      <c r="N117" s="28">
        <v>82.2</v>
      </c>
      <c r="O117" s="39">
        <v>83167500</v>
      </c>
      <c r="P117" s="40">
        <v>-3.0681818181818182E-2</v>
      </c>
    </row>
    <row r="118" spans="1:16" ht="12.75" customHeight="1">
      <c r="A118" s="28">
        <v>108</v>
      </c>
      <c r="B118" s="29" t="s">
        <v>47</v>
      </c>
      <c r="C118" s="30" t="s">
        <v>261</v>
      </c>
      <c r="D118" s="31">
        <v>44951</v>
      </c>
      <c r="E118" s="37">
        <v>873.85</v>
      </c>
      <c r="F118" s="37">
        <v>872.7166666666667</v>
      </c>
      <c r="G118" s="38">
        <v>867.58333333333337</v>
      </c>
      <c r="H118" s="38">
        <v>861.31666666666672</v>
      </c>
      <c r="I118" s="38">
        <v>856.18333333333339</v>
      </c>
      <c r="J118" s="38">
        <v>878.98333333333335</v>
      </c>
      <c r="K118" s="38">
        <v>884.11666666666656</v>
      </c>
      <c r="L118" s="38">
        <v>890.38333333333333</v>
      </c>
      <c r="M118" s="28">
        <v>877.85</v>
      </c>
      <c r="N118" s="28">
        <v>866.45</v>
      </c>
      <c r="O118" s="39">
        <v>1840150</v>
      </c>
      <c r="P118" s="40">
        <v>3.6996336996336997E-2</v>
      </c>
    </row>
    <row r="119" spans="1:16" ht="12.75" customHeight="1">
      <c r="A119" s="28">
        <v>109</v>
      </c>
      <c r="B119" s="29" t="s">
        <v>44</v>
      </c>
      <c r="C119" s="30" t="s">
        <v>136</v>
      </c>
      <c r="D119" s="31">
        <v>44951</v>
      </c>
      <c r="E119" s="37">
        <v>644.6</v>
      </c>
      <c r="F119" s="37">
        <v>643.61666666666667</v>
      </c>
      <c r="G119" s="38">
        <v>641.18333333333339</v>
      </c>
      <c r="H119" s="38">
        <v>637.76666666666677</v>
      </c>
      <c r="I119" s="38">
        <v>635.33333333333348</v>
      </c>
      <c r="J119" s="38">
        <v>647.0333333333333</v>
      </c>
      <c r="K119" s="38">
        <v>649.46666666666647</v>
      </c>
      <c r="L119" s="38">
        <v>652.88333333333321</v>
      </c>
      <c r="M119" s="28">
        <v>646.04999999999995</v>
      </c>
      <c r="N119" s="28">
        <v>640.20000000000005</v>
      </c>
      <c r="O119" s="39">
        <v>14701750</v>
      </c>
      <c r="P119" s="40">
        <v>5.6330944297749277E-2</v>
      </c>
    </row>
    <row r="120" spans="1:16" ht="12.75" customHeight="1">
      <c r="A120" s="28">
        <v>110</v>
      </c>
      <c r="B120" s="29" t="s">
        <v>56</v>
      </c>
      <c r="C120" s="30" t="s">
        <v>137</v>
      </c>
      <c r="D120" s="31">
        <v>44951</v>
      </c>
      <c r="E120" s="37">
        <v>337.55</v>
      </c>
      <c r="F120" s="37">
        <v>336.4666666666667</v>
      </c>
      <c r="G120" s="38">
        <v>335.03333333333342</v>
      </c>
      <c r="H120" s="38">
        <v>332.51666666666671</v>
      </c>
      <c r="I120" s="38">
        <v>331.08333333333343</v>
      </c>
      <c r="J120" s="38">
        <v>338.98333333333341</v>
      </c>
      <c r="K120" s="38">
        <v>340.41666666666669</v>
      </c>
      <c r="L120" s="38">
        <v>342.93333333333339</v>
      </c>
      <c r="M120" s="28">
        <v>337.9</v>
      </c>
      <c r="N120" s="28">
        <v>333.95</v>
      </c>
      <c r="O120" s="39">
        <v>73574400</v>
      </c>
      <c r="P120" s="40">
        <v>7.1179833110668212E-3</v>
      </c>
    </row>
    <row r="121" spans="1:16" ht="12.75" customHeight="1">
      <c r="A121" s="28">
        <v>111</v>
      </c>
      <c r="B121" s="29" t="s">
        <v>119</v>
      </c>
      <c r="C121" s="30" t="s">
        <v>138</v>
      </c>
      <c r="D121" s="31">
        <v>44951</v>
      </c>
      <c r="E121" s="37">
        <v>604.70000000000005</v>
      </c>
      <c r="F121" s="37">
        <v>605.58333333333337</v>
      </c>
      <c r="G121" s="38">
        <v>600.4666666666667</v>
      </c>
      <c r="H121" s="38">
        <v>596.23333333333335</v>
      </c>
      <c r="I121" s="38">
        <v>591.11666666666667</v>
      </c>
      <c r="J121" s="38">
        <v>609.81666666666672</v>
      </c>
      <c r="K121" s="38">
        <v>614.93333333333328</v>
      </c>
      <c r="L121" s="38">
        <v>619.16666666666674</v>
      </c>
      <c r="M121" s="28">
        <v>610.70000000000005</v>
      </c>
      <c r="N121" s="28">
        <v>601.35</v>
      </c>
      <c r="O121" s="39">
        <v>21717500</v>
      </c>
      <c r="P121" s="40">
        <v>5.4980033566757337E-3</v>
      </c>
    </row>
    <row r="122" spans="1:16" ht="12.75" customHeight="1">
      <c r="A122" s="28">
        <v>112</v>
      </c>
      <c r="B122" s="29" t="s">
        <v>42</v>
      </c>
      <c r="C122" s="30" t="s">
        <v>394</v>
      </c>
      <c r="D122" s="31">
        <v>44951</v>
      </c>
      <c r="E122" s="37">
        <v>2758.2</v>
      </c>
      <c r="F122" s="37">
        <v>2781.5499999999997</v>
      </c>
      <c r="G122" s="38">
        <v>2708.3499999999995</v>
      </c>
      <c r="H122" s="38">
        <v>2658.4999999999995</v>
      </c>
      <c r="I122" s="38">
        <v>2585.2999999999993</v>
      </c>
      <c r="J122" s="38">
        <v>2831.3999999999996</v>
      </c>
      <c r="K122" s="38">
        <v>2904.5999999999995</v>
      </c>
      <c r="L122" s="38">
        <v>2954.45</v>
      </c>
      <c r="M122" s="28">
        <v>2854.75</v>
      </c>
      <c r="N122" s="28">
        <v>2731.7</v>
      </c>
      <c r="O122" s="39">
        <v>737750</v>
      </c>
      <c r="P122" s="40">
        <v>0.16963931827189854</v>
      </c>
    </row>
    <row r="123" spans="1:16" ht="12.75" customHeight="1">
      <c r="A123" s="28">
        <v>113</v>
      </c>
      <c r="B123" s="29" t="s">
        <v>119</v>
      </c>
      <c r="C123" s="30" t="s">
        <v>139</v>
      </c>
      <c r="D123" s="31">
        <v>44951</v>
      </c>
      <c r="E123" s="37">
        <v>733.15</v>
      </c>
      <c r="F123" s="37">
        <v>735.25</v>
      </c>
      <c r="G123" s="38">
        <v>723.25</v>
      </c>
      <c r="H123" s="38">
        <v>713.35</v>
      </c>
      <c r="I123" s="38">
        <v>701.35</v>
      </c>
      <c r="J123" s="38">
        <v>745.15</v>
      </c>
      <c r="K123" s="38">
        <v>757.15</v>
      </c>
      <c r="L123" s="38">
        <v>767.05</v>
      </c>
      <c r="M123" s="28">
        <v>747.25</v>
      </c>
      <c r="N123" s="28">
        <v>725.35</v>
      </c>
      <c r="O123" s="39">
        <v>28140750</v>
      </c>
      <c r="P123" s="40">
        <v>-3.5310995927434287E-2</v>
      </c>
    </row>
    <row r="124" spans="1:16" ht="12.75" customHeight="1">
      <c r="A124" s="28">
        <v>114</v>
      </c>
      <c r="B124" s="29" t="s">
        <v>44</v>
      </c>
      <c r="C124" s="30" t="s">
        <v>140</v>
      </c>
      <c r="D124" s="31">
        <v>44951</v>
      </c>
      <c r="E124" s="37">
        <v>509.5</v>
      </c>
      <c r="F124" s="37">
        <v>510.08333333333331</v>
      </c>
      <c r="G124" s="38">
        <v>507.06666666666661</v>
      </c>
      <c r="H124" s="38">
        <v>504.63333333333327</v>
      </c>
      <c r="I124" s="38">
        <v>501.61666666666656</v>
      </c>
      <c r="J124" s="38">
        <v>512.51666666666665</v>
      </c>
      <c r="K124" s="38">
        <v>515.53333333333342</v>
      </c>
      <c r="L124" s="38">
        <v>517.9666666666667</v>
      </c>
      <c r="M124" s="28">
        <v>513.1</v>
      </c>
      <c r="N124" s="28">
        <v>507.65</v>
      </c>
      <c r="O124" s="39">
        <v>14786250</v>
      </c>
      <c r="P124" s="40">
        <v>-3.8839684732266191E-2</v>
      </c>
    </row>
    <row r="125" spans="1:16" ht="12.75" customHeight="1">
      <c r="A125" s="28">
        <v>115</v>
      </c>
      <c r="B125" s="29" t="s">
        <v>58</v>
      </c>
      <c r="C125" s="30" t="s">
        <v>141</v>
      </c>
      <c r="D125" s="31">
        <v>44951</v>
      </c>
      <c r="E125" s="37">
        <v>1788.65</v>
      </c>
      <c r="F125" s="37">
        <v>1788.6833333333334</v>
      </c>
      <c r="G125" s="38">
        <v>1772.8666666666668</v>
      </c>
      <c r="H125" s="38">
        <v>1757.0833333333335</v>
      </c>
      <c r="I125" s="38">
        <v>1741.2666666666669</v>
      </c>
      <c r="J125" s="38">
        <v>1804.4666666666667</v>
      </c>
      <c r="K125" s="38">
        <v>1820.2833333333333</v>
      </c>
      <c r="L125" s="38">
        <v>1836.0666666666666</v>
      </c>
      <c r="M125" s="28">
        <v>1804.5</v>
      </c>
      <c r="N125" s="28">
        <v>1772.9</v>
      </c>
      <c r="O125" s="39">
        <v>40980400</v>
      </c>
      <c r="P125" s="40">
        <v>4.3246710928271759E-2</v>
      </c>
    </row>
    <row r="126" spans="1:16" ht="12.75" customHeight="1">
      <c r="A126" s="28">
        <v>116</v>
      </c>
      <c r="B126" s="29" t="s">
        <v>63</v>
      </c>
      <c r="C126" s="30" t="s">
        <v>142</v>
      </c>
      <c r="D126" s="31">
        <v>44951</v>
      </c>
      <c r="E126" s="37">
        <v>93.85</v>
      </c>
      <c r="F126" s="37">
        <v>94.05</v>
      </c>
      <c r="G126" s="38">
        <v>93.05</v>
      </c>
      <c r="H126" s="38">
        <v>92.25</v>
      </c>
      <c r="I126" s="38">
        <v>91.25</v>
      </c>
      <c r="J126" s="38">
        <v>94.85</v>
      </c>
      <c r="K126" s="38">
        <v>95.85</v>
      </c>
      <c r="L126" s="38">
        <v>96.649999999999991</v>
      </c>
      <c r="M126" s="28">
        <v>95.05</v>
      </c>
      <c r="N126" s="28">
        <v>93.25</v>
      </c>
      <c r="O126" s="39">
        <v>75827228</v>
      </c>
      <c r="P126" s="40">
        <v>-4.9446246783756573E-2</v>
      </c>
    </row>
    <row r="127" spans="1:16" ht="12.75" customHeight="1">
      <c r="A127" s="28">
        <v>117</v>
      </c>
      <c r="B127" s="29" t="s">
        <v>44</v>
      </c>
      <c r="C127" s="30" t="s">
        <v>143</v>
      </c>
      <c r="D127" s="31">
        <v>44951</v>
      </c>
      <c r="E127" s="37">
        <v>2150.5</v>
      </c>
      <c r="F127" s="37">
        <v>2133.6333333333337</v>
      </c>
      <c r="G127" s="38">
        <v>2112.9166666666674</v>
      </c>
      <c r="H127" s="38">
        <v>2075.3333333333339</v>
      </c>
      <c r="I127" s="38">
        <v>2054.6166666666677</v>
      </c>
      <c r="J127" s="38">
        <v>2171.2166666666672</v>
      </c>
      <c r="K127" s="38">
        <v>2191.9333333333334</v>
      </c>
      <c r="L127" s="38">
        <v>2229.5166666666669</v>
      </c>
      <c r="M127" s="28">
        <v>2154.35</v>
      </c>
      <c r="N127" s="28">
        <v>2096.0500000000002</v>
      </c>
      <c r="O127" s="39">
        <v>1266250</v>
      </c>
      <c r="P127" s="40">
        <v>-5.7674418604651161E-2</v>
      </c>
    </row>
    <row r="128" spans="1:16" ht="12.75" customHeight="1">
      <c r="A128" s="28">
        <v>118</v>
      </c>
      <c r="B128" s="29" t="s">
        <v>47</v>
      </c>
      <c r="C128" s="30" t="s">
        <v>263</v>
      </c>
      <c r="D128" s="31">
        <v>44951</v>
      </c>
      <c r="E128" s="37">
        <v>349.6</v>
      </c>
      <c r="F128" s="37">
        <v>350.2</v>
      </c>
      <c r="G128" s="38">
        <v>346.4</v>
      </c>
      <c r="H128" s="38">
        <v>343.2</v>
      </c>
      <c r="I128" s="38">
        <v>339.4</v>
      </c>
      <c r="J128" s="38">
        <v>353.4</v>
      </c>
      <c r="K128" s="38">
        <v>357.20000000000005</v>
      </c>
      <c r="L128" s="38">
        <v>360.4</v>
      </c>
      <c r="M128" s="28">
        <v>354</v>
      </c>
      <c r="N128" s="28">
        <v>347</v>
      </c>
      <c r="O128" s="39">
        <v>10439000</v>
      </c>
      <c r="P128" s="40">
        <v>-9.3945720250521916E-3</v>
      </c>
    </row>
    <row r="129" spans="1:16" ht="12.75" customHeight="1">
      <c r="A129" s="28">
        <v>119</v>
      </c>
      <c r="B129" s="29" t="s">
        <v>63</v>
      </c>
      <c r="C129" s="30" t="s">
        <v>144</v>
      </c>
      <c r="D129" s="31">
        <v>44951</v>
      </c>
      <c r="E129" s="37">
        <v>394.7</v>
      </c>
      <c r="F129" s="37">
        <v>394.59999999999997</v>
      </c>
      <c r="G129" s="38">
        <v>390.49999999999994</v>
      </c>
      <c r="H129" s="38">
        <v>386.29999999999995</v>
      </c>
      <c r="I129" s="38">
        <v>382.19999999999993</v>
      </c>
      <c r="J129" s="38">
        <v>398.79999999999995</v>
      </c>
      <c r="K129" s="38">
        <v>402.9</v>
      </c>
      <c r="L129" s="38">
        <v>407.09999999999997</v>
      </c>
      <c r="M129" s="28">
        <v>398.7</v>
      </c>
      <c r="N129" s="28">
        <v>390.4</v>
      </c>
      <c r="O129" s="39">
        <v>13276000</v>
      </c>
      <c r="P129" s="40">
        <v>-5.3067047075606277E-2</v>
      </c>
    </row>
    <row r="130" spans="1:16" ht="12.75" customHeight="1">
      <c r="A130" s="28">
        <v>120</v>
      </c>
      <c r="B130" s="29" t="s">
        <v>70</v>
      </c>
      <c r="C130" s="30" t="s">
        <v>145</v>
      </c>
      <c r="D130" s="31">
        <v>44951</v>
      </c>
      <c r="E130" s="37">
        <v>2238.25</v>
      </c>
      <c r="F130" s="37">
        <v>2248.7666666666664</v>
      </c>
      <c r="G130" s="38">
        <v>2220.3833333333328</v>
      </c>
      <c r="H130" s="38">
        <v>2202.5166666666664</v>
      </c>
      <c r="I130" s="38">
        <v>2174.1333333333328</v>
      </c>
      <c r="J130" s="38">
        <v>2266.6333333333328</v>
      </c>
      <c r="K130" s="38">
        <v>2295.016666666666</v>
      </c>
      <c r="L130" s="38">
        <v>2312.8833333333328</v>
      </c>
      <c r="M130" s="28">
        <v>2277.15</v>
      </c>
      <c r="N130" s="28">
        <v>2230.9</v>
      </c>
      <c r="O130" s="39">
        <v>8891400</v>
      </c>
      <c r="P130" s="40">
        <v>-1.9867326665993197E-3</v>
      </c>
    </row>
    <row r="131" spans="1:16" ht="12.75" customHeight="1">
      <c r="A131" s="28">
        <v>121</v>
      </c>
      <c r="B131" s="29" t="s">
        <v>86</v>
      </c>
      <c r="C131" s="30" t="s">
        <v>879</v>
      </c>
      <c r="D131" s="31">
        <v>44951</v>
      </c>
      <c r="E131" s="37">
        <v>4371.25</v>
      </c>
      <c r="F131" s="37">
        <v>4300.416666666667</v>
      </c>
      <c r="G131" s="38">
        <v>4195.8333333333339</v>
      </c>
      <c r="H131" s="38">
        <v>4020.416666666667</v>
      </c>
      <c r="I131" s="38">
        <v>3915.8333333333339</v>
      </c>
      <c r="J131" s="38">
        <v>4475.8333333333339</v>
      </c>
      <c r="K131" s="38">
        <v>4580.4166666666679</v>
      </c>
      <c r="L131" s="38">
        <v>4755.8333333333339</v>
      </c>
      <c r="M131" s="28">
        <v>4405</v>
      </c>
      <c r="N131" s="28">
        <v>4125</v>
      </c>
      <c r="O131" s="39">
        <v>2008800</v>
      </c>
      <c r="P131" s="40">
        <v>3.3094191159453827E-2</v>
      </c>
    </row>
    <row r="132" spans="1:16" ht="12.75" customHeight="1">
      <c r="A132" s="28">
        <v>122</v>
      </c>
      <c r="B132" s="29" t="s">
        <v>86</v>
      </c>
      <c r="C132" s="30" t="s">
        <v>146</v>
      </c>
      <c r="D132" s="31">
        <v>44951</v>
      </c>
      <c r="E132" s="37">
        <v>3335.1</v>
      </c>
      <c r="F132" s="37">
        <v>3301.4666666666667</v>
      </c>
      <c r="G132" s="38">
        <v>3257.3333333333335</v>
      </c>
      <c r="H132" s="38">
        <v>3179.5666666666666</v>
      </c>
      <c r="I132" s="38">
        <v>3135.4333333333334</v>
      </c>
      <c r="J132" s="38">
        <v>3379.2333333333336</v>
      </c>
      <c r="K132" s="38">
        <v>3423.3666666666668</v>
      </c>
      <c r="L132" s="38">
        <v>3501.1333333333337</v>
      </c>
      <c r="M132" s="28">
        <v>3345.6</v>
      </c>
      <c r="N132" s="28">
        <v>3223.7</v>
      </c>
      <c r="O132" s="39">
        <v>1565800</v>
      </c>
      <c r="P132" s="40">
        <v>-8.9545295964647054E-2</v>
      </c>
    </row>
    <row r="133" spans="1:16" ht="12.75" customHeight="1">
      <c r="A133" s="28">
        <v>123</v>
      </c>
      <c r="B133" s="29" t="s">
        <v>47</v>
      </c>
      <c r="C133" s="30" t="s">
        <v>147</v>
      </c>
      <c r="D133" s="31">
        <v>44951</v>
      </c>
      <c r="E133" s="37">
        <v>765.35</v>
      </c>
      <c r="F133" s="37">
        <v>762.0333333333333</v>
      </c>
      <c r="G133" s="38">
        <v>755.06666666666661</v>
      </c>
      <c r="H133" s="38">
        <v>744.7833333333333</v>
      </c>
      <c r="I133" s="38">
        <v>737.81666666666661</v>
      </c>
      <c r="J133" s="38">
        <v>772.31666666666661</v>
      </c>
      <c r="K133" s="38">
        <v>779.2833333333333</v>
      </c>
      <c r="L133" s="38">
        <v>789.56666666666661</v>
      </c>
      <c r="M133" s="28">
        <v>769</v>
      </c>
      <c r="N133" s="28">
        <v>751.75</v>
      </c>
      <c r="O133" s="39">
        <v>6062200</v>
      </c>
      <c r="P133" s="40">
        <v>-3.7386961803212312E-2</v>
      </c>
    </row>
    <row r="134" spans="1:16" ht="12.75" customHeight="1">
      <c r="A134" s="28">
        <v>124</v>
      </c>
      <c r="B134" s="29" t="s">
        <v>49</v>
      </c>
      <c r="C134" s="30" t="s">
        <v>148</v>
      </c>
      <c r="D134" s="31">
        <v>44951</v>
      </c>
      <c r="E134" s="37">
        <v>1329.35</v>
      </c>
      <c r="F134" s="37">
        <v>1329.5</v>
      </c>
      <c r="G134" s="38">
        <v>1314.25</v>
      </c>
      <c r="H134" s="38">
        <v>1299.1500000000001</v>
      </c>
      <c r="I134" s="38">
        <v>1283.9000000000001</v>
      </c>
      <c r="J134" s="38">
        <v>1344.6</v>
      </c>
      <c r="K134" s="38">
        <v>1359.85</v>
      </c>
      <c r="L134" s="38">
        <v>1374.9499999999998</v>
      </c>
      <c r="M134" s="28">
        <v>1344.75</v>
      </c>
      <c r="N134" s="28">
        <v>1314.4</v>
      </c>
      <c r="O134" s="39">
        <v>14751800</v>
      </c>
      <c r="P134" s="40">
        <v>2.4302517740837949E-2</v>
      </c>
    </row>
    <row r="135" spans="1:16" ht="12.75" customHeight="1">
      <c r="A135" s="28">
        <v>125</v>
      </c>
      <c r="B135" s="29" t="s">
        <v>63</v>
      </c>
      <c r="C135" s="30" t="s">
        <v>149</v>
      </c>
      <c r="D135" s="31">
        <v>44951</v>
      </c>
      <c r="E135" s="37">
        <v>236.25</v>
      </c>
      <c r="F135" s="37">
        <v>235.76666666666665</v>
      </c>
      <c r="G135" s="38">
        <v>233.6333333333333</v>
      </c>
      <c r="H135" s="38">
        <v>231.01666666666665</v>
      </c>
      <c r="I135" s="38">
        <v>228.8833333333333</v>
      </c>
      <c r="J135" s="38">
        <v>238.3833333333333</v>
      </c>
      <c r="K135" s="38">
        <v>240.51666666666662</v>
      </c>
      <c r="L135" s="38">
        <v>243.1333333333333</v>
      </c>
      <c r="M135" s="28">
        <v>237.9</v>
      </c>
      <c r="N135" s="28">
        <v>233.15</v>
      </c>
      <c r="O135" s="39">
        <v>23776000</v>
      </c>
      <c r="P135" s="40">
        <v>7.1377072819033882E-2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44951</v>
      </c>
      <c r="E136" s="37">
        <v>119</v>
      </c>
      <c r="F136" s="37">
        <v>117.95</v>
      </c>
      <c r="G136" s="38">
        <v>116.7</v>
      </c>
      <c r="H136" s="38">
        <v>114.4</v>
      </c>
      <c r="I136" s="38">
        <v>113.15</v>
      </c>
      <c r="J136" s="38">
        <v>120.25</v>
      </c>
      <c r="K136" s="38">
        <v>121.5</v>
      </c>
      <c r="L136" s="38">
        <v>123.8</v>
      </c>
      <c r="M136" s="28">
        <v>119.2</v>
      </c>
      <c r="N136" s="28">
        <v>115.65</v>
      </c>
      <c r="O136" s="39">
        <v>46350000</v>
      </c>
      <c r="P136" s="40">
        <v>2.1015067406819986E-2</v>
      </c>
    </row>
    <row r="137" spans="1:16" ht="12.75" customHeight="1">
      <c r="A137" s="28">
        <v>127</v>
      </c>
      <c r="B137" s="29" t="s">
        <v>56</v>
      </c>
      <c r="C137" s="30" t="s">
        <v>151</v>
      </c>
      <c r="D137" s="31">
        <v>44951</v>
      </c>
      <c r="E137" s="37">
        <v>504.5</v>
      </c>
      <c r="F137" s="37">
        <v>504.91666666666669</v>
      </c>
      <c r="G137" s="38">
        <v>502.03333333333336</v>
      </c>
      <c r="H137" s="38">
        <v>499.56666666666666</v>
      </c>
      <c r="I137" s="38">
        <v>496.68333333333334</v>
      </c>
      <c r="J137" s="38">
        <v>507.38333333333338</v>
      </c>
      <c r="K137" s="38">
        <v>510.26666666666671</v>
      </c>
      <c r="L137" s="38">
        <v>512.73333333333335</v>
      </c>
      <c r="M137" s="28">
        <v>507.8</v>
      </c>
      <c r="N137" s="28">
        <v>502.45</v>
      </c>
      <c r="O137" s="39">
        <v>11287200</v>
      </c>
      <c r="P137" s="40">
        <v>0.11247782377291543</v>
      </c>
    </row>
    <row r="138" spans="1:16" ht="12.75" customHeight="1">
      <c r="A138" s="28">
        <v>128</v>
      </c>
      <c r="B138" s="29" t="s">
        <v>49</v>
      </c>
      <c r="C138" s="30" t="s">
        <v>152</v>
      </c>
      <c r="D138" s="31">
        <v>44951</v>
      </c>
      <c r="E138" s="37">
        <v>8430.7000000000007</v>
      </c>
      <c r="F138" s="37">
        <v>8437.8333333333339</v>
      </c>
      <c r="G138" s="38">
        <v>8381.2666666666682</v>
      </c>
      <c r="H138" s="38">
        <v>8331.8333333333339</v>
      </c>
      <c r="I138" s="38">
        <v>8275.2666666666682</v>
      </c>
      <c r="J138" s="38">
        <v>8487.2666666666682</v>
      </c>
      <c r="K138" s="38">
        <v>8543.8333333333339</v>
      </c>
      <c r="L138" s="38">
        <v>8593.2666666666682</v>
      </c>
      <c r="M138" s="28">
        <v>8494.4</v>
      </c>
      <c r="N138" s="28">
        <v>8388.4</v>
      </c>
      <c r="O138" s="39">
        <v>3156400</v>
      </c>
      <c r="P138" s="40">
        <v>1.7209152433129229E-2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44951</v>
      </c>
      <c r="E139" s="37">
        <v>828.75</v>
      </c>
      <c r="F139" s="37">
        <v>826.94999999999993</v>
      </c>
      <c r="G139" s="38">
        <v>821.39999999999986</v>
      </c>
      <c r="H139" s="38">
        <v>814.05</v>
      </c>
      <c r="I139" s="38">
        <v>808.49999999999989</v>
      </c>
      <c r="J139" s="38">
        <v>834.29999999999984</v>
      </c>
      <c r="K139" s="38">
        <v>839.8499999999998</v>
      </c>
      <c r="L139" s="38">
        <v>847.19999999999982</v>
      </c>
      <c r="M139" s="28">
        <v>832.5</v>
      </c>
      <c r="N139" s="28">
        <v>819.6</v>
      </c>
      <c r="O139" s="39">
        <v>14920625</v>
      </c>
      <c r="P139" s="40">
        <v>-1.183823833767954E-2</v>
      </c>
    </row>
    <row r="140" spans="1:16" ht="12.75" customHeight="1">
      <c r="A140" s="28">
        <v>130</v>
      </c>
      <c r="B140" s="29" t="s">
        <v>44</v>
      </c>
      <c r="C140" s="30" t="s">
        <v>425</v>
      </c>
      <c r="D140" s="31">
        <v>44951</v>
      </c>
      <c r="E140" s="37">
        <v>1563.25</v>
      </c>
      <c r="F140" s="37">
        <v>1563.5</v>
      </c>
      <c r="G140" s="38">
        <v>1550.35</v>
      </c>
      <c r="H140" s="38">
        <v>1537.4499999999998</v>
      </c>
      <c r="I140" s="38">
        <v>1524.2999999999997</v>
      </c>
      <c r="J140" s="38">
        <v>1576.4</v>
      </c>
      <c r="K140" s="38">
        <v>1589.5500000000002</v>
      </c>
      <c r="L140" s="38">
        <v>1602.4500000000003</v>
      </c>
      <c r="M140" s="28">
        <v>1576.65</v>
      </c>
      <c r="N140" s="28">
        <v>1550.6</v>
      </c>
      <c r="O140" s="39">
        <v>1208000</v>
      </c>
      <c r="P140" s="40">
        <v>-0.11927675707203267</v>
      </c>
    </row>
    <row r="141" spans="1:16" ht="12.75" customHeight="1">
      <c r="A141" s="28">
        <v>131</v>
      </c>
      <c r="B141" s="29" t="s">
        <v>47</v>
      </c>
      <c r="C141" s="30" t="s">
        <v>154</v>
      </c>
      <c r="D141" s="31">
        <v>44951</v>
      </c>
      <c r="E141" s="37">
        <v>1327.4</v>
      </c>
      <c r="F141" s="37">
        <v>1321.15</v>
      </c>
      <c r="G141" s="38">
        <v>1304.9000000000001</v>
      </c>
      <c r="H141" s="38">
        <v>1282.4000000000001</v>
      </c>
      <c r="I141" s="38">
        <v>1266.1500000000001</v>
      </c>
      <c r="J141" s="38">
        <v>1343.65</v>
      </c>
      <c r="K141" s="38">
        <v>1359.9</v>
      </c>
      <c r="L141" s="38">
        <v>1382.4</v>
      </c>
      <c r="M141" s="28">
        <v>1337.4</v>
      </c>
      <c r="N141" s="28">
        <v>1298.6500000000001</v>
      </c>
      <c r="O141" s="39">
        <v>1187200</v>
      </c>
      <c r="P141" s="40">
        <v>-6.6960075447972334E-2</v>
      </c>
    </row>
    <row r="142" spans="1:16" ht="12.75" customHeight="1">
      <c r="A142" s="28">
        <v>132</v>
      </c>
      <c r="B142" s="29" t="s">
        <v>63</v>
      </c>
      <c r="C142" s="30" t="s">
        <v>155</v>
      </c>
      <c r="D142" s="31">
        <v>44951</v>
      </c>
      <c r="E142" s="37">
        <v>842.25</v>
      </c>
      <c r="F142" s="37">
        <v>838.93333333333339</v>
      </c>
      <c r="G142" s="38">
        <v>833.86666666666679</v>
      </c>
      <c r="H142" s="38">
        <v>825.48333333333335</v>
      </c>
      <c r="I142" s="38">
        <v>820.41666666666674</v>
      </c>
      <c r="J142" s="38">
        <v>847.31666666666683</v>
      </c>
      <c r="K142" s="38">
        <v>852.38333333333344</v>
      </c>
      <c r="L142" s="38">
        <v>860.76666666666688</v>
      </c>
      <c r="M142" s="28">
        <v>844</v>
      </c>
      <c r="N142" s="28">
        <v>830.55</v>
      </c>
      <c r="O142" s="39">
        <v>4561050</v>
      </c>
      <c r="P142" s="40">
        <v>-7.4762658227848097E-2</v>
      </c>
    </row>
    <row r="143" spans="1:16" ht="12.75" customHeight="1">
      <c r="A143" s="28">
        <v>133</v>
      </c>
      <c r="B143" s="29" t="s">
        <v>79</v>
      </c>
      <c r="C143" s="30" t="s">
        <v>156</v>
      </c>
      <c r="D143" s="31">
        <v>44951</v>
      </c>
      <c r="E143" s="37">
        <v>883.05</v>
      </c>
      <c r="F143" s="37">
        <v>880.41666666666663</v>
      </c>
      <c r="G143" s="38">
        <v>870.98333333333323</v>
      </c>
      <c r="H143" s="38">
        <v>858.91666666666663</v>
      </c>
      <c r="I143" s="38">
        <v>849.48333333333323</v>
      </c>
      <c r="J143" s="38">
        <v>892.48333333333323</v>
      </c>
      <c r="K143" s="38">
        <v>901.91666666666663</v>
      </c>
      <c r="L143" s="38">
        <v>913.98333333333323</v>
      </c>
      <c r="M143" s="28">
        <v>889.85</v>
      </c>
      <c r="N143" s="28">
        <v>868.35</v>
      </c>
      <c r="O143" s="39">
        <v>2337600</v>
      </c>
      <c r="P143" s="40">
        <v>-4.7588005215123859E-2</v>
      </c>
    </row>
    <row r="144" spans="1:16" ht="12.75" customHeight="1">
      <c r="A144" s="28">
        <v>134</v>
      </c>
      <c r="B144" s="29" t="s">
        <v>49</v>
      </c>
      <c r="C144" s="30" t="s">
        <v>804</v>
      </c>
      <c r="D144" s="31">
        <v>44951</v>
      </c>
      <c r="E144" s="37">
        <v>73.400000000000006</v>
      </c>
      <c r="F144" s="37">
        <v>73.150000000000006</v>
      </c>
      <c r="G144" s="38">
        <v>72.600000000000009</v>
      </c>
      <c r="H144" s="38">
        <v>71.8</v>
      </c>
      <c r="I144" s="38">
        <v>71.25</v>
      </c>
      <c r="J144" s="38">
        <v>73.950000000000017</v>
      </c>
      <c r="K144" s="38">
        <v>74.500000000000028</v>
      </c>
      <c r="L144" s="38">
        <v>75.300000000000026</v>
      </c>
      <c r="M144" s="28">
        <v>73.7</v>
      </c>
      <c r="N144" s="28">
        <v>72.349999999999994</v>
      </c>
      <c r="O144" s="39">
        <v>73534500</v>
      </c>
      <c r="P144" s="40">
        <v>9.1877986034546121E-4</v>
      </c>
    </row>
    <row r="145" spans="1:16" ht="12.75" customHeight="1">
      <c r="A145" s="28">
        <v>135</v>
      </c>
      <c r="B145" s="29" t="s">
        <v>86</v>
      </c>
      <c r="C145" s="30" t="s">
        <v>157</v>
      </c>
      <c r="D145" s="31">
        <v>44951</v>
      </c>
      <c r="E145" s="37">
        <v>2061.5500000000002</v>
      </c>
      <c r="F145" s="37">
        <v>2043.3000000000002</v>
      </c>
      <c r="G145" s="38">
        <v>2017.8000000000002</v>
      </c>
      <c r="H145" s="38">
        <v>1974.05</v>
      </c>
      <c r="I145" s="38">
        <v>1948.55</v>
      </c>
      <c r="J145" s="38">
        <v>2087.0500000000002</v>
      </c>
      <c r="K145" s="38">
        <v>2112.5500000000002</v>
      </c>
      <c r="L145" s="38">
        <v>2156.3000000000006</v>
      </c>
      <c r="M145" s="28">
        <v>2068.8000000000002</v>
      </c>
      <c r="N145" s="28">
        <v>1999.55</v>
      </c>
      <c r="O145" s="39">
        <v>1583175</v>
      </c>
      <c r="P145" s="40">
        <v>6.0611643330876937E-2</v>
      </c>
    </row>
    <row r="146" spans="1:16" ht="12.75" customHeight="1">
      <c r="A146" s="28">
        <v>136</v>
      </c>
      <c r="B146" s="29" t="s">
        <v>49</v>
      </c>
      <c r="C146" s="30" t="s">
        <v>158</v>
      </c>
      <c r="D146" s="31">
        <v>44951</v>
      </c>
      <c r="E146" s="37">
        <v>90367.6</v>
      </c>
      <c r="F146" s="37">
        <v>90230.900000000009</v>
      </c>
      <c r="G146" s="38">
        <v>89906.800000000017</v>
      </c>
      <c r="H146" s="38">
        <v>89446.000000000015</v>
      </c>
      <c r="I146" s="38">
        <v>89121.900000000023</v>
      </c>
      <c r="J146" s="38">
        <v>90691.700000000012</v>
      </c>
      <c r="K146" s="38">
        <v>91015.800000000017</v>
      </c>
      <c r="L146" s="38">
        <v>91476.6</v>
      </c>
      <c r="M146" s="28">
        <v>90555</v>
      </c>
      <c r="N146" s="28">
        <v>89770.1</v>
      </c>
      <c r="O146" s="39">
        <v>59250</v>
      </c>
      <c r="P146" s="40">
        <v>9.6410066617320503E-2</v>
      </c>
    </row>
    <row r="147" spans="1:16" ht="12.75" customHeight="1">
      <c r="A147" s="28">
        <v>137</v>
      </c>
      <c r="B147" s="29" t="s">
        <v>63</v>
      </c>
      <c r="C147" s="30" t="s">
        <v>159</v>
      </c>
      <c r="D147" s="31">
        <v>44951</v>
      </c>
      <c r="E147" s="37">
        <v>1063</v>
      </c>
      <c r="F147" s="37">
        <v>1061.4833333333333</v>
      </c>
      <c r="G147" s="38">
        <v>1056.7666666666667</v>
      </c>
      <c r="H147" s="38">
        <v>1050.5333333333333</v>
      </c>
      <c r="I147" s="38">
        <v>1045.8166666666666</v>
      </c>
      <c r="J147" s="38">
        <v>1067.7166666666667</v>
      </c>
      <c r="K147" s="38">
        <v>1072.4333333333334</v>
      </c>
      <c r="L147" s="38">
        <v>1078.6666666666667</v>
      </c>
      <c r="M147" s="28">
        <v>1066.2</v>
      </c>
      <c r="N147" s="28">
        <v>1055.25</v>
      </c>
      <c r="O147" s="39">
        <v>8008550</v>
      </c>
      <c r="P147" s="40">
        <v>3.9106543923499611E-2</v>
      </c>
    </row>
    <row r="148" spans="1:16" ht="12.75" customHeight="1">
      <c r="A148" s="28">
        <v>138</v>
      </c>
      <c r="B148" s="29" t="s">
        <v>119</v>
      </c>
      <c r="C148" s="30" t="s">
        <v>161</v>
      </c>
      <c r="D148" s="31">
        <v>44951</v>
      </c>
      <c r="E148" s="37">
        <v>83.65</v>
      </c>
      <c r="F148" s="37">
        <v>83.233333333333334</v>
      </c>
      <c r="G148" s="38">
        <v>82.666666666666671</v>
      </c>
      <c r="H148" s="38">
        <v>81.683333333333337</v>
      </c>
      <c r="I148" s="38">
        <v>81.116666666666674</v>
      </c>
      <c r="J148" s="38">
        <v>84.216666666666669</v>
      </c>
      <c r="K148" s="38">
        <v>84.783333333333331</v>
      </c>
      <c r="L148" s="38">
        <v>85.766666666666666</v>
      </c>
      <c r="M148" s="28">
        <v>83.8</v>
      </c>
      <c r="N148" s="28">
        <v>82.25</v>
      </c>
      <c r="O148" s="39">
        <v>81495000</v>
      </c>
      <c r="P148" s="40">
        <v>1.6749321605689156E-2</v>
      </c>
    </row>
    <row r="149" spans="1:16" ht="12.75" customHeight="1">
      <c r="A149" s="28">
        <v>139</v>
      </c>
      <c r="B149" s="29" t="s">
        <v>44</v>
      </c>
      <c r="C149" s="30" t="s">
        <v>162</v>
      </c>
      <c r="D149" s="31">
        <v>44951</v>
      </c>
      <c r="E149" s="37">
        <v>3760.2</v>
      </c>
      <c r="F149" s="37">
        <v>3734.9333333333329</v>
      </c>
      <c r="G149" s="38">
        <v>3698.016666666666</v>
      </c>
      <c r="H149" s="38">
        <v>3635.833333333333</v>
      </c>
      <c r="I149" s="38">
        <v>3598.9166666666661</v>
      </c>
      <c r="J149" s="38">
        <v>3797.1166666666659</v>
      </c>
      <c r="K149" s="38">
        <v>3834.0333333333328</v>
      </c>
      <c r="L149" s="38">
        <v>3896.2166666666658</v>
      </c>
      <c r="M149" s="28">
        <v>3771.85</v>
      </c>
      <c r="N149" s="28">
        <v>3672.75</v>
      </c>
      <c r="O149" s="39">
        <v>1452625</v>
      </c>
      <c r="P149" s="40">
        <v>-7.9392180297080412E-3</v>
      </c>
    </row>
    <row r="150" spans="1:16" ht="12.75" customHeight="1">
      <c r="A150" s="28">
        <v>140</v>
      </c>
      <c r="B150" s="29" t="s">
        <v>38</v>
      </c>
      <c r="C150" s="30" t="s">
        <v>163</v>
      </c>
      <c r="D150" s="31">
        <v>44951</v>
      </c>
      <c r="E150" s="37">
        <v>3977.35</v>
      </c>
      <c r="F150" s="37">
        <v>3994.3666666666668</v>
      </c>
      <c r="G150" s="38">
        <v>3926.3833333333337</v>
      </c>
      <c r="H150" s="38">
        <v>3875.416666666667</v>
      </c>
      <c r="I150" s="38">
        <v>3807.4333333333338</v>
      </c>
      <c r="J150" s="38">
        <v>4045.3333333333335</v>
      </c>
      <c r="K150" s="38">
        <v>4113.3166666666675</v>
      </c>
      <c r="L150" s="38">
        <v>4164.2833333333328</v>
      </c>
      <c r="M150" s="28">
        <v>4062.35</v>
      </c>
      <c r="N150" s="28">
        <v>3943.4</v>
      </c>
      <c r="O150" s="39">
        <v>448500</v>
      </c>
      <c r="P150" s="40">
        <v>4.8387096774193547E-2</v>
      </c>
    </row>
    <row r="151" spans="1:16" ht="12.75" customHeight="1">
      <c r="A151" s="28">
        <v>141</v>
      </c>
      <c r="B151" s="29" t="s">
        <v>56</v>
      </c>
      <c r="C151" s="30" t="s">
        <v>164</v>
      </c>
      <c r="D151" s="31">
        <v>44951</v>
      </c>
      <c r="E151" s="37">
        <v>19404.849999999999</v>
      </c>
      <c r="F151" s="37">
        <v>19351.783333333329</v>
      </c>
      <c r="G151" s="38">
        <v>19211.016666666659</v>
      </c>
      <c r="H151" s="38">
        <v>19017.183333333331</v>
      </c>
      <c r="I151" s="38">
        <v>18876.416666666661</v>
      </c>
      <c r="J151" s="38">
        <v>19545.616666666658</v>
      </c>
      <c r="K151" s="38">
        <v>19686.383333333328</v>
      </c>
      <c r="L151" s="38">
        <v>19880.216666666656</v>
      </c>
      <c r="M151" s="28">
        <v>19492.55</v>
      </c>
      <c r="N151" s="28">
        <v>19157.95</v>
      </c>
      <c r="O151" s="39">
        <v>268840</v>
      </c>
      <c r="P151" s="40">
        <v>8.5534213685474186E-3</v>
      </c>
    </row>
    <row r="152" spans="1:16" ht="12.75" customHeight="1">
      <c r="A152" s="28">
        <v>142</v>
      </c>
      <c r="B152" s="29" t="s">
        <v>119</v>
      </c>
      <c r="C152" s="30" t="s">
        <v>165</v>
      </c>
      <c r="D152" s="31">
        <v>44951</v>
      </c>
      <c r="E152" s="37">
        <v>125.75</v>
      </c>
      <c r="F152" s="37">
        <v>126.95</v>
      </c>
      <c r="G152" s="38">
        <v>124.30000000000001</v>
      </c>
      <c r="H152" s="38">
        <v>122.85000000000001</v>
      </c>
      <c r="I152" s="38">
        <v>120.20000000000002</v>
      </c>
      <c r="J152" s="38">
        <v>128.4</v>
      </c>
      <c r="K152" s="38">
        <v>131.05000000000001</v>
      </c>
      <c r="L152" s="38">
        <v>132.5</v>
      </c>
      <c r="M152" s="28">
        <v>129.6</v>
      </c>
      <c r="N152" s="28">
        <v>125.5</v>
      </c>
      <c r="O152" s="39">
        <v>41157000</v>
      </c>
      <c r="P152" s="40">
        <v>-2.8468238793286596E-2</v>
      </c>
    </row>
    <row r="153" spans="1:16" ht="12.75" customHeight="1">
      <c r="A153" s="28">
        <v>143</v>
      </c>
      <c r="B153" s="29" t="s">
        <v>166</v>
      </c>
      <c r="C153" s="30" t="s">
        <v>167</v>
      </c>
      <c r="D153" s="31">
        <v>44951</v>
      </c>
      <c r="E153" s="37">
        <v>166.95</v>
      </c>
      <c r="F153" s="37">
        <v>167.66666666666666</v>
      </c>
      <c r="G153" s="38">
        <v>165.33333333333331</v>
      </c>
      <c r="H153" s="38">
        <v>163.71666666666667</v>
      </c>
      <c r="I153" s="38">
        <v>161.38333333333333</v>
      </c>
      <c r="J153" s="38">
        <v>169.2833333333333</v>
      </c>
      <c r="K153" s="38">
        <v>171.61666666666662</v>
      </c>
      <c r="L153" s="38">
        <v>173.23333333333329</v>
      </c>
      <c r="M153" s="28">
        <v>170</v>
      </c>
      <c r="N153" s="28">
        <v>166.05</v>
      </c>
      <c r="O153" s="39">
        <v>65783700</v>
      </c>
      <c r="P153" s="40">
        <v>-1.4708427063505798E-3</v>
      </c>
    </row>
    <row r="154" spans="1:16" ht="12.75" customHeight="1">
      <c r="A154" s="28">
        <v>144</v>
      </c>
      <c r="B154" s="29" t="s">
        <v>96</v>
      </c>
      <c r="C154" s="30" t="s">
        <v>265</v>
      </c>
      <c r="D154" s="31">
        <v>44951</v>
      </c>
      <c r="E154" s="37">
        <v>829.1</v>
      </c>
      <c r="F154" s="37">
        <v>828.5333333333333</v>
      </c>
      <c r="G154" s="38">
        <v>821.06666666666661</v>
      </c>
      <c r="H154" s="38">
        <v>813.0333333333333</v>
      </c>
      <c r="I154" s="38">
        <v>805.56666666666661</v>
      </c>
      <c r="J154" s="38">
        <v>836.56666666666661</v>
      </c>
      <c r="K154" s="38">
        <v>844.0333333333333</v>
      </c>
      <c r="L154" s="38">
        <v>852.06666666666661</v>
      </c>
      <c r="M154" s="28">
        <v>836</v>
      </c>
      <c r="N154" s="28">
        <v>820.5</v>
      </c>
      <c r="O154" s="39">
        <v>7669200</v>
      </c>
      <c r="P154" s="40">
        <v>-5.8978314127574628E-3</v>
      </c>
    </row>
    <row r="155" spans="1:16" ht="12.75" customHeight="1">
      <c r="A155" s="28">
        <v>145</v>
      </c>
      <c r="B155" s="29" t="s">
        <v>86</v>
      </c>
      <c r="C155" s="30" t="s">
        <v>433</v>
      </c>
      <c r="D155" s="31">
        <v>44951</v>
      </c>
      <c r="E155" s="37">
        <v>3098.7</v>
      </c>
      <c r="F155" s="37">
        <v>3082.8666666666663</v>
      </c>
      <c r="G155" s="38">
        <v>3060.8833333333328</v>
      </c>
      <c r="H155" s="38">
        <v>3023.0666666666666</v>
      </c>
      <c r="I155" s="38">
        <v>3001.083333333333</v>
      </c>
      <c r="J155" s="38">
        <v>3120.6833333333325</v>
      </c>
      <c r="K155" s="38">
        <v>3142.6666666666661</v>
      </c>
      <c r="L155" s="38">
        <v>3180.4833333333322</v>
      </c>
      <c r="M155" s="28">
        <v>3104.85</v>
      </c>
      <c r="N155" s="28">
        <v>3045.05</v>
      </c>
      <c r="O155" s="39">
        <v>484200</v>
      </c>
      <c r="P155" s="40">
        <v>4.3084877208099955E-2</v>
      </c>
    </row>
    <row r="156" spans="1:16" ht="12.75" customHeight="1">
      <c r="A156" s="28">
        <v>146</v>
      </c>
      <c r="B156" s="29" t="s">
        <v>79</v>
      </c>
      <c r="C156" s="30" t="s">
        <v>168</v>
      </c>
      <c r="D156" s="31">
        <v>44951</v>
      </c>
      <c r="E156" s="37">
        <v>151.9</v>
      </c>
      <c r="F156" s="37">
        <v>151.88333333333333</v>
      </c>
      <c r="G156" s="38">
        <v>151.16666666666666</v>
      </c>
      <c r="H156" s="38">
        <v>150.43333333333334</v>
      </c>
      <c r="I156" s="38">
        <v>149.71666666666667</v>
      </c>
      <c r="J156" s="38">
        <v>152.61666666666665</v>
      </c>
      <c r="K156" s="38">
        <v>153.33333333333334</v>
      </c>
      <c r="L156" s="38">
        <v>154.06666666666663</v>
      </c>
      <c r="M156" s="28">
        <v>152.6</v>
      </c>
      <c r="N156" s="28">
        <v>151.15</v>
      </c>
      <c r="O156" s="39">
        <v>55590150</v>
      </c>
      <c r="P156" s="40">
        <v>0.20164780292942744</v>
      </c>
    </row>
    <row r="157" spans="1:16" ht="12.75" customHeight="1">
      <c r="A157" s="28">
        <v>147</v>
      </c>
      <c r="B157" s="29" t="s">
        <v>40</v>
      </c>
      <c r="C157" s="30" t="s">
        <v>169</v>
      </c>
      <c r="D157" s="31">
        <v>44951</v>
      </c>
      <c r="E157" s="37">
        <v>40595.4</v>
      </c>
      <c r="F157" s="37">
        <v>40537.033333333333</v>
      </c>
      <c r="G157" s="38">
        <v>40354.066666666666</v>
      </c>
      <c r="H157" s="38">
        <v>40112.73333333333</v>
      </c>
      <c r="I157" s="38">
        <v>39929.766666666663</v>
      </c>
      <c r="J157" s="38">
        <v>40778.366666666669</v>
      </c>
      <c r="K157" s="38">
        <v>40961.333333333328</v>
      </c>
      <c r="L157" s="38">
        <v>41202.666666666672</v>
      </c>
      <c r="M157" s="28">
        <v>40720</v>
      </c>
      <c r="N157" s="28">
        <v>40295.699999999997</v>
      </c>
      <c r="O157" s="39">
        <v>113625</v>
      </c>
      <c r="P157" s="40">
        <v>1.9378280177634235E-2</v>
      </c>
    </row>
    <row r="158" spans="1:16" ht="12.75" customHeight="1">
      <c r="A158" s="28">
        <v>148</v>
      </c>
      <c r="B158" s="29" t="s">
        <v>47</v>
      </c>
      <c r="C158" s="30" t="s">
        <v>170</v>
      </c>
      <c r="D158" s="31">
        <v>44951</v>
      </c>
      <c r="E158" s="37">
        <v>849.3</v>
      </c>
      <c r="F158" s="37">
        <v>844.9666666666667</v>
      </c>
      <c r="G158" s="38">
        <v>833.73333333333335</v>
      </c>
      <c r="H158" s="38">
        <v>818.16666666666663</v>
      </c>
      <c r="I158" s="38">
        <v>806.93333333333328</v>
      </c>
      <c r="J158" s="38">
        <v>860.53333333333342</v>
      </c>
      <c r="K158" s="38">
        <v>871.76666666666677</v>
      </c>
      <c r="L158" s="38">
        <v>887.33333333333348</v>
      </c>
      <c r="M158" s="28">
        <v>856.2</v>
      </c>
      <c r="N158" s="28">
        <v>829.4</v>
      </c>
      <c r="O158" s="39">
        <v>5503850</v>
      </c>
      <c r="P158" s="40">
        <v>7.3485001006643848E-3</v>
      </c>
    </row>
    <row r="159" spans="1:16" ht="12.75" customHeight="1">
      <c r="A159" s="28">
        <v>149</v>
      </c>
      <c r="B159" s="29" t="s">
        <v>86</v>
      </c>
      <c r="C159" s="30" t="s">
        <v>438</v>
      </c>
      <c r="D159" s="31">
        <v>44951</v>
      </c>
      <c r="E159" s="37">
        <v>4506.2</v>
      </c>
      <c r="F159" s="37">
        <v>4426.05</v>
      </c>
      <c r="G159" s="38">
        <v>4326.25</v>
      </c>
      <c r="H159" s="38">
        <v>4146.3</v>
      </c>
      <c r="I159" s="38">
        <v>4046.5</v>
      </c>
      <c r="J159" s="38">
        <v>4606</v>
      </c>
      <c r="K159" s="38">
        <v>4705.8000000000011</v>
      </c>
      <c r="L159" s="38">
        <v>4885.75</v>
      </c>
      <c r="M159" s="28">
        <v>4525.8500000000004</v>
      </c>
      <c r="N159" s="28">
        <v>4246.1000000000004</v>
      </c>
      <c r="O159" s="39">
        <v>867475</v>
      </c>
      <c r="P159" s="40">
        <v>0.25620881905727316</v>
      </c>
    </row>
    <row r="160" spans="1:16" ht="12.75" customHeight="1">
      <c r="A160" s="28">
        <v>150</v>
      </c>
      <c r="B160" s="29" t="s">
        <v>79</v>
      </c>
      <c r="C160" s="30" t="s">
        <v>171</v>
      </c>
      <c r="D160" s="31">
        <v>44951</v>
      </c>
      <c r="E160" s="37">
        <v>226.35</v>
      </c>
      <c r="F160" s="37">
        <v>224.01666666666665</v>
      </c>
      <c r="G160" s="38">
        <v>221.08333333333331</v>
      </c>
      <c r="H160" s="38">
        <v>215.81666666666666</v>
      </c>
      <c r="I160" s="38">
        <v>212.88333333333333</v>
      </c>
      <c r="J160" s="38">
        <v>229.2833333333333</v>
      </c>
      <c r="K160" s="38">
        <v>232.21666666666664</v>
      </c>
      <c r="L160" s="38">
        <v>237.48333333333329</v>
      </c>
      <c r="M160" s="28">
        <v>226.95</v>
      </c>
      <c r="N160" s="28">
        <v>218.75</v>
      </c>
      <c r="O160" s="39">
        <v>12624000</v>
      </c>
      <c r="P160" s="40">
        <v>2.0616056269706525E-2</v>
      </c>
    </row>
    <row r="161" spans="1:16" ht="12.75" customHeight="1">
      <c r="A161" s="28">
        <v>151</v>
      </c>
      <c r="B161" s="29" t="s">
        <v>63</v>
      </c>
      <c r="C161" s="30" t="s">
        <v>172</v>
      </c>
      <c r="D161" s="31">
        <v>44951</v>
      </c>
      <c r="E161" s="37">
        <v>151.30000000000001</v>
      </c>
      <c r="F161" s="37">
        <v>151.38333333333333</v>
      </c>
      <c r="G161" s="38">
        <v>150.56666666666666</v>
      </c>
      <c r="H161" s="38">
        <v>149.83333333333334</v>
      </c>
      <c r="I161" s="38">
        <v>149.01666666666668</v>
      </c>
      <c r="J161" s="38">
        <v>152.11666666666665</v>
      </c>
      <c r="K161" s="38">
        <v>152.93333333333331</v>
      </c>
      <c r="L161" s="38">
        <v>153.66666666666663</v>
      </c>
      <c r="M161" s="28">
        <v>152.19999999999999</v>
      </c>
      <c r="N161" s="28">
        <v>150.65</v>
      </c>
      <c r="O161" s="39">
        <v>71727800</v>
      </c>
      <c r="P161" s="40">
        <v>2.3805309734513273E-2</v>
      </c>
    </row>
    <row r="162" spans="1:16" ht="12.75" customHeight="1">
      <c r="A162" s="28">
        <v>152</v>
      </c>
      <c r="B162" s="29" t="s">
        <v>56</v>
      </c>
      <c r="C162" s="30" t="s">
        <v>174</v>
      </c>
      <c r="D162" s="31">
        <v>44951</v>
      </c>
      <c r="E162" s="37">
        <v>2416</v>
      </c>
      <c r="F162" s="37">
        <v>2409.4166666666665</v>
      </c>
      <c r="G162" s="38">
        <v>2388.833333333333</v>
      </c>
      <c r="H162" s="38">
        <v>2361.6666666666665</v>
      </c>
      <c r="I162" s="38">
        <v>2341.083333333333</v>
      </c>
      <c r="J162" s="38">
        <v>2436.583333333333</v>
      </c>
      <c r="K162" s="38">
        <v>2457.1666666666661</v>
      </c>
      <c r="L162" s="38">
        <v>2484.333333333333</v>
      </c>
      <c r="M162" s="28">
        <v>2430</v>
      </c>
      <c r="N162" s="28">
        <v>2382.25</v>
      </c>
      <c r="O162" s="39">
        <v>2546750</v>
      </c>
      <c r="P162" s="40">
        <v>-1.0105917792245652E-2</v>
      </c>
    </row>
    <row r="163" spans="1:16" ht="12.75" customHeight="1">
      <c r="A163" s="28">
        <v>153</v>
      </c>
      <c r="B163" s="29" t="s">
        <v>38</v>
      </c>
      <c r="C163" s="30" t="s">
        <v>175</v>
      </c>
      <c r="D163" s="31">
        <v>44951</v>
      </c>
      <c r="E163" s="37">
        <v>3137.55</v>
      </c>
      <c r="F163" s="37">
        <v>3170.8666666666668</v>
      </c>
      <c r="G163" s="38">
        <v>3095.4833333333336</v>
      </c>
      <c r="H163" s="38">
        <v>3053.416666666667</v>
      </c>
      <c r="I163" s="38">
        <v>2978.0333333333338</v>
      </c>
      <c r="J163" s="38">
        <v>3212.9333333333334</v>
      </c>
      <c r="K163" s="38">
        <v>3288.3166666666666</v>
      </c>
      <c r="L163" s="38">
        <v>3330.3833333333332</v>
      </c>
      <c r="M163" s="28">
        <v>3246.25</v>
      </c>
      <c r="N163" s="28">
        <v>3128.8</v>
      </c>
      <c r="O163" s="39">
        <v>1784000</v>
      </c>
      <c r="P163" s="40">
        <v>4.4343626518366749E-2</v>
      </c>
    </row>
    <row r="164" spans="1:16" ht="12.75" customHeight="1">
      <c r="A164" s="28">
        <v>154</v>
      </c>
      <c r="B164" s="29" t="s">
        <v>58</v>
      </c>
      <c r="C164" s="30" t="s">
        <v>176</v>
      </c>
      <c r="D164" s="31">
        <v>44951</v>
      </c>
      <c r="E164" s="37">
        <v>56.9</v>
      </c>
      <c r="F164" s="37">
        <v>56.949999999999996</v>
      </c>
      <c r="G164" s="38">
        <v>56.449999999999989</v>
      </c>
      <c r="H164" s="38">
        <v>55.999999999999993</v>
      </c>
      <c r="I164" s="38">
        <v>55.499999999999986</v>
      </c>
      <c r="J164" s="38">
        <v>57.399999999999991</v>
      </c>
      <c r="K164" s="38">
        <v>57.900000000000006</v>
      </c>
      <c r="L164" s="38">
        <v>58.349999999999994</v>
      </c>
      <c r="M164" s="28">
        <v>57.45</v>
      </c>
      <c r="N164" s="28">
        <v>56.5</v>
      </c>
      <c r="O164" s="39">
        <v>229584000</v>
      </c>
      <c r="P164" s="40">
        <v>-5.2558600198085177E-2</v>
      </c>
    </row>
    <row r="165" spans="1:16" ht="12.75" customHeight="1">
      <c r="A165" s="28">
        <v>155</v>
      </c>
      <c r="B165" s="29" t="s">
        <v>44</v>
      </c>
      <c r="C165" s="30" t="s">
        <v>267</v>
      </c>
      <c r="D165" s="31">
        <v>44951</v>
      </c>
      <c r="E165" s="37">
        <v>2810</v>
      </c>
      <c r="F165" s="37">
        <v>2794.6</v>
      </c>
      <c r="G165" s="38">
        <v>2768</v>
      </c>
      <c r="H165" s="38">
        <v>2726</v>
      </c>
      <c r="I165" s="38">
        <v>2699.4</v>
      </c>
      <c r="J165" s="38">
        <v>2836.6</v>
      </c>
      <c r="K165" s="38">
        <v>2863.1999999999994</v>
      </c>
      <c r="L165" s="38">
        <v>2905.2</v>
      </c>
      <c r="M165" s="28">
        <v>2821.2</v>
      </c>
      <c r="N165" s="28">
        <v>2752.6</v>
      </c>
      <c r="O165" s="39">
        <v>911400</v>
      </c>
      <c r="P165" s="40">
        <v>-8.1064730792498485E-2</v>
      </c>
    </row>
    <row r="166" spans="1:16" ht="12.75" customHeight="1">
      <c r="A166" s="28">
        <v>156</v>
      </c>
      <c r="B166" s="29" t="s">
        <v>166</v>
      </c>
      <c r="C166" s="30" t="s">
        <v>177</v>
      </c>
      <c r="D166" s="31">
        <v>44951</v>
      </c>
      <c r="E166" s="37">
        <v>225.35</v>
      </c>
      <c r="F166" s="37">
        <v>225.71666666666667</v>
      </c>
      <c r="G166" s="38">
        <v>223.38333333333333</v>
      </c>
      <c r="H166" s="38">
        <v>221.41666666666666</v>
      </c>
      <c r="I166" s="38">
        <v>219.08333333333331</v>
      </c>
      <c r="J166" s="38">
        <v>227.68333333333334</v>
      </c>
      <c r="K166" s="38">
        <v>230.01666666666665</v>
      </c>
      <c r="L166" s="38">
        <v>231.98333333333335</v>
      </c>
      <c r="M166" s="28">
        <v>228.05</v>
      </c>
      <c r="N166" s="28">
        <v>223.75</v>
      </c>
      <c r="O166" s="39">
        <v>41482800</v>
      </c>
      <c r="P166" s="40">
        <v>9.7663785096806455E-2</v>
      </c>
    </row>
    <row r="167" spans="1:16" ht="12.75" customHeight="1">
      <c r="A167" s="28">
        <v>157</v>
      </c>
      <c r="B167" s="29" t="s">
        <v>178</v>
      </c>
      <c r="C167" s="30" t="s">
        <v>179</v>
      </c>
      <c r="D167" s="31">
        <v>44951</v>
      </c>
      <c r="E167" s="37">
        <v>1631.15</v>
      </c>
      <c r="F167" s="37">
        <v>1621.5833333333333</v>
      </c>
      <c r="G167" s="38">
        <v>1599.3666666666666</v>
      </c>
      <c r="H167" s="38">
        <v>1567.5833333333333</v>
      </c>
      <c r="I167" s="38">
        <v>1545.3666666666666</v>
      </c>
      <c r="J167" s="38">
        <v>1653.3666666666666</v>
      </c>
      <c r="K167" s="38">
        <v>1675.5833333333333</v>
      </c>
      <c r="L167" s="38">
        <v>1707.3666666666666</v>
      </c>
      <c r="M167" s="28">
        <v>1643.8</v>
      </c>
      <c r="N167" s="28">
        <v>1589.8</v>
      </c>
      <c r="O167" s="39">
        <v>3718352</v>
      </c>
      <c r="P167" s="40">
        <v>-0.12907530981887511</v>
      </c>
    </row>
    <row r="168" spans="1:16" ht="12.75" customHeight="1">
      <c r="A168" s="28">
        <v>158</v>
      </c>
      <c r="B168" s="29" t="s">
        <v>44</v>
      </c>
      <c r="C168" s="30" t="s">
        <v>450</v>
      </c>
      <c r="D168" s="31">
        <v>44951</v>
      </c>
      <c r="E168" s="37">
        <v>174.85</v>
      </c>
      <c r="F168" s="37">
        <v>173.93333333333331</v>
      </c>
      <c r="G168" s="38">
        <v>172.46666666666661</v>
      </c>
      <c r="H168" s="38">
        <v>170.08333333333331</v>
      </c>
      <c r="I168" s="38">
        <v>168.61666666666662</v>
      </c>
      <c r="J168" s="38">
        <v>176.31666666666661</v>
      </c>
      <c r="K168" s="38">
        <v>177.7833333333333</v>
      </c>
      <c r="L168" s="38">
        <v>180.1666666666666</v>
      </c>
      <c r="M168" s="28">
        <v>175.4</v>
      </c>
      <c r="N168" s="28">
        <v>171.55</v>
      </c>
      <c r="O168" s="39">
        <v>11441500</v>
      </c>
      <c r="P168" s="40">
        <v>-5.9009786989061598E-2</v>
      </c>
    </row>
    <row r="169" spans="1:16" ht="12.75" customHeight="1">
      <c r="A169" s="28">
        <v>159</v>
      </c>
      <c r="B169" s="29" t="s">
        <v>42</v>
      </c>
      <c r="C169" s="30" t="s">
        <v>180</v>
      </c>
      <c r="D169" s="31">
        <v>44951</v>
      </c>
      <c r="E169" s="37">
        <v>689.05</v>
      </c>
      <c r="F169" s="37">
        <v>693.43333333333339</v>
      </c>
      <c r="G169" s="38">
        <v>679.61666666666679</v>
      </c>
      <c r="H169" s="38">
        <v>670.18333333333339</v>
      </c>
      <c r="I169" s="38">
        <v>656.36666666666679</v>
      </c>
      <c r="J169" s="38">
        <v>702.86666666666679</v>
      </c>
      <c r="K169" s="38">
        <v>716.68333333333339</v>
      </c>
      <c r="L169" s="38">
        <v>726.11666666666679</v>
      </c>
      <c r="M169" s="28">
        <v>707.25</v>
      </c>
      <c r="N169" s="28">
        <v>684</v>
      </c>
      <c r="O169" s="39">
        <v>4181150</v>
      </c>
      <c r="P169" s="40">
        <v>3.1020750366799413E-2</v>
      </c>
    </row>
    <row r="170" spans="1:16" ht="12.75" customHeight="1">
      <c r="A170" s="28">
        <v>160</v>
      </c>
      <c r="B170" s="29" t="s">
        <v>58</v>
      </c>
      <c r="C170" s="30" t="s">
        <v>181</v>
      </c>
      <c r="D170" s="31">
        <v>44951</v>
      </c>
      <c r="E170" s="37">
        <v>167.8</v>
      </c>
      <c r="F170" s="37">
        <v>169.1</v>
      </c>
      <c r="G170" s="38">
        <v>164.35</v>
      </c>
      <c r="H170" s="38">
        <v>160.9</v>
      </c>
      <c r="I170" s="38">
        <v>156.15</v>
      </c>
      <c r="J170" s="38">
        <v>172.54999999999998</v>
      </c>
      <c r="K170" s="38">
        <v>177.29999999999998</v>
      </c>
      <c r="L170" s="38">
        <v>180.74999999999997</v>
      </c>
      <c r="M170" s="28">
        <v>173.85</v>
      </c>
      <c r="N170" s="28">
        <v>165.65</v>
      </c>
      <c r="O170" s="39">
        <v>34285000</v>
      </c>
      <c r="P170" s="40">
        <v>3.5331420806281141E-2</v>
      </c>
    </row>
    <row r="171" spans="1:16" ht="12.75" customHeight="1">
      <c r="A171" s="28">
        <v>161</v>
      </c>
      <c r="B171" s="29" t="s">
        <v>166</v>
      </c>
      <c r="C171" s="30" t="s">
        <v>182</v>
      </c>
      <c r="D171" s="31">
        <v>44951</v>
      </c>
      <c r="E171" s="37">
        <v>124.55</v>
      </c>
      <c r="F171" s="37">
        <v>124.31666666666666</v>
      </c>
      <c r="G171" s="38">
        <v>123.73333333333332</v>
      </c>
      <c r="H171" s="38">
        <v>122.91666666666666</v>
      </c>
      <c r="I171" s="38">
        <v>122.33333333333331</v>
      </c>
      <c r="J171" s="38">
        <v>125.13333333333333</v>
      </c>
      <c r="K171" s="38">
        <v>125.71666666666667</v>
      </c>
      <c r="L171" s="38">
        <v>126.53333333333333</v>
      </c>
      <c r="M171" s="28">
        <v>124.9</v>
      </c>
      <c r="N171" s="28">
        <v>123.5</v>
      </c>
      <c r="O171" s="39">
        <v>78160000</v>
      </c>
      <c r="P171" s="40">
        <v>6.5938594683700802E-3</v>
      </c>
    </row>
    <row r="172" spans="1:16" ht="12.75" customHeight="1">
      <c r="A172" s="28">
        <v>162</v>
      </c>
      <c r="B172" s="29" t="s">
        <v>79</v>
      </c>
      <c r="C172" s="30" t="s">
        <v>183</v>
      </c>
      <c r="D172" s="31">
        <v>44951</v>
      </c>
      <c r="E172" s="37">
        <v>2432.9499999999998</v>
      </c>
      <c r="F172" s="37">
        <v>2443.1</v>
      </c>
      <c r="G172" s="38">
        <v>2418.8999999999996</v>
      </c>
      <c r="H172" s="38">
        <v>2404.85</v>
      </c>
      <c r="I172" s="38">
        <v>2380.6499999999996</v>
      </c>
      <c r="J172" s="38">
        <v>2457.1499999999996</v>
      </c>
      <c r="K172" s="38">
        <v>2481.3499999999995</v>
      </c>
      <c r="L172" s="38">
        <v>2495.3999999999996</v>
      </c>
      <c r="M172" s="28">
        <v>2467.3000000000002</v>
      </c>
      <c r="N172" s="28">
        <v>2429.0500000000002</v>
      </c>
      <c r="O172" s="39">
        <v>40373500</v>
      </c>
      <c r="P172" s="40">
        <v>3.046854561348656E-2</v>
      </c>
    </row>
    <row r="173" spans="1:16" ht="12.75" customHeight="1">
      <c r="A173" s="28">
        <v>163</v>
      </c>
      <c r="B173" s="29" t="s">
        <v>119</v>
      </c>
      <c r="C173" s="30" t="s">
        <v>184</v>
      </c>
      <c r="D173" s="31">
        <v>44951</v>
      </c>
      <c r="E173" s="37">
        <v>93</v>
      </c>
      <c r="F173" s="37">
        <v>92.183333333333337</v>
      </c>
      <c r="G173" s="38">
        <v>91.066666666666677</v>
      </c>
      <c r="H173" s="38">
        <v>89.13333333333334</v>
      </c>
      <c r="I173" s="38">
        <v>88.01666666666668</v>
      </c>
      <c r="J173" s="38">
        <v>94.116666666666674</v>
      </c>
      <c r="K173" s="38">
        <v>95.233333333333348</v>
      </c>
      <c r="L173" s="38">
        <v>97.166666666666671</v>
      </c>
      <c r="M173" s="28">
        <v>93.3</v>
      </c>
      <c r="N173" s="28">
        <v>90.25</v>
      </c>
      <c r="O173" s="39">
        <v>127904000</v>
      </c>
      <c r="P173" s="40">
        <v>-7.2029717337047994E-2</v>
      </c>
    </row>
    <row r="174" spans="1:16" ht="12.75" customHeight="1">
      <c r="A174" s="28">
        <v>164</v>
      </c>
      <c r="B174" s="29" t="s">
        <v>58</v>
      </c>
      <c r="C174" s="30" t="s">
        <v>270</v>
      </c>
      <c r="D174" s="31">
        <v>44951</v>
      </c>
      <c r="E174" s="37">
        <v>769.2</v>
      </c>
      <c r="F174" s="37">
        <v>763.15</v>
      </c>
      <c r="G174" s="38">
        <v>755.5</v>
      </c>
      <c r="H174" s="38">
        <v>741.80000000000007</v>
      </c>
      <c r="I174" s="38">
        <v>734.15000000000009</v>
      </c>
      <c r="J174" s="38">
        <v>776.84999999999991</v>
      </c>
      <c r="K174" s="38">
        <v>784.49999999999977</v>
      </c>
      <c r="L174" s="38">
        <v>798.19999999999982</v>
      </c>
      <c r="M174" s="28">
        <v>770.8</v>
      </c>
      <c r="N174" s="28">
        <v>749.45</v>
      </c>
      <c r="O174" s="39">
        <v>8177600</v>
      </c>
      <c r="P174" s="40">
        <v>-3.6387631975867273E-2</v>
      </c>
    </row>
    <row r="175" spans="1:16" ht="12.75" customHeight="1">
      <c r="A175" s="28">
        <v>165</v>
      </c>
      <c r="B175" s="29" t="s">
        <v>63</v>
      </c>
      <c r="C175" s="30" t="s">
        <v>185</v>
      </c>
      <c r="D175" s="31">
        <v>44951</v>
      </c>
      <c r="E175" s="37">
        <v>1291.3</v>
      </c>
      <c r="F175" s="37">
        <v>1294.6666666666667</v>
      </c>
      <c r="G175" s="38">
        <v>1274.8833333333334</v>
      </c>
      <c r="H175" s="38">
        <v>1258.4666666666667</v>
      </c>
      <c r="I175" s="38">
        <v>1238.6833333333334</v>
      </c>
      <c r="J175" s="38">
        <v>1311.0833333333335</v>
      </c>
      <c r="K175" s="38">
        <v>1330.8666666666668</v>
      </c>
      <c r="L175" s="38">
        <v>1347.2833333333335</v>
      </c>
      <c r="M175" s="28">
        <v>1314.45</v>
      </c>
      <c r="N175" s="28">
        <v>1278.25</v>
      </c>
      <c r="O175" s="39">
        <v>7266750</v>
      </c>
      <c r="P175" s="40">
        <v>9.6909317332729533E-2</v>
      </c>
    </row>
    <row r="176" spans="1:16" ht="12.75" customHeight="1">
      <c r="A176" s="28">
        <v>166</v>
      </c>
      <c r="B176" s="29" t="s">
        <v>58</v>
      </c>
      <c r="C176" s="30" t="s">
        <v>186</v>
      </c>
      <c r="D176" s="31">
        <v>44951</v>
      </c>
      <c r="E176" s="37">
        <v>600.95000000000005</v>
      </c>
      <c r="F176" s="37">
        <v>598.9</v>
      </c>
      <c r="G176" s="38">
        <v>595.54999999999995</v>
      </c>
      <c r="H176" s="38">
        <v>590.15</v>
      </c>
      <c r="I176" s="38">
        <v>586.79999999999995</v>
      </c>
      <c r="J176" s="38">
        <v>604.29999999999995</v>
      </c>
      <c r="K176" s="38">
        <v>607.65000000000009</v>
      </c>
      <c r="L176" s="38">
        <v>613.04999999999995</v>
      </c>
      <c r="M176" s="28">
        <v>602.25</v>
      </c>
      <c r="N176" s="28">
        <v>593.5</v>
      </c>
      <c r="O176" s="39">
        <v>58690500</v>
      </c>
      <c r="P176" s="40">
        <v>-2.5115236078235955E-2</v>
      </c>
    </row>
    <row r="177" spans="1:16" ht="12.75" customHeight="1">
      <c r="A177" s="28">
        <v>167</v>
      </c>
      <c r="B177" s="29" t="s">
        <v>42</v>
      </c>
      <c r="C177" s="30" t="s">
        <v>187</v>
      </c>
      <c r="D177" s="31">
        <v>44951</v>
      </c>
      <c r="E177" s="37">
        <v>23037.7</v>
      </c>
      <c r="F177" s="37">
        <v>23448.933333333334</v>
      </c>
      <c r="G177" s="38">
        <v>22495.666666666668</v>
      </c>
      <c r="H177" s="38">
        <v>21953.633333333335</v>
      </c>
      <c r="I177" s="38">
        <v>21000.366666666669</v>
      </c>
      <c r="J177" s="38">
        <v>23990.966666666667</v>
      </c>
      <c r="K177" s="38">
        <v>24944.23333333333</v>
      </c>
      <c r="L177" s="38">
        <v>25486.266666666666</v>
      </c>
      <c r="M177" s="28">
        <v>24402.2</v>
      </c>
      <c r="N177" s="28">
        <v>22906.9</v>
      </c>
      <c r="O177" s="39">
        <v>319325</v>
      </c>
      <c r="P177" s="40">
        <v>0.12686369651521834</v>
      </c>
    </row>
    <row r="178" spans="1:16" ht="12.75" customHeight="1">
      <c r="A178" s="28">
        <v>168</v>
      </c>
      <c r="B178" s="29" t="s">
        <v>70</v>
      </c>
      <c r="C178" s="30" t="s">
        <v>188</v>
      </c>
      <c r="D178" s="31">
        <v>44951</v>
      </c>
      <c r="E178" s="37">
        <v>3062.05</v>
      </c>
      <c r="F178" s="37">
        <v>3064.8666666666668</v>
      </c>
      <c r="G178" s="38">
        <v>3036.9333333333334</v>
      </c>
      <c r="H178" s="38">
        <v>3011.8166666666666</v>
      </c>
      <c r="I178" s="38">
        <v>2983.8833333333332</v>
      </c>
      <c r="J178" s="38">
        <v>3089.9833333333336</v>
      </c>
      <c r="K178" s="38">
        <v>3117.916666666667</v>
      </c>
      <c r="L178" s="38">
        <v>3143.0333333333338</v>
      </c>
      <c r="M178" s="28">
        <v>3092.8</v>
      </c>
      <c r="N178" s="28">
        <v>3039.75</v>
      </c>
      <c r="O178" s="39">
        <v>1965150</v>
      </c>
      <c r="P178" s="40">
        <v>-9.7861037326995659E-4</v>
      </c>
    </row>
    <row r="179" spans="1:16" ht="12.75" customHeight="1">
      <c r="A179" s="28">
        <v>169</v>
      </c>
      <c r="B179" s="29" t="s">
        <v>40</v>
      </c>
      <c r="C179" s="30" t="s">
        <v>189</v>
      </c>
      <c r="D179" s="31">
        <v>44951</v>
      </c>
      <c r="E179" s="37">
        <v>2119.6</v>
      </c>
      <c r="F179" s="37">
        <v>2113.7833333333333</v>
      </c>
      <c r="G179" s="38">
        <v>2103.9666666666667</v>
      </c>
      <c r="H179" s="38">
        <v>2088.3333333333335</v>
      </c>
      <c r="I179" s="38">
        <v>2078.5166666666669</v>
      </c>
      <c r="J179" s="38">
        <v>2129.4166666666665</v>
      </c>
      <c r="K179" s="38">
        <v>2139.2333333333331</v>
      </c>
      <c r="L179" s="38">
        <v>2154.8666666666663</v>
      </c>
      <c r="M179" s="28">
        <v>2123.6</v>
      </c>
      <c r="N179" s="28">
        <v>2098.15</v>
      </c>
      <c r="O179" s="39">
        <v>5107125</v>
      </c>
      <c r="P179" s="40">
        <v>-1.4615440272049779E-2</v>
      </c>
    </row>
    <row r="180" spans="1:16" ht="12.75" customHeight="1">
      <c r="A180" s="28">
        <v>170</v>
      </c>
      <c r="B180" s="29" t="s">
        <v>63</v>
      </c>
      <c r="C180" s="30" t="s">
        <v>881</v>
      </c>
      <c r="D180" s="31">
        <v>44951</v>
      </c>
      <c r="E180" s="37">
        <v>1288.05</v>
      </c>
      <c r="F180" s="37">
        <v>1287.1833333333334</v>
      </c>
      <c r="G180" s="38">
        <v>1276.6166666666668</v>
      </c>
      <c r="H180" s="38">
        <v>1265.1833333333334</v>
      </c>
      <c r="I180" s="38">
        <v>1254.6166666666668</v>
      </c>
      <c r="J180" s="38">
        <v>1298.6166666666668</v>
      </c>
      <c r="K180" s="38">
        <v>1309.1833333333334</v>
      </c>
      <c r="L180" s="38">
        <v>1320.6166666666668</v>
      </c>
      <c r="M180" s="28">
        <v>1297.75</v>
      </c>
      <c r="N180" s="28">
        <v>1275.75</v>
      </c>
      <c r="O180" s="39">
        <v>4852200</v>
      </c>
      <c r="P180" s="40">
        <v>-6.9175874769797419E-2</v>
      </c>
    </row>
    <row r="181" spans="1:16" ht="12.75" customHeight="1">
      <c r="A181" s="28">
        <v>171</v>
      </c>
      <c r="B181" s="29" t="s">
        <v>47</v>
      </c>
      <c r="C181" s="30" t="s">
        <v>190</v>
      </c>
      <c r="D181" s="31">
        <v>44951</v>
      </c>
      <c r="E181" s="37">
        <v>1048.5</v>
      </c>
      <c r="F181" s="37">
        <v>1043.8166666666666</v>
      </c>
      <c r="G181" s="38">
        <v>1035.3833333333332</v>
      </c>
      <c r="H181" s="38">
        <v>1022.2666666666667</v>
      </c>
      <c r="I181" s="38">
        <v>1013.8333333333333</v>
      </c>
      <c r="J181" s="38">
        <v>1056.9333333333332</v>
      </c>
      <c r="K181" s="38">
        <v>1065.3666666666666</v>
      </c>
      <c r="L181" s="38">
        <v>1078.4833333333331</v>
      </c>
      <c r="M181" s="28">
        <v>1052.25</v>
      </c>
      <c r="N181" s="28">
        <v>1030.7</v>
      </c>
      <c r="O181" s="39">
        <v>16736300</v>
      </c>
      <c r="P181" s="40">
        <v>6.172565389226875E-2</v>
      </c>
    </row>
    <row r="182" spans="1:16" ht="12.75" customHeight="1">
      <c r="A182" s="28">
        <v>172</v>
      </c>
      <c r="B182" s="29" t="s">
        <v>178</v>
      </c>
      <c r="C182" s="30" t="s">
        <v>191</v>
      </c>
      <c r="D182" s="31">
        <v>44951</v>
      </c>
      <c r="E182" s="37">
        <v>490.9</v>
      </c>
      <c r="F182" s="37">
        <v>488.58333333333331</v>
      </c>
      <c r="G182" s="38">
        <v>484.81666666666661</v>
      </c>
      <c r="H182" s="38">
        <v>478.73333333333329</v>
      </c>
      <c r="I182" s="38">
        <v>474.96666666666658</v>
      </c>
      <c r="J182" s="38">
        <v>494.66666666666663</v>
      </c>
      <c r="K182" s="38">
        <v>498.43333333333339</v>
      </c>
      <c r="L182" s="38">
        <v>504.51666666666665</v>
      </c>
      <c r="M182" s="28">
        <v>492.35</v>
      </c>
      <c r="N182" s="28">
        <v>482.5</v>
      </c>
      <c r="O182" s="39">
        <v>9157500</v>
      </c>
      <c r="P182" s="40">
        <v>-2.5538707102952914E-2</v>
      </c>
    </row>
    <row r="183" spans="1:16" ht="12.75" customHeight="1">
      <c r="A183" s="28">
        <v>173</v>
      </c>
      <c r="B183" s="29" t="s">
        <v>47</v>
      </c>
      <c r="C183" s="30" t="s">
        <v>272</v>
      </c>
      <c r="D183" s="31">
        <v>44951</v>
      </c>
      <c r="E183" s="37">
        <v>606.70000000000005</v>
      </c>
      <c r="F183" s="37">
        <v>604.98333333333335</v>
      </c>
      <c r="G183" s="38">
        <v>600.4666666666667</v>
      </c>
      <c r="H183" s="38">
        <v>594.23333333333335</v>
      </c>
      <c r="I183" s="38">
        <v>589.7166666666667</v>
      </c>
      <c r="J183" s="38">
        <v>611.2166666666667</v>
      </c>
      <c r="K183" s="38">
        <v>615.73333333333335</v>
      </c>
      <c r="L183" s="38">
        <v>621.9666666666667</v>
      </c>
      <c r="M183" s="28">
        <v>609.5</v>
      </c>
      <c r="N183" s="28">
        <v>598.75</v>
      </c>
      <c r="O183" s="39">
        <v>1472000</v>
      </c>
      <c r="P183" s="40">
        <v>3.8081805359661498E-2</v>
      </c>
    </row>
    <row r="184" spans="1:16" ht="12.75" customHeight="1">
      <c r="A184" s="28">
        <v>174</v>
      </c>
      <c r="B184" s="29" t="s">
        <v>38</v>
      </c>
      <c r="C184" s="30" t="s">
        <v>192</v>
      </c>
      <c r="D184" s="31">
        <v>44951</v>
      </c>
      <c r="E184" s="37">
        <v>978.15</v>
      </c>
      <c r="F184" s="37">
        <v>976.6</v>
      </c>
      <c r="G184" s="38">
        <v>973.30000000000007</v>
      </c>
      <c r="H184" s="38">
        <v>968.45</v>
      </c>
      <c r="I184" s="38">
        <v>965.15000000000009</v>
      </c>
      <c r="J184" s="38">
        <v>981.45</v>
      </c>
      <c r="K184" s="38">
        <v>984.75</v>
      </c>
      <c r="L184" s="38">
        <v>989.6</v>
      </c>
      <c r="M184" s="28">
        <v>979.9</v>
      </c>
      <c r="N184" s="28">
        <v>971.75</v>
      </c>
      <c r="O184" s="39">
        <v>6385500</v>
      </c>
      <c r="P184" s="40">
        <v>-4.4372942232864414E-2</v>
      </c>
    </row>
    <row r="185" spans="1:16" ht="12.75" customHeight="1">
      <c r="A185" s="28">
        <v>175</v>
      </c>
      <c r="B185" s="29" t="s">
        <v>74</v>
      </c>
      <c r="C185" s="30" t="s">
        <v>488</v>
      </c>
      <c r="D185" s="31">
        <v>44951</v>
      </c>
      <c r="E185" s="37">
        <v>1382.05</v>
      </c>
      <c r="F185" s="37">
        <v>1368.2</v>
      </c>
      <c r="G185" s="38">
        <v>1348.8500000000001</v>
      </c>
      <c r="H185" s="38">
        <v>1315.65</v>
      </c>
      <c r="I185" s="38">
        <v>1296.3000000000002</v>
      </c>
      <c r="J185" s="38">
        <v>1401.4</v>
      </c>
      <c r="K185" s="38">
        <v>1420.75</v>
      </c>
      <c r="L185" s="38">
        <v>1453.95</v>
      </c>
      <c r="M185" s="28">
        <v>1387.55</v>
      </c>
      <c r="N185" s="28">
        <v>1335</v>
      </c>
      <c r="O185" s="39">
        <v>2686000</v>
      </c>
      <c r="P185" s="40">
        <v>-1.6725515703400855E-3</v>
      </c>
    </row>
    <row r="186" spans="1:16" ht="12.75" customHeight="1">
      <c r="A186" s="28">
        <v>176</v>
      </c>
      <c r="B186" s="29" t="s">
        <v>56</v>
      </c>
      <c r="C186" s="30" t="s">
        <v>193</v>
      </c>
      <c r="D186" s="31">
        <v>44951</v>
      </c>
      <c r="E186" s="37">
        <v>744</v>
      </c>
      <c r="F186" s="37">
        <v>742.58333333333337</v>
      </c>
      <c r="G186" s="38">
        <v>737.26666666666677</v>
      </c>
      <c r="H186" s="38">
        <v>730.53333333333342</v>
      </c>
      <c r="I186" s="38">
        <v>725.21666666666681</v>
      </c>
      <c r="J186" s="38">
        <v>749.31666666666672</v>
      </c>
      <c r="K186" s="38">
        <v>754.63333333333333</v>
      </c>
      <c r="L186" s="38">
        <v>761.36666666666667</v>
      </c>
      <c r="M186" s="28">
        <v>747.9</v>
      </c>
      <c r="N186" s="28">
        <v>735.85</v>
      </c>
      <c r="O186" s="39">
        <v>10710900</v>
      </c>
      <c r="P186" s="40">
        <v>1.8310943783691282E-2</v>
      </c>
    </row>
    <row r="187" spans="1:16" ht="12.75" customHeight="1">
      <c r="A187" s="28">
        <v>177</v>
      </c>
      <c r="B187" s="29" t="s">
        <v>49</v>
      </c>
      <c r="C187" s="30" t="s">
        <v>194</v>
      </c>
      <c r="D187" s="31">
        <v>44951</v>
      </c>
      <c r="E187" s="37">
        <v>409.05</v>
      </c>
      <c r="F187" s="37">
        <v>408.4666666666667</v>
      </c>
      <c r="G187" s="38">
        <v>405.53333333333342</v>
      </c>
      <c r="H187" s="38">
        <v>402.01666666666671</v>
      </c>
      <c r="I187" s="38">
        <v>399.08333333333343</v>
      </c>
      <c r="J187" s="38">
        <v>411.98333333333341</v>
      </c>
      <c r="K187" s="38">
        <v>414.91666666666669</v>
      </c>
      <c r="L187" s="38">
        <v>418.43333333333339</v>
      </c>
      <c r="M187" s="28">
        <v>411.4</v>
      </c>
      <c r="N187" s="28">
        <v>404.95</v>
      </c>
      <c r="O187" s="39">
        <v>84237450</v>
      </c>
      <c r="P187" s="40">
        <v>-6.0862657875923425E-2</v>
      </c>
    </row>
    <row r="188" spans="1:16" ht="12.75" customHeight="1">
      <c r="A188" s="28">
        <v>178</v>
      </c>
      <c r="B188" s="29" t="s">
        <v>166</v>
      </c>
      <c r="C188" s="30" t="s">
        <v>195</v>
      </c>
      <c r="D188" s="31">
        <v>44951</v>
      </c>
      <c r="E188" s="37">
        <v>207.35</v>
      </c>
      <c r="F188" s="37">
        <v>207.46666666666667</v>
      </c>
      <c r="G188" s="38">
        <v>206.78333333333333</v>
      </c>
      <c r="H188" s="38">
        <v>206.21666666666667</v>
      </c>
      <c r="I188" s="38">
        <v>205.53333333333333</v>
      </c>
      <c r="J188" s="38">
        <v>208.03333333333333</v>
      </c>
      <c r="K188" s="38">
        <v>208.71666666666667</v>
      </c>
      <c r="L188" s="38">
        <v>209.28333333333333</v>
      </c>
      <c r="M188" s="28">
        <v>208.15</v>
      </c>
      <c r="N188" s="28">
        <v>206.9</v>
      </c>
      <c r="O188" s="39">
        <v>109400625</v>
      </c>
      <c r="P188" s="40">
        <v>-1.170767401445166E-2</v>
      </c>
    </row>
    <row r="189" spans="1:16" ht="12.75" customHeight="1">
      <c r="A189" s="28">
        <v>179</v>
      </c>
      <c r="B189" s="29" t="s">
        <v>119</v>
      </c>
      <c r="C189" s="30" t="s">
        <v>196</v>
      </c>
      <c r="D189" s="31">
        <v>44951</v>
      </c>
      <c r="E189" s="37">
        <v>122.15</v>
      </c>
      <c r="F189" s="37">
        <v>122.41666666666667</v>
      </c>
      <c r="G189" s="38">
        <v>121.23333333333335</v>
      </c>
      <c r="H189" s="38">
        <v>120.31666666666668</v>
      </c>
      <c r="I189" s="38">
        <v>119.13333333333335</v>
      </c>
      <c r="J189" s="38">
        <v>123.33333333333334</v>
      </c>
      <c r="K189" s="38">
        <v>124.51666666666665</v>
      </c>
      <c r="L189" s="38">
        <v>125.43333333333334</v>
      </c>
      <c r="M189" s="28">
        <v>123.6</v>
      </c>
      <c r="N189" s="28">
        <v>121.5</v>
      </c>
      <c r="O189" s="39">
        <v>187016500</v>
      </c>
      <c r="P189" s="40">
        <v>4.1936150733882637E-3</v>
      </c>
    </row>
    <row r="190" spans="1:16" ht="12.75" customHeight="1">
      <c r="A190" s="28">
        <v>180</v>
      </c>
      <c r="B190" s="29" t="s">
        <v>86</v>
      </c>
      <c r="C190" s="30" t="s">
        <v>197</v>
      </c>
      <c r="D190" s="31">
        <v>44951</v>
      </c>
      <c r="E190" s="37">
        <v>3415.15</v>
      </c>
      <c r="F190" s="37">
        <v>3399.8166666666671</v>
      </c>
      <c r="G190" s="38">
        <v>3380.6333333333341</v>
      </c>
      <c r="H190" s="38">
        <v>3346.1166666666672</v>
      </c>
      <c r="I190" s="38">
        <v>3326.9333333333343</v>
      </c>
      <c r="J190" s="38">
        <v>3434.3333333333339</v>
      </c>
      <c r="K190" s="38">
        <v>3453.5166666666673</v>
      </c>
      <c r="L190" s="38">
        <v>3488.0333333333338</v>
      </c>
      <c r="M190" s="28">
        <v>3419</v>
      </c>
      <c r="N190" s="28">
        <v>3365.3</v>
      </c>
      <c r="O190" s="39">
        <v>10864525</v>
      </c>
      <c r="P190" s="40">
        <v>2.2767334969769855E-2</v>
      </c>
    </row>
    <row r="191" spans="1:16" ht="12.75" customHeight="1">
      <c r="A191" s="28">
        <v>181</v>
      </c>
      <c r="B191" s="29" t="s">
        <v>86</v>
      </c>
      <c r="C191" s="30" t="s">
        <v>198</v>
      </c>
      <c r="D191" s="31">
        <v>44951</v>
      </c>
      <c r="E191" s="37">
        <v>1063.75</v>
      </c>
      <c r="F191" s="37">
        <v>1059.3</v>
      </c>
      <c r="G191" s="38">
        <v>1050.1499999999999</v>
      </c>
      <c r="H191" s="38">
        <v>1036.55</v>
      </c>
      <c r="I191" s="38">
        <v>1027.3999999999999</v>
      </c>
      <c r="J191" s="38">
        <v>1072.8999999999999</v>
      </c>
      <c r="K191" s="38">
        <v>1082.05</v>
      </c>
      <c r="L191" s="38">
        <v>1095.6499999999999</v>
      </c>
      <c r="M191" s="28">
        <v>1068.45</v>
      </c>
      <c r="N191" s="28">
        <v>1045.7</v>
      </c>
      <c r="O191" s="39">
        <v>12507000</v>
      </c>
      <c r="P191" s="40">
        <v>3.6291324881928912E-2</v>
      </c>
    </row>
    <row r="192" spans="1:16" ht="12.75" customHeight="1">
      <c r="A192" s="28">
        <v>182</v>
      </c>
      <c r="B192" s="29" t="s">
        <v>56</v>
      </c>
      <c r="C192" s="30" t="s">
        <v>199</v>
      </c>
      <c r="D192" s="31">
        <v>44951</v>
      </c>
      <c r="E192" s="37">
        <v>2370.1</v>
      </c>
      <c r="F192" s="37">
        <v>2371.2999999999997</v>
      </c>
      <c r="G192" s="38">
        <v>2356.1499999999996</v>
      </c>
      <c r="H192" s="38">
        <v>2342.1999999999998</v>
      </c>
      <c r="I192" s="38">
        <v>2327.0499999999997</v>
      </c>
      <c r="J192" s="38">
        <v>2385.2499999999995</v>
      </c>
      <c r="K192" s="38">
        <v>2400.4</v>
      </c>
      <c r="L192" s="38">
        <v>2414.3499999999995</v>
      </c>
      <c r="M192" s="28">
        <v>2386.4499999999998</v>
      </c>
      <c r="N192" s="28">
        <v>2357.35</v>
      </c>
      <c r="O192" s="39">
        <v>8097000</v>
      </c>
      <c r="P192" s="40">
        <v>3.2058727872508481E-3</v>
      </c>
    </row>
    <row r="193" spans="1:16" ht="12.75" customHeight="1">
      <c r="A193" s="28">
        <v>183</v>
      </c>
      <c r="B193" s="29" t="s">
        <v>47</v>
      </c>
      <c r="C193" s="30" t="s">
        <v>200</v>
      </c>
      <c r="D193" s="31">
        <v>44951</v>
      </c>
      <c r="E193" s="37">
        <v>1601.3</v>
      </c>
      <c r="F193" s="37">
        <v>1596.6833333333334</v>
      </c>
      <c r="G193" s="38">
        <v>1582.3666666666668</v>
      </c>
      <c r="H193" s="38">
        <v>1563.4333333333334</v>
      </c>
      <c r="I193" s="38">
        <v>1549.1166666666668</v>
      </c>
      <c r="J193" s="38">
        <v>1615.6166666666668</v>
      </c>
      <c r="K193" s="38">
        <v>1629.9333333333334</v>
      </c>
      <c r="L193" s="38">
        <v>1648.8666666666668</v>
      </c>
      <c r="M193" s="28">
        <v>1611</v>
      </c>
      <c r="N193" s="28">
        <v>1577.75</v>
      </c>
      <c r="O193" s="39">
        <v>1761000</v>
      </c>
      <c r="P193" s="40">
        <v>2.8321167883211679E-2</v>
      </c>
    </row>
    <row r="194" spans="1:16" ht="12.75" customHeight="1">
      <c r="A194" s="28">
        <v>184</v>
      </c>
      <c r="B194" s="29" t="s">
        <v>166</v>
      </c>
      <c r="C194" s="30" t="s">
        <v>201</v>
      </c>
      <c r="D194" s="31">
        <v>44951</v>
      </c>
      <c r="E194" s="37">
        <v>492.05</v>
      </c>
      <c r="F194" s="37">
        <v>481.60000000000008</v>
      </c>
      <c r="G194" s="38">
        <v>469.60000000000014</v>
      </c>
      <c r="H194" s="38">
        <v>447.15000000000003</v>
      </c>
      <c r="I194" s="38">
        <v>435.15000000000009</v>
      </c>
      <c r="J194" s="38">
        <v>504.05000000000018</v>
      </c>
      <c r="K194" s="38">
        <v>516.05000000000007</v>
      </c>
      <c r="L194" s="38">
        <v>538.50000000000023</v>
      </c>
      <c r="M194" s="28">
        <v>493.6</v>
      </c>
      <c r="N194" s="28">
        <v>459.15</v>
      </c>
      <c r="O194" s="39">
        <v>3702000</v>
      </c>
      <c r="P194" s="40">
        <v>-0.17870216306156406</v>
      </c>
    </row>
    <row r="195" spans="1:16" ht="12.75" customHeight="1">
      <c r="A195" s="28">
        <v>185</v>
      </c>
      <c r="B195" s="29" t="s">
        <v>44</v>
      </c>
      <c r="C195" s="30" t="s">
        <v>202</v>
      </c>
      <c r="D195" s="31">
        <v>44951</v>
      </c>
      <c r="E195" s="37">
        <v>1179.95</v>
      </c>
      <c r="F195" s="37">
        <v>1176.95</v>
      </c>
      <c r="G195" s="38">
        <v>1163</v>
      </c>
      <c r="H195" s="38">
        <v>1146.05</v>
      </c>
      <c r="I195" s="38">
        <v>1132.0999999999999</v>
      </c>
      <c r="J195" s="38">
        <v>1193.9000000000001</v>
      </c>
      <c r="K195" s="38">
        <v>1207.8500000000004</v>
      </c>
      <c r="L195" s="38">
        <v>1224.8000000000002</v>
      </c>
      <c r="M195" s="28">
        <v>1190.9000000000001</v>
      </c>
      <c r="N195" s="28">
        <v>1160</v>
      </c>
      <c r="O195" s="39">
        <v>5200800</v>
      </c>
      <c r="P195" s="40">
        <v>7.8288504767072328E-3</v>
      </c>
    </row>
    <row r="196" spans="1:16" ht="12.75" customHeight="1">
      <c r="A196" s="28">
        <v>186</v>
      </c>
      <c r="B196" s="29" t="s">
        <v>49</v>
      </c>
      <c r="C196" s="30" t="s">
        <v>203</v>
      </c>
      <c r="D196" s="31">
        <v>44951</v>
      </c>
      <c r="E196" s="37">
        <v>982.25</v>
      </c>
      <c r="F196" s="37">
        <v>977.73333333333323</v>
      </c>
      <c r="G196" s="38">
        <v>970.26666666666642</v>
      </c>
      <c r="H196" s="38">
        <v>958.28333333333319</v>
      </c>
      <c r="I196" s="38">
        <v>950.81666666666638</v>
      </c>
      <c r="J196" s="38">
        <v>989.71666666666647</v>
      </c>
      <c r="K196" s="38">
        <v>997.18333333333339</v>
      </c>
      <c r="L196" s="38">
        <v>1009.1666666666665</v>
      </c>
      <c r="M196" s="28">
        <v>985.2</v>
      </c>
      <c r="N196" s="28">
        <v>965.75</v>
      </c>
      <c r="O196" s="39">
        <v>7352100</v>
      </c>
      <c r="P196" s="40">
        <v>-3.6156740387262548E-2</v>
      </c>
    </row>
    <row r="197" spans="1:16" ht="12.75" customHeight="1">
      <c r="A197" s="28">
        <v>187</v>
      </c>
      <c r="B197" s="29" t="s">
        <v>56</v>
      </c>
      <c r="C197" s="30" t="s">
        <v>204</v>
      </c>
      <c r="D197" s="31">
        <v>44951</v>
      </c>
      <c r="E197" s="37">
        <v>1582.55</v>
      </c>
      <c r="F197" s="37">
        <v>1572.2166666666665</v>
      </c>
      <c r="G197" s="38">
        <v>1558.883333333333</v>
      </c>
      <c r="H197" s="38">
        <v>1535.2166666666665</v>
      </c>
      <c r="I197" s="38">
        <v>1521.883333333333</v>
      </c>
      <c r="J197" s="38">
        <v>1595.883333333333</v>
      </c>
      <c r="K197" s="38">
        <v>1609.2166666666665</v>
      </c>
      <c r="L197" s="38">
        <v>1632.883333333333</v>
      </c>
      <c r="M197" s="28">
        <v>1585.55</v>
      </c>
      <c r="N197" s="28">
        <v>1548.55</v>
      </c>
      <c r="O197" s="39">
        <v>1313600</v>
      </c>
      <c r="P197" s="40">
        <v>2.369077306733167E-2</v>
      </c>
    </row>
    <row r="198" spans="1:16" ht="12.75" customHeight="1">
      <c r="A198" s="28">
        <v>188</v>
      </c>
      <c r="B198" s="29" t="s">
        <v>42</v>
      </c>
      <c r="C198" s="30" t="s">
        <v>205</v>
      </c>
      <c r="D198" s="31">
        <v>44951</v>
      </c>
      <c r="E198" s="37">
        <v>6838.8</v>
      </c>
      <c r="F198" s="37">
        <v>6951.4666666666672</v>
      </c>
      <c r="G198" s="38">
        <v>6711.8333333333339</v>
      </c>
      <c r="H198" s="38">
        <v>6584.8666666666668</v>
      </c>
      <c r="I198" s="38">
        <v>6345.2333333333336</v>
      </c>
      <c r="J198" s="38">
        <v>7078.4333333333343</v>
      </c>
      <c r="K198" s="38">
        <v>7318.0666666666675</v>
      </c>
      <c r="L198" s="38">
        <v>7445.0333333333347</v>
      </c>
      <c r="M198" s="28">
        <v>7191.1</v>
      </c>
      <c r="N198" s="28">
        <v>6824.5</v>
      </c>
      <c r="O198" s="39">
        <v>2096200</v>
      </c>
      <c r="P198" s="40">
        <v>6.7420307566962018E-2</v>
      </c>
    </row>
    <row r="199" spans="1:16" ht="12.75" customHeight="1">
      <c r="A199" s="28">
        <v>189</v>
      </c>
      <c r="B199" s="29" t="s">
        <v>38</v>
      </c>
      <c r="C199" s="30" t="s">
        <v>206</v>
      </c>
      <c r="D199" s="31">
        <v>44951</v>
      </c>
      <c r="E199" s="37">
        <v>749.8</v>
      </c>
      <c r="F199" s="37">
        <v>746.80000000000007</v>
      </c>
      <c r="G199" s="38">
        <v>740.90000000000009</v>
      </c>
      <c r="H199" s="38">
        <v>732</v>
      </c>
      <c r="I199" s="38">
        <v>726.1</v>
      </c>
      <c r="J199" s="38">
        <v>755.70000000000016</v>
      </c>
      <c r="K199" s="38">
        <v>761.6</v>
      </c>
      <c r="L199" s="38">
        <v>770.50000000000023</v>
      </c>
      <c r="M199" s="28">
        <v>752.7</v>
      </c>
      <c r="N199" s="28">
        <v>737.9</v>
      </c>
      <c r="O199" s="39">
        <v>17915300</v>
      </c>
      <c r="P199" s="40">
        <v>-5.2692363216399595E-3</v>
      </c>
    </row>
    <row r="200" spans="1:16" ht="12.75" customHeight="1">
      <c r="A200" s="28">
        <v>190</v>
      </c>
      <c r="B200" s="29" t="s">
        <v>119</v>
      </c>
      <c r="C200" s="30" t="s">
        <v>207</v>
      </c>
      <c r="D200" s="31">
        <v>44951</v>
      </c>
      <c r="E200" s="37">
        <v>329.15</v>
      </c>
      <c r="F200" s="37">
        <v>330.81666666666666</v>
      </c>
      <c r="G200" s="38">
        <v>326.68333333333334</v>
      </c>
      <c r="H200" s="38">
        <v>324.2166666666667</v>
      </c>
      <c r="I200" s="38">
        <v>320.08333333333337</v>
      </c>
      <c r="J200" s="38">
        <v>333.2833333333333</v>
      </c>
      <c r="K200" s="38">
        <v>337.41666666666663</v>
      </c>
      <c r="L200" s="38">
        <v>339.88333333333327</v>
      </c>
      <c r="M200" s="28">
        <v>334.95</v>
      </c>
      <c r="N200" s="28">
        <v>328.35</v>
      </c>
      <c r="O200" s="39">
        <v>35906000</v>
      </c>
      <c r="P200" s="40">
        <v>-5.2512138484272747E-2</v>
      </c>
    </row>
    <row r="201" spans="1:16" ht="12.75" customHeight="1">
      <c r="A201" s="28">
        <v>191</v>
      </c>
      <c r="B201" s="29" t="s">
        <v>70</v>
      </c>
      <c r="C201" s="30" t="s">
        <v>208</v>
      </c>
      <c r="D201" s="31">
        <v>44951</v>
      </c>
      <c r="E201" s="37">
        <v>778.8</v>
      </c>
      <c r="F201" s="37">
        <v>776.88333333333321</v>
      </c>
      <c r="G201" s="38">
        <v>772.46666666666647</v>
      </c>
      <c r="H201" s="38">
        <v>766.13333333333321</v>
      </c>
      <c r="I201" s="38">
        <v>761.71666666666647</v>
      </c>
      <c r="J201" s="38">
        <v>783.21666666666647</v>
      </c>
      <c r="K201" s="38">
        <v>787.63333333333321</v>
      </c>
      <c r="L201" s="38">
        <v>793.96666666666647</v>
      </c>
      <c r="M201" s="28">
        <v>781.3</v>
      </c>
      <c r="N201" s="28">
        <v>770.55</v>
      </c>
      <c r="O201" s="39">
        <v>7662000</v>
      </c>
      <c r="P201" s="40">
        <v>3.6357734134069147E-2</v>
      </c>
    </row>
    <row r="202" spans="1:16" ht="12.75" customHeight="1">
      <c r="A202" s="28">
        <v>192</v>
      </c>
      <c r="B202" s="29" t="s">
        <v>70</v>
      </c>
      <c r="C202" s="30" t="s">
        <v>277</v>
      </c>
      <c r="D202" s="31">
        <v>44951</v>
      </c>
      <c r="E202" s="37">
        <v>1430.2</v>
      </c>
      <c r="F202" s="37">
        <v>1425.0666666666666</v>
      </c>
      <c r="G202" s="38">
        <v>1414.6333333333332</v>
      </c>
      <c r="H202" s="38">
        <v>1399.0666666666666</v>
      </c>
      <c r="I202" s="38">
        <v>1388.6333333333332</v>
      </c>
      <c r="J202" s="38">
        <v>1440.6333333333332</v>
      </c>
      <c r="K202" s="38">
        <v>1451.0666666666666</v>
      </c>
      <c r="L202" s="38">
        <v>1466.6333333333332</v>
      </c>
      <c r="M202" s="28">
        <v>1435.5</v>
      </c>
      <c r="N202" s="28">
        <v>1409.5</v>
      </c>
      <c r="O202" s="39">
        <v>817250</v>
      </c>
      <c r="P202" s="40">
        <v>2.1459227467811159E-3</v>
      </c>
    </row>
    <row r="203" spans="1:16" ht="12.75" customHeight="1">
      <c r="A203" s="28">
        <v>193</v>
      </c>
      <c r="B203" s="29" t="s">
        <v>86</v>
      </c>
      <c r="C203" s="30" t="s">
        <v>209</v>
      </c>
      <c r="D203" s="31">
        <v>44951</v>
      </c>
      <c r="E203" s="37">
        <v>406.75</v>
      </c>
      <c r="F203" s="37">
        <v>405.40000000000003</v>
      </c>
      <c r="G203" s="38">
        <v>403.35000000000008</v>
      </c>
      <c r="H203" s="38">
        <v>399.95000000000005</v>
      </c>
      <c r="I203" s="38">
        <v>397.90000000000009</v>
      </c>
      <c r="J203" s="38">
        <v>408.80000000000007</v>
      </c>
      <c r="K203" s="38">
        <v>410.85</v>
      </c>
      <c r="L203" s="38">
        <v>414.25000000000006</v>
      </c>
      <c r="M203" s="28">
        <v>407.45</v>
      </c>
      <c r="N203" s="28">
        <v>402</v>
      </c>
      <c r="O203" s="39">
        <v>42319500</v>
      </c>
      <c r="P203" s="40">
        <v>-2.3670277191403952E-2</v>
      </c>
    </row>
    <row r="204" spans="1:16" ht="12.75" customHeight="1">
      <c r="A204" s="28">
        <v>194</v>
      </c>
      <c r="B204" s="29" t="s">
        <v>178</v>
      </c>
      <c r="C204" s="30" t="s">
        <v>210</v>
      </c>
      <c r="D204" s="31">
        <v>44951</v>
      </c>
      <c r="E204" s="37">
        <v>223.95</v>
      </c>
      <c r="F204" s="37">
        <v>223.58333333333334</v>
      </c>
      <c r="G204" s="38">
        <v>222.16666666666669</v>
      </c>
      <c r="H204" s="38">
        <v>220.38333333333335</v>
      </c>
      <c r="I204" s="38">
        <v>218.9666666666667</v>
      </c>
      <c r="J204" s="38">
        <v>225.36666666666667</v>
      </c>
      <c r="K204" s="38">
        <v>226.78333333333336</v>
      </c>
      <c r="L204" s="38">
        <v>228.56666666666666</v>
      </c>
      <c r="M204" s="28">
        <v>225</v>
      </c>
      <c r="N204" s="28">
        <v>221.8</v>
      </c>
      <c r="O204" s="39">
        <v>87183000</v>
      </c>
      <c r="P204" s="40">
        <v>-2.9847673939892962E-3</v>
      </c>
    </row>
    <row r="205" spans="1:16" ht="12.75" customHeight="1">
      <c r="A205" s="28">
        <v>195</v>
      </c>
      <c r="B205" s="29" t="s">
        <v>47</v>
      </c>
      <c r="C205" s="30" t="s">
        <v>800</v>
      </c>
      <c r="D205" s="31">
        <v>44951</v>
      </c>
      <c r="E205" s="37">
        <v>443.35</v>
      </c>
      <c r="F205" s="37">
        <v>441.76666666666665</v>
      </c>
      <c r="G205" s="38">
        <v>437.5333333333333</v>
      </c>
      <c r="H205" s="38">
        <v>431.71666666666664</v>
      </c>
      <c r="I205" s="38">
        <v>427.48333333333329</v>
      </c>
      <c r="J205" s="38">
        <v>447.58333333333331</v>
      </c>
      <c r="K205" s="38">
        <v>451.81666666666666</v>
      </c>
      <c r="L205" s="38">
        <v>457.63333333333333</v>
      </c>
      <c r="M205" s="28">
        <v>446</v>
      </c>
      <c r="N205" s="28">
        <v>435.95</v>
      </c>
      <c r="O205" s="39">
        <v>9543600</v>
      </c>
      <c r="P205" s="40">
        <v>1.6487730061349692E-2</v>
      </c>
    </row>
    <row r="206" spans="1:16" ht="12.75" customHeight="1">
      <c r="A206" s="28"/>
      <c r="B206" s="29"/>
      <c r="C206" s="30"/>
      <c r="D206" s="31"/>
      <c r="E206" s="37"/>
      <c r="F206" s="37"/>
      <c r="G206" s="38"/>
      <c r="H206" s="38"/>
      <c r="I206" s="38"/>
      <c r="J206" s="38"/>
      <c r="K206" s="38"/>
      <c r="L206" s="38"/>
      <c r="M206" s="28"/>
      <c r="N206" s="28"/>
      <c r="O206" s="39"/>
      <c r="P206" s="40"/>
    </row>
    <row r="207" spans="1:16" ht="12.75" customHeight="1">
      <c r="A207" s="28"/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/>
      <c r="B208" s="42"/>
      <c r="C208" s="41"/>
      <c r="D208" s="43"/>
      <c r="E208" s="44"/>
      <c r="F208" s="44"/>
      <c r="G208" s="45"/>
      <c r="H208" s="45"/>
      <c r="I208" s="45"/>
      <c r="J208" s="45"/>
      <c r="K208" s="45"/>
      <c r="L208" s="45"/>
      <c r="M208" s="41"/>
      <c r="N208" s="41"/>
      <c r="O208" s="233"/>
      <c r="P208" s="234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33"/>
      <c r="P209" s="234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215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225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E18" sqref="E18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4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44950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83" t="s">
        <v>16</v>
      </c>
      <c r="B8" s="385"/>
      <c r="C8" s="389" t="s">
        <v>20</v>
      </c>
      <c r="D8" s="389" t="s">
        <v>21</v>
      </c>
      <c r="E8" s="380" t="s">
        <v>22</v>
      </c>
      <c r="F8" s="381"/>
      <c r="G8" s="382"/>
      <c r="H8" s="380" t="s">
        <v>23</v>
      </c>
      <c r="I8" s="381"/>
      <c r="J8" s="382"/>
      <c r="K8" s="23"/>
      <c r="L8" s="50"/>
      <c r="M8" s="50"/>
      <c r="N8" s="1"/>
      <c r="O8" s="1"/>
    </row>
    <row r="9" spans="1:15" ht="36" customHeight="1">
      <c r="A9" s="387"/>
      <c r="B9" s="388"/>
      <c r="C9" s="388"/>
      <c r="D9" s="38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4">
        <v>1</v>
      </c>
      <c r="B10" s="259" t="s">
        <v>227</v>
      </c>
      <c r="C10" s="259">
        <v>18118.55</v>
      </c>
      <c r="D10" s="259">
        <v>18114.866666666665</v>
      </c>
      <c r="E10" s="259">
        <v>18067.133333333331</v>
      </c>
      <c r="F10" s="259">
        <v>18015.716666666667</v>
      </c>
      <c r="G10" s="259">
        <v>17967.983333333334</v>
      </c>
      <c r="H10" s="259">
        <v>18166.283333333329</v>
      </c>
      <c r="I10" s="259">
        <v>18214.016666666659</v>
      </c>
      <c r="J10" s="259">
        <v>18265.433333333327</v>
      </c>
      <c r="K10" s="259">
        <v>18162.599999999999</v>
      </c>
      <c r="L10" s="259">
        <v>18063.45</v>
      </c>
      <c r="M10" s="260"/>
      <c r="N10" s="1"/>
      <c r="O10" s="1"/>
    </row>
    <row r="11" spans="1:15" ht="12.75" customHeight="1">
      <c r="A11" s="214">
        <v>2</v>
      </c>
      <c r="B11" s="264" t="s">
        <v>228</v>
      </c>
      <c r="C11" s="259">
        <v>42821.25</v>
      </c>
      <c r="D11" s="259">
        <v>42851.6</v>
      </c>
      <c r="E11" s="259">
        <v>42697.35</v>
      </c>
      <c r="F11" s="259">
        <v>42573.45</v>
      </c>
      <c r="G11" s="259">
        <v>42419.199999999997</v>
      </c>
      <c r="H11" s="259">
        <v>42975.5</v>
      </c>
      <c r="I11" s="259">
        <v>43129.75</v>
      </c>
      <c r="J11" s="259">
        <v>43253.65</v>
      </c>
      <c r="K11" s="259">
        <v>43005.85</v>
      </c>
      <c r="L11" s="259">
        <v>42727.7</v>
      </c>
      <c r="M11" s="260"/>
      <c r="N11" s="1"/>
      <c r="O11" s="1"/>
    </row>
    <row r="12" spans="1:15" ht="12.75" customHeight="1">
      <c r="A12" s="214">
        <v>3</v>
      </c>
      <c r="B12" s="231" t="s">
        <v>229</v>
      </c>
      <c r="C12" s="232">
        <v>2884.5</v>
      </c>
      <c r="D12" s="232">
        <v>2884.3333333333335</v>
      </c>
      <c r="E12" s="232">
        <v>2873.1166666666668</v>
      </c>
      <c r="F12" s="232">
        <v>2861.7333333333331</v>
      </c>
      <c r="G12" s="232">
        <v>2850.5166666666664</v>
      </c>
      <c r="H12" s="232">
        <v>2895.7166666666672</v>
      </c>
      <c r="I12" s="232">
        <v>2906.9333333333334</v>
      </c>
      <c r="J12" s="232">
        <v>2918.3166666666675</v>
      </c>
      <c r="K12" s="232">
        <v>2895.55</v>
      </c>
      <c r="L12" s="232">
        <v>2872.95</v>
      </c>
      <c r="M12" s="260"/>
      <c r="N12" s="1"/>
      <c r="O12" s="1"/>
    </row>
    <row r="13" spans="1:15" ht="12.75" customHeight="1">
      <c r="A13" s="214">
        <v>4</v>
      </c>
      <c r="B13" s="231" t="s">
        <v>230</v>
      </c>
      <c r="C13" s="232">
        <v>5238.3999999999996</v>
      </c>
      <c r="D13" s="232">
        <v>5251.1333333333341</v>
      </c>
      <c r="E13" s="232">
        <v>5217.4666666666681</v>
      </c>
      <c r="F13" s="232">
        <v>5196.5333333333338</v>
      </c>
      <c r="G13" s="232">
        <v>5162.8666666666677</v>
      </c>
      <c r="H13" s="232">
        <v>5272.0666666666684</v>
      </c>
      <c r="I13" s="232">
        <v>5305.7333333333345</v>
      </c>
      <c r="J13" s="232">
        <v>5326.6666666666688</v>
      </c>
      <c r="K13" s="232">
        <v>5284.8</v>
      </c>
      <c r="L13" s="232">
        <v>5230.2</v>
      </c>
      <c r="M13" s="260"/>
      <c r="N13" s="1"/>
      <c r="O13" s="1"/>
    </row>
    <row r="14" spans="1:15" ht="12.75" customHeight="1">
      <c r="A14" s="214">
        <v>5</v>
      </c>
      <c r="B14" s="231" t="s">
        <v>231</v>
      </c>
      <c r="C14" s="232">
        <v>30086</v>
      </c>
      <c r="D14" s="232">
        <v>29905.183333333334</v>
      </c>
      <c r="E14" s="232">
        <v>29686.316666666669</v>
      </c>
      <c r="F14" s="232">
        <v>29286.633333333335</v>
      </c>
      <c r="G14" s="232">
        <v>29067.76666666667</v>
      </c>
      <c r="H14" s="232">
        <v>30304.866666666669</v>
      </c>
      <c r="I14" s="232">
        <v>30523.733333333337</v>
      </c>
      <c r="J14" s="232">
        <v>30923.416666666668</v>
      </c>
      <c r="K14" s="232">
        <v>30124.05</v>
      </c>
      <c r="L14" s="232">
        <v>29505.5</v>
      </c>
      <c r="M14" s="260"/>
      <c r="N14" s="1"/>
      <c r="O14" s="1"/>
    </row>
    <row r="15" spans="1:15" ht="12.75" customHeight="1">
      <c r="A15" s="214">
        <v>6</v>
      </c>
      <c r="B15" s="231" t="s">
        <v>232</v>
      </c>
      <c r="C15" s="232">
        <v>4530.1000000000004</v>
      </c>
      <c r="D15" s="232">
        <v>4524.95</v>
      </c>
      <c r="E15" s="232">
        <v>4511.2</v>
      </c>
      <c r="F15" s="232">
        <v>4492.3</v>
      </c>
      <c r="G15" s="232">
        <v>4478.55</v>
      </c>
      <c r="H15" s="232">
        <v>4543.8499999999995</v>
      </c>
      <c r="I15" s="232">
        <v>4557.5999999999995</v>
      </c>
      <c r="J15" s="232">
        <v>4576.4999999999991</v>
      </c>
      <c r="K15" s="232">
        <v>4538.7</v>
      </c>
      <c r="L15" s="232">
        <v>4506.05</v>
      </c>
      <c r="M15" s="260"/>
      <c r="N15" s="1"/>
      <c r="O15" s="1"/>
    </row>
    <row r="16" spans="1:15" ht="12.75" customHeight="1">
      <c r="A16" s="214">
        <v>7</v>
      </c>
      <c r="B16" s="231" t="s">
        <v>233</v>
      </c>
      <c r="C16" s="232">
        <v>8788.5</v>
      </c>
      <c r="D16" s="232">
        <v>8758.8333333333339</v>
      </c>
      <c r="E16" s="232">
        <v>8720.4666666666672</v>
      </c>
      <c r="F16" s="232">
        <v>8652.4333333333325</v>
      </c>
      <c r="G16" s="232">
        <v>8614.0666666666657</v>
      </c>
      <c r="H16" s="232">
        <v>8826.8666666666686</v>
      </c>
      <c r="I16" s="232">
        <v>8865.2333333333336</v>
      </c>
      <c r="J16" s="232">
        <v>8933.2666666666701</v>
      </c>
      <c r="K16" s="232">
        <v>8797.2000000000007</v>
      </c>
      <c r="L16" s="232">
        <v>8690.7999999999993</v>
      </c>
      <c r="M16" s="260"/>
      <c r="N16" s="1"/>
      <c r="O16" s="1"/>
    </row>
    <row r="17" spans="1:15" ht="12.75" customHeight="1">
      <c r="A17" s="214">
        <v>8</v>
      </c>
      <c r="B17" s="217" t="s">
        <v>285</v>
      </c>
      <c r="C17" s="231">
        <v>2947.7</v>
      </c>
      <c r="D17" s="232">
        <v>2939.1333333333332</v>
      </c>
      <c r="E17" s="232">
        <v>2926.2166666666662</v>
      </c>
      <c r="F17" s="232">
        <v>2904.7333333333331</v>
      </c>
      <c r="G17" s="232">
        <v>2891.8166666666662</v>
      </c>
      <c r="H17" s="232">
        <v>2960.6166666666663</v>
      </c>
      <c r="I17" s="232">
        <v>2973.5333333333333</v>
      </c>
      <c r="J17" s="232">
        <v>2995.0166666666664</v>
      </c>
      <c r="K17" s="231">
        <v>2952.05</v>
      </c>
      <c r="L17" s="231">
        <v>2917.65</v>
      </c>
      <c r="M17" s="231">
        <v>2.60669</v>
      </c>
      <c r="N17" s="1"/>
      <c r="O17" s="1"/>
    </row>
    <row r="18" spans="1:15" ht="12.75" customHeight="1">
      <c r="A18" s="214">
        <v>9</v>
      </c>
      <c r="B18" s="217" t="s">
        <v>43</v>
      </c>
      <c r="C18" s="231">
        <v>2323.4499999999998</v>
      </c>
      <c r="D18" s="232">
        <v>2325.8166666666666</v>
      </c>
      <c r="E18" s="232">
        <v>2287.6333333333332</v>
      </c>
      <c r="F18" s="232">
        <v>2251.8166666666666</v>
      </c>
      <c r="G18" s="232">
        <v>2213.6333333333332</v>
      </c>
      <c r="H18" s="232">
        <v>2361.6333333333332</v>
      </c>
      <c r="I18" s="232">
        <v>2399.8166666666666</v>
      </c>
      <c r="J18" s="232">
        <v>2435.6333333333332</v>
      </c>
      <c r="K18" s="231">
        <v>2364</v>
      </c>
      <c r="L18" s="231">
        <v>2290</v>
      </c>
      <c r="M18" s="231">
        <v>3.0595500000000002</v>
      </c>
      <c r="N18" s="1"/>
      <c r="O18" s="1"/>
    </row>
    <row r="19" spans="1:15" ht="12.75" customHeight="1">
      <c r="A19" s="214">
        <v>10</v>
      </c>
      <c r="B19" s="217" t="s">
        <v>59</v>
      </c>
      <c r="C19" s="231">
        <v>640.9</v>
      </c>
      <c r="D19" s="232">
        <v>633.13333333333333</v>
      </c>
      <c r="E19" s="232">
        <v>621.26666666666665</v>
      </c>
      <c r="F19" s="232">
        <v>601.63333333333333</v>
      </c>
      <c r="G19" s="232">
        <v>589.76666666666665</v>
      </c>
      <c r="H19" s="232">
        <v>652.76666666666665</v>
      </c>
      <c r="I19" s="232">
        <v>664.63333333333321</v>
      </c>
      <c r="J19" s="232">
        <v>684.26666666666665</v>
      </c>
      <c r="K19" s="231">
        <v>645</v>
      </c>
      <c r="L19" s="231">
        <v>613.5</v>
      </c>
      <c r="M19" s="231">
        <v>23.215450000000001</v>
      </c>
      <c r="N19" s="1"/>
      <c r="O19" s="1"/>
    </row>
    <row r="20" spans="1:15" ht="12.75" customHeight="1">
      <c r="A20" s="214">
        <v>11</v>
      </c>
      <c r="B20" s="217" t="s">
        <v>234</v>
      </c>
      <c r="C20" s="231">
        <v>21884.55</v>
      </c>
      <c r="D20" s="232">
        <v>21829.200000000001</v>
      </c>
      <c r="E20" s="232">
        <v>21733.4</v>
      </c>
      <c r="F20" s="232">
        <v>21582.25</v>
      </c>
      <c r="G20" s="232">
        <v>21486.45</v>
      </c>
      <c r="H20" s="232">
        <v>21980.350000000002</v>
      </c>
      <c r="I20" s="232">
        <v>22076.149999999998</v>
      </c>
      <c r="J20" s="232">
        <v>22227.300000000003</v>
      </c>
      <c r="K20" s="231">
        <v>21925</v>
      </c>
      <c r="L20" s="231">
        <v>21678.05</v>
      </c>
      <c r="M20" s="231">
        <v>6.4360000000000001E-2</v>
      </c>
      <c r="N20" s="1"/>
      <c r="O20" s="1"/>
    </row>
    <row r="21" spans="1:15" ht="12.75" customHeight="1">
      <c r="A21" s="214">
        <v>12</v>
      </c>
      <c r="B21" s="217" t="s">
        <v>45</v>
      </c>
      <c r="C21" s="231">
        <v>3436.35</v>
      </c>
      <c r="D21" s="232">
        <v>3436.3000000000006</v>
      </c>
      <c r="E21" s="232">
        <v>3412.6000000000013</v>
      </c>
      <c r="F21" s="232">
        <v>3388.8500000000008</v>
      </c>
      <c r="G21" s="232">
        <v>3365.1500000000015</v>
      </c>
      <c r="H21" s="232">
        <v>3460.0500000000011</v>
      </c>
      <c r="I21" s="232">
        <v>3483.7500000000009</v>
      </c>
      <c r="J21" s="232">
        <v>3507.5000000000009</v>
      </c>
      <c r="K21" s="231">
        <v>3460</v>
      </c>
      <c r="L21" s="231">
        <v>3412.55</v>
      </c>
      <c r="M21" s="231">
        <v>9.7485700000000008</v>
      </c>
      <c r="N21" s="1"/>
      <c r="O21" s="1"/>
    </row>
    <row r="22" spans="1:15" ht="12.75" customHeight="1">
      <c r="A22" s="214">
        <v>13</v>
      </c>
      <c r="B22" s="217" t="s">
        <v>235</v>
      </c>
      <c r="C22" s="231">
        <v>1931.85</v>
      </c>
      <c r="D22" s="232">
        <v>1950.7333333333333</v>
      </c>
      <c r="E22" s="232">
        <v>1892.4166666666667</v>
      </c>
      <c r="F22" s="232">
        <v>1852.9833333333333</v>
      </c>
      <c r="G22" s="232">
        <v>1794.6666666666667</v>
      </c>
      <c r="H22" s="232">
        <v>1990.1666666666667</v>
      </c>
      <c r="I22" s="232">
        <v>2048.4833333333336</v>
      </c>
      <c r="J22" s="232">
        <v>2087.916666666667</v>
      </c>
      <c r="K22" s="231">
        <v>2009.05</v>
      </c>
      <c r="L22" s="231">
        <v>1911.3</v>
      </c>
      <c r="M22" s="231">
        <v>12.25337</v>
      </c>
      <c r="N22" s="1"/>
      <c r="O22" s="1"/>
    </row>
    <row r="23" spans="1:15" ht="12.75" customHeight="1">
      <c r="A23" s="214">
        <v>14</v>
      </c>
      <c r="B23" s="217" t="s">
        <v>46</v>
      </c>
      <c r="C23" s="231">
        <v>769.05</v>
      </c>
      <c r="D23" s="232">
        <v>769.93333333333339</v>
      </c>
      <c r="E23" s="232">
        <v>761.51666666666677</v>
      </c>
      <c r="F23" s="232">
        <v>753.98333333333335</v>
      </c>
      <c r="G23" s="232">
        <v>745.56666666666672</v>
      </c>
      <c r="H23" s="232">
        <v>777.46666666666681</v>
      </c>
      <c r="I23" s="232">
        <v>785.88333333333333</v>
      </c>
      <c r="J23" s="232">
        <v>793.41666666666686</v>
      </c>
      <c r="K23" s="231">
        <v>778.35</v>
      </c>
      <c r="L23" s="231">
        <v>762.4</v>
      </c>
      <c r="M23" s="231">
        <v>42.835889999999999</v>
      </c>
      <c r="N23" s="1"/>
      <c r="O23" s="1"/>
    </row>
    <row r="24" spans="1:15" ht="12.75" customHeight="1">
      <c r="A24" s="214">
        <v>15</v>
      </c>
      <c r="B24" s="217" t="s">
        <v>236</v>
      </c>
      <c r="C24" s="231">
        <v>3901.1</v>
      </c>
      <c r="D24" s="232">
        <v>3922.0833333333335</v>
      </c>
      <c r="E24" s="232">
        <v>3844.166666666667</v>
      </c>
      <c r="F24" s="232">
        <v>3787.2333333333336</v>
      </c>
      <c r="G24" s="232">
        <v>3709.3166666666671</v>
      </c>
      <c r="H24" s="232">
        <v>3979.0166666666669</v>
      </c>
      <c r="I24" s="232">
        <v>4056.9333333333338</v>
      </c>
      <c r="J24" s="232">
        <v>4113.8666666666668</v>
      </c>
      <c r="K24" s="231">
        <v>4000</v>
      </c>
      <c r="L24" s="231">
        <v>3865.15</v>
      </c>
      <c r="M24" s="231">
        <v>5.6457699999999997</v>
      </c>
      <c r="N24" s="1"/>
      <c r="O24" s="1"/>
    </row>
    <row r="25" spans="1:15" ht="12.75" customHeight="1">
      <c r="A25" s="214">
        <v>16</v>
      </c>
      <c r="B25" s="217" t="s">
        <v>237</v>
      </c>
      <c r="C25" s="231">
        <v>2784.1</v>
      </c>
      <c r="D25" s="232">
        <v>2772.7000000000003</v>
      </c>
      <c r="E25" s="232">
        <v>2746.4000000000005</v>
      </c>
      <c r="F25" s="232">
        <v>2708.7000000000003</v>
      </c>
      <c r="G25" s="232">
        <v>2682.4000000000005</v>
      </c>
      <c r="H25" s="232">
        <v>2810.4000000000005</v>
      </c>
      <c r="I25" s="232">
        <v>2836.7000000000007</v>
      </c>
      <c r="J25" s="232">
        <v>2874.4000000000005</v>
      </c>
      <c r="K25" s="231">
        <v>2799</v>
      </c>
      <c r="L25" s="231">
        <v>2735</v>
      </c>
      <c r="M25" s="231">
        <v>4.46563</v>
      </c>
      <c r="N25" s="1"/>
      <c r="O25" s="1"/>
    </row>
    <row r="26" spans="1:15" ht="12.75" customHeight="1">
      <c r="A26" s="214">
        <v>17</v>
      </c>
      <c r="B26" s="217" t="s">
        <v>847</v>
      </c>
      <c r="C26" s="231">
        <v>545.9</v>
      </c>
      <c r="D26" s="232">
        <v>548.9666666666667</v>
      </c>
      <c r="E26" s="232">
        <v>537.93333333333339</v>
      </c>
      <c r="F26" s="232">
        <v>529.9666666666667</v>
      </c>
      <c r="G26" s="232">
        <v>518.93333333333339</v>
      </c>
      <c r="H26" s="232">
        <v>556.93333333333339</v>
      </c>
      <c r="I26" s="232">
        <v>567.9666666666667</v>
      </c>
      <c r="J26" s="232">
        <v>575.93333333333339</v>
      </c>
      <c r="K26" s="231">
        <v>560</v>
      </c>
      <c r="L26" s="231">
        <v>541</v>
      </c>
      <c r="M26" s="231">
        <v>8.6542899999999996</v>
      </c>
      <c r="N26" s="1"/>
      <c r="O26" s="1"/>
    </row>
    <row r="27" spans="1:15" ht="12.75" customHeight="1">
      <c r="A27" s="214">
        <v>18</v>
      </c>
      <c r="B27" s="217" t="s">
        <v>238</v>
      </c>
      <c r="C27" s="231">
        <v>145.75</v>
      </c>
      <c r="D27" s="232">
        <v>145.93333333333331</v>
      </c>
      <c r="E27" s="232">
        <v>144.66666666666663</v>
      </c>
      <c r="F27" s="232">
        <v>143.58333333333331</v>
      </c>
      <c r="G27" s="232">
        <v>142.31666666666663</v>
      </c>
      <c r="H27" s="232">
        <v>147.01666666666662</v>
      </c>
      <c r="I27" s="232">
        <v>148.28333333333333</v>
      </c>
      <c r="J27" s="232">
        <v>149.36666666666662</v>
      </c>
      <c r="K27" s="231">
        <v>147.19999999999999</v>
      </c>
      <c r="L27" s="231">
        <v>144.85</v>
      </c>
      <c r="M27" s="231">
        <v>14.328279999999999</v>
      </c>
      <c r="N27" s="1"/>
      <c r="O27" s="1"/>
    </row>
    <row r="28" spans="1:15" ht="12.75" customHeight="1">
      <c r="A28" s="214">
        <v>19</v>
      </c>
      <c r="B28" s="217" t="s">
        <v>41</v>
      </c>
      <c r="C28" s="231">
        <v>261.10000000000002</v>
      </c>
      <c r="D28" s="232">
        <v>260.14999999999998</v>
      </c>
      <c r="E28" s="232">
        <v>258.34999999999997</v>
      </c>
      <c r="F28" s="232">
        <v>255.59999999999997</v>
      </c>
      <c r="G28" s="232">
        <v>253.79999999999995</v>
      </c>
      <c r="H28" s="232">
        <v>262.89999999999998</v>
      </c>
      <c r="I28" s="232">
        <v>264.69999999999993</v>
      </c>
      <c r="J28" s="232">
        <v>267.45</v>
      </c>
      <c r="K28" s="231">
        <v>261.95</v>
      </c>
      <c r="L28" s="231">
        <v>257.39999999999998</v>
      </c>
      <c r="M28" s="231">
        <v>9.4779499999999999</v>
      </c>
      <c r="N28" s="1"/>
      <c r="O28" s="1"/>
    </row>
    <row r="29" spans="1:15" ht="12.75" customHeight="1">
      <c r="A29" s="214">
        <v>20</v>
      </c>
      <c r="B29" s="217" t="s">
        <v>48</v>
      </c>
      <c r="C29" s="231">
        <v>3046.3</v>
      </c>
      <c r="D29" s="232">
        <v>3034.3500000000004</v>
      </c>
      <c r="E29" s="232">
        <v>3013.8000000000006</v>
      </c>
      <c r="F29" s="232">
        <v>2981.3</v>
      </c>
      <c r="G29" s="232">
        <v>2960.7500000000005</v>
      </c>
      <c r="H29" s="232">
        <v>3066.8500000000008</v>
      </c>
      <c r="I29" s="232">
        <v>3087.4</v>
      </c>
      <c r="J29" s="232">
        <v>3119.900000000001</v>
      </c>
      <c r="K29" s="231">
        <v>3054.9</v>
      </c>
      <c r="L29" s="231">
        <v>3001.85</v>
      </c>
      <c r="M29" s="231">
        <v>0.24657000000000001</v>
      </c>
      <c r="N29" s="1"/>
      <c r="O29" s="1"/>
    </row>
    <row r="30" spans="1:15" ht="12.75" customHeight="1">
      <c r="A30" s="214">
        <v>21</v>
      </c>
      <c r="B30" s="217" t="s">
        <v>51</v>
      </c>
      <c r="C30" s="231">
        <v>501.1</v>
      </c>
      <c r="D30" s="232">
        <v>506.01666666666671</v>
      </c>
      <c r="E30" s="232">
        <v>493.33333333333337</v>
      </c>
      <c r="F30" s="232">
        <v>485.56666666666666</v>
      </c>
      <c r="G30" s="232">
        <v>472.88333333333333</v>
      </c>
      <c r="H30" s="232">
        <v>513.78333333333342</v>
      </c>
      <c r="I30" s="232">
        <v>526.4666666666667</v>
      </c>
      <c r="J30" s="232">
        <v>534.23333333333346</v>
      </c>
      <c r="K30" s="231">
        <v>518.70000000000005</v>
      </c>
      <c r="L30" s="231">
        <v>498.25</v>
      </c>
      <c r="M30" s="231">
        <v>41.542369999999998</v>
      </c>
      <c r="N30" s="1"/>
      <c r="O30" s="1"/>
    </row>
    <row r="31" spans="1:15" ht="12.75" customHeight="1">
      <c r="A31" s="214">
        <v>22</v>
      </c>
      <c r="B31" s="217" t="s">
        <v>53</v>
      </c>
      <c r="C31" s="231">
        <v>4335.45</v>
      </c>
      <c r="D31" s="232">
        <v>4325.2833333333338</v>
      </c>
      <c r="E31" s="232">
        <v>4297.0666666666675</v>
      </c>
      <c r="F31" s="232">
        <v>4258.6833333333334</v>
      </c>
      <c r="G31" s="232">
        <v>4230.4666666666672</v>
      </c>
      <c r="H31" s="232">
        <v>4363.6666666666679</v>
      </c>
      <c r="I31" s="232">
        <v>4391.8833333333332</v>
      </c>
      <c r="J31" s="232">
        <v>4430.2666666666682</v>
      </c>
      <c r="K31" s="231">
        <v>4353.5</v>
      </c>
      <c r="L31" s="231">
        <v>4286.8999999999996</v>
      </c>
      <c r="M31" s="231">
        <v>1.6134999999999999</v>
      </c>
      <c r="N31" s="1"/>
      <c r="O31" s="1"/>
    </row>
    <row r="32" spans="1:15" ht="12.75" customHeight="1">
      <c r="A32" s="214">
        <v>23</v>
      </c>
      <c r="B32" s="217" t="s">
        <v>55</v>
      </c>
      <c r="C32" s="231">
        <v>147.35</v>
      </c>
      <c r="D32" s="232">
        <v>146.28333333333333</v>
      </c>
      <c r="E32" s="232">
        <v>144.86666666666667</v>
      </c>
      <c r="F32" s="232">
        <v>142.38333333333335</v>
      </c>
      <c r="G32" s="232">
        <v>140.9666666666667</v>
      </c>
      <c r="H32" s="232">
        <v>148.76666666666665</v>
      </c>
      <c r="I32" s="232">
        <v>150.18333333333334</v>
      </c>
      <c r="J32" s="232">
        <v>152.66666666666663</v>
      </c>
      <c r="K32" s="231">
        <v>147.69999999999999</v>
      </c>
      <c r="L32" s="231">
        <v>143.80000000000001</v>
      </c>
      <c r="M32" s="231">
        <v>80.710220000000007</v>
      </c>
      <c r="N32" s="1"/>
      <c r="O32" s="1"/>
    </row>
    <row r="33" spans="1:15" ht="12.75" customHeight="1">
      <c r="A33" s="214">
        <v>24</v>
      </c>
      <c r="B33" s="217" t="s">
        <v>57</v>
      </c>
      <c r="C33" s="231">
        <v>2784.45</v>
      </c>
      <c r="D33" s="232">
        <v>2784.1</v>
      </c>
      <c r="E33" s="232">
        <v>2768.2</v>
      </c>
      <c r="F33" s="232">
        <v>2751.95</v>
      </c>
      <c r="G33" s="232">
        <v>2736.0499999999997</v>
      </c>
      <c r="H33" s="232">
        <v>2800.35</v>
      </c>
      <c r="I33" s="232">
        <v>2816.2500000000005</v>
      </c>
      <c r="J33" s="232">
        <v>2832.5</v>
      </c>
      <c r="K33" s="231">
        <v>2800</v>
      </c>
      <c r="L33" s="231">
        <v>2767.85</v>
      </c>
      <c r="M33" s="231">
        <v>14.022600000000001</v>
      </c>
      <c r="N33" s="1"/>
      <c r="O33" s="1"/>
    </row>
    <row r="34" spans="1:15" ht="12.75" customHeight="1">
      <c r="A34" s="214">
        <v>25</v>
      </c>
      <c r="B34" s="217" t="s">
        <v>298</v>
      </c>
      <c r="C34" s="231">
        <v>2022.65</v>
      </c>
      <c r="D34" s="232">
        <v>2003.7333333333333</v>
      </c>
      <c r="E34" s="232">
        <v>1978.9166666666667</v>
      </c>
      <c r="F34" s="232">
        <v>1935.1833333333334</v>
      </c>
      <c r="G34" s="232">
        <v>1910.3666666666668</v>
      </c>
      <c r="H34" s="232">
        <v>2047.4666666666667</v>
      </c>
      <c r="I34" s="232">
        <v>2072.2833333333333</v>
      </c>
      <c r="J34" s="232">
        <v>2116.0166666666664</v>
      </c>
      <c r="K34" s="231">
        <v>2028.55</v>
      </c>
      <c r="L34" s="231">
        <v>1960</v>
      </c>
      <c r="M34" s="231">
        <v>3.7744900000000001</v>
      </c>
      <c r="N34" s="1"/>
      <c r="O34" s="1"/>
    </row>
    <row r="35" spans="1:15" ht="12.75" customHeight="1">
      <c r="A35" s="214">
        <v>26</v>
      </c>
      <c r="B35" s="217" t="s">
        <v>60</v>
      </c>
      <c r="C35" s="231">
        <v>445.85</v>
      </c>
      <c r="D35" s="232">
        <v>445.4666666666667</v>
      </c>
      <c r="E35" s="232">
        <v>443.23333333333341</v>
      </c>
      <c r="F35" s="232">
        <v>440.61666666666673</v>
      </c>
      <c r="G35" s="232">
        <v>438.38333333333344</v>
      </c>
      <c r="H35" s="232">
        <v>448.08333333333337</v>
      </c>
      <c r="I35" s="232">
        <v>450.31666666666672</v>
      </c>
      <c r="J35" s="232">
        <v>452.93333333333334</v>
      </c>
      <c r="K35" s="231">
        <v>447.7</v>
      </c>
      <c r="L35" s="231">
        <v>442.85</v>
      </c>
      <c r="M35" s="231">
        <v>5.4531900000000002</v>
      </c>
      <c r="N35" s="1"/>
      <c r="O35" s="1"/>
    </row>
    <row r="36" spans="1:15" ht="12.75" customHeight="1">
      <c r="A36" s="214">
        <v>27</v>
      </c>
      <c r="B36" s="217" t="s">
        <v>240</v>
      </c>
      <c r="C36" s="231">
        <v>3434</v>
      </c>
      <c r="D36" s="232">
        <v>3462.9166666666665</v>
      </c>
      <c r="E36" s="232">
        <v>3396.083333333333</v>
      </c>
      <c r="F36" s="232">
        <v>3358.1666666666665</v>
      </c>
      <c r="G36" s="232">
        <v>3291.333333333333</v>
      </c>
      <c r="H36" s="232">
        <v>3500.833333333333</v>
      </c>
      <c r="I36" s="232">
        <v>3567.6666666666661</v>
      </c>
      <c r="J36" s="232">
        <v>3605.583333333333</v>
      </c>
      <c r="K36" s="231">
        <v>3529.75</v>
      </c>
      <c r="L36" s="231">
        <v>3425</v>
      </c>
      <c r="M36" s="231">
        <v>8.9260599999999997</v>
      </c>
      <c r="N36" s="1"/>
      <c r="O36" s="1"/>
    </row>
    <row r="37" spans="1:15" ht="12.75" customHeight="1">
      <c r="A37" s="214">
        <v>28</v>
      </c>
      <c r="B37" s="217" t="s">
        <v>61</v>
      </c>
      <c r="C37" s="231">
        <v>932.7</v>
      </c>
      <c r="D37" s="232">
        <v>932.28333333333342</v>
      </c>
      <c r="E37" s="232">
        <v>924.86666666666679</v>
      </c>
      <c r="F37" s="232">
        <v>917.03333333333342</v>
      </c>
      <c r="G37" s="232">
        <v>909.61666666666679</v>
      </c>
      <c r="H37" s="232">
        <v>940.11666666666679</v>
      </c>
      <c r="I37" s="232">
        <v>947.53333333333353</v>
      </c>
      <c r="J37" s="232">
        <v>955.36666666666679</v>
      </c>
      <c r="K37" s="231">
        <v>939.7</v>
      </c>
      <c r="L37" s="231">
        <v>924.45</v>
      </c>
      <c r="M37" s="231">
        <v>52.361240000000002</v>
      </c>
      <c r="N37" s="1"/>
      <c r="O37" s="1"/>
    </row>
    <row r="38" spans="1:15" ht="12.75" customHeight="1">
      <c r="A38" s="214">
        <v>29</v>
      </c>
      <c r="B38" s="217" t="s">
        <v>62</v>
      </c>
      <c r="C38" s="231">
        <v>3623.55</v>
      </c>
      <c r="D38" s="232">
        <v>3607.1833333333329</v>
      </c>
      <c r="E38" s="232">
        <v>3587.3666666666659</v>
      </c>
      <c r="F38" s="232">
        <v>3551.1833333333329</v>
      </c>
      <c r="G38" s="232">
        <v>3531.3666666666659</v>
      </c>
      <c r="H38" s="232">
        <v>3643.3666666666659</v>
      </c>
      <c r="I38" s="232">
        <v>3663.1833333333325</v>
      </c>
      <c r="J38" s="232">
        <v>3699.3666666666659</v>
      </c>
      <c r="K38" s="231">
        <v>3627</v>
      </c>
      <c r="L38" s="231">
        <v>3571</v>
      </c>
      <c r="M38" s="231">
        <v>1.73482</v>
      </c>
      <c r="N38" s="1"/>
      <c r="O38" s="1"/>
    </row>
    <row r="39" spans="1:15" ht="12.75" customHeight="1">
      <c r="A39" s="214">
        <v>30</v>
      </c>
      <c r="B39" s="217" t="s">
        <v>65</v>
      </c>
      <c r="C39" s="231">
        <v>5863</v>
      </c>
      <c r="D39" s="232">
        <v>5879.666666666667</v>
      </c>
      <c r="E39" s="232">
        <v>5824.3333333333339</v>
      </c>
      <c r="F39" s="232">
        <v>5785.666666666667</v>
      </c>
      <c r="G39" s="232">
        <v>5730.3333333333339</v>
      </c>
      <c r="H39" s="232">
        <v>5918.3333333333339</v>
      </c>
      <c r="I39" s="232">
        <v>5973.6666666666679</v>
      </c>
      <c r="J39" s="232">
        <v>6012.3333333333339</v>
      </c>
      <c r="K39" s="231">
        <v>5935</v>
      </c>
      <c r="L39" s="231">
        <v>5841</v>
      </c>
      <c r="M39" s="231">
        <v>8.5606399999999994</v>
      </c>
      <c r="N39" s="1"/>
      <c r="O39" s="1"/>
    </row>
    <row r="40" spans="1:15" ht="12.75" customHeight="1">
      <c r="A40" s="214">
        <v>31</v>
      </c>
      <c r="B40" s="217" t="s">
        <v>64</v>
      </c>
      <c r="C40" s="231">
        <v>1332.75</v>
      </c>
      <c r="D40" s="232">
        <v>1332.4333333333334</v>
      </c>
      <c r="E40" s="232">
        <v>1319.8666666666668</v>
      </c>
      <c r="F40" s="232">
        <v>1306.9833333333333</v>
      </c>
      <c r="G40" s="232">
        <v>1294.4166666666667</v>
      </c>
      <c r="H40" s="232">
        <v>1345.3166666666668</v>
      </c>
      <c r="I40" s="232">
        <v>1357.8833333333334</v>
      </c>
      <c r="J40" s="232">
        <v>1370.7666666666669</v>
      </c>
      <c r="K40" s="231">
        <v>1345</v>
      </c>
      <c r="L40" s="231">
        <v>1319.55</v>
      </c>
      <c r="M40" s="231">
        <v>18.32743</v>
      </c>
      <c r="N40" s="1"/>
      <c r="O40" s="1"/>
    </row>
    <row r="41" spans="1:15" ht="12.75" customHeight="1">
      <c r="A41" s="214">
        <v>32</v>
      </c>
      <c r="B41" s="217" t="s">
        <v>241</v>
      </c>
      <c r="C41" s="231">
        <v>5787.3</v>
      </c>
      <c r="D41" s="232">
        <v>5725.1166666666659</v>
      </c>
      <c r="E41" s="232">
        <v>5632.1833333333316</v>
      </c>
      <c r="F41" s="232">
        <v>5477.0666666666657</v>
      </c>
      <c r="G41" s="232">
        <v>5384.1333333333314</v>
      </c>
      <c r="H41" s="232">
        <v>5880.2333333333318</v>
      </c>
      <c r="I41" s="232">
        <v>5973.1666666666661</v>
      </c>
      <c r="J41" s="232">
        <v>6128.2833333333319</v>
      </c>
      <c r="K41" s="231">
        <v>5818.05</v>
      </c>
      <c r="L41" s="231">
        <v>5570</v>
      </c>
      <c r="M41" s="231">
        <v>0.25617000000000001</v>
      </c>
      <c r="N41" s="1"/>
      <c r="O41" s="1"/>
    </row>
    <row r="42" spans="1:15" ht="12.75" customHeight="1">
      <c r="A42" s="214">
        <v>33</v>
      </c>
      <c r="B42" s="217" t="s">
        <v>66</v>
      </c>
      <c r="C42" s="231">
        <v>2247.4</v>
      </c>
      <c r="D42" s="232">
        <v>2243.7833333333333</v>
      </c>
      <c r="E42" s="232">
        <v>2227.6666666666665</v>
      </c>
      <c r="F42" s="232">
        <v>2207.9333333333334</v>
      </c>
      <c r="G42" s="232">
        <v>2191.8166666666666</v>
      </c>
      <c r="H42" s="232">
        <v>2263.5166666666664</v>
      </c>
      <c r="I42" s="232">
        <v>2279.6333333333332</v>
      </c>
      <c r="J42" s="232">
        <v>2299.3666666666663</v>
      </c>
      <c r="K42" s="231">
        <v>2259.9</v>
      </c>
      <c r="L42" s="231">
        <v>2224.0500000000002</v>
      </c>
      <c r="M42" s="231">
        <v>2.95614</v>
      </c>
      <c r="N42" s="1"/>
      <c r="O42" s="1"/>
    </row>
    <row r="43" spans="1:15" ht="12.75" customHeight="1">
      <c r="A43" s="214">
        <v>34</v>
      </c>
      <c r="B43" s="217" t="s">
        <v>67</v>
      </c>
      <c r="C43" s="231">
        <v>247.95</v>
      </c>
      <c r="D43" s="232">
        <v>245.93333333333331</v>
      </c>
      <c r="E43" s="232">
        <v>242.01666666666662</v>
      </c>
      <c r="F43" s="232">
        <v>236.08333333333331</v>
      </c>
      <c r="G43" s="232">
        <v>232.16666666666663</v>
      </c>
      <c r="H43" s="232">
        <v>251.86666666666662</v>
      </c>
      <c r="I43" s="232">
        <v>255.7833333333333</v>
      </c>
      <c r="J43" s="232">
        <v>261.71666666666658</v>
      </c>
      <c r="K43" s="231">
        <v>249.85</v>
      </c>
      <c r="L43" s="231">
        <v>240</v>
      </c>
      <c r="M43" s="231">
        <v>235.51552000000001</v>
      </c>
      <c r="N43" s="1"/>
      <c r="O43" s="1"/>
    </row>
    <row r="44" spans="1:15" ht="12.75" customHeight="1">
      <c r="A44" s="214">
        <v>35</v>
      </c>
      <c r="B44" s="217" t="s">
        <v>68</v>
      </c>
      <c r="C44" s="231">
        <v>180.55</v>
      </c>
      <c r="D44" s="232">
        <v>180.83333333333334</v>
      </c>
      <c r="E44" s="232">
        <v>179.56666666666669</v>
      </c>
      <c r="F44" s="232">
        <v>178.58333333333334</v>
      </c>
      <c r="G44" s="232">
        <v>177.31666666666669</v>
      </c>
      <c r="H44" s="232">
        <v>181.81666666666669</v>
      </c>
      <c r="I44" s="232">
        <v>183.08333333333334</v>
      </c>
      <c r="J44" s="232">
        <v>184.06666666666669</v>
      </c>
      <c r="K44" s="231">
        <v>182.1</v>
      </c>
      <c r="L44" s="231">
        <v>179.85</v>
      </c>
      <c r="M44" s="231">
        <v>127.19955</v>
      </c>
      <c r="N44" s="1"/>
      <c r="O44" s="1"/>
    </row>
    <row r="45" spans="1:15" ht="12.75" customHeight="1">
      <c r="A45" s="214">
        <v>36</v>
      </c>
      <c r="B45" s="217" t="s">
        <v>242</v>
      </c>
      <c r="C45" s="231">
        <v>87.6</v>
      </c>
      <c r="D45" s="232">
        <v>88.466666666666654</v>
      </c>
      <c r="E45" s="232">
        <v>85.683333333333309</v>
      </c>
      <c r="F45" s="232">
        <v>83.766666666666652</v>
      </c>
      <c r="G45" s="232">
        <v>80.983333333333306</v>
      </c>
      <c r="H45" s="232">
        <v>90.383333333333312</v>
      </c>
      <c r="I45" s="232">
        <v>93.166666666666643</v>
      </c>
      <c r="J45" s="232">
        <v>95.083333333333314</v>
      </c>
      <c r="K45" s="231">
        <v>91.25</v>
      </c>
      <c r="L45" s="231">
        <v>86.55</v>
      </c>
      <c r="M45" s="231">
        <v>81.698689999999999</v>
      </c>
      <c r="N45" s="1"/>
      <c r="O45" s="1"/>
    </row>
    <row r="46" spans="1:15" ht="12.75" customHeight="1">
      <c r="A46" s="214">
        <v>37</v>
      </c>
      <c r="B46" s="217" t="s">
        <v>69</v>
      </c>
      <c r="C46" s="231">
        <v>1571.3</v>
      </c>
      <c r="D46" s="232">
        <v>1569.8166666666666</v>
      </c>
      <c r="E46" s="232">
        <v>1560.4833333333331</v>
      </c>
      <c r="F46" s="232">
        <v>1549.6666666666665</v>
      </c>
      <c r="G46" s="232">
        <v>1540.333333333333</v>
      </c>
      <c r="H46" s="232">
        <v>1580.6333333333332</v>
      </c>
      <c r="I46" s="232">
        <v>1589.9666666666667</v>
      </c>
      <c r="J46" s="232">
        <v>1600.7833333333333</v>
      </c>
      <c r="K46" s="231">
        <v>1579.15</v>
      </c>
      <c r="L46" s="231">
        <v>1559</v>
      </c>
      <c r="M46" s="231">
        <v>1.1938299999999999</v>
      </c>
      <c r="N46" s="1"/>
      <c r="O46" s="1"/>
    </row>
    <row r="47" spans="1:15" ht="12.75" customHeight="1">
      <c r="A47" s="214">
        <v>38</v>
      </c>
      <c r="B47" s="217" t="s">
        <v>72</v>
      </c>
      <c r="C47" s="231">
        <v>564.65</v>
      </c>
      <c r="D47" s="232">
        <v>561.23333333333335</v>
      </c>
      <c r="E47" s="232">
        <v>557.4666666666667</v>
      </c>
      <c r="F47" s="232">
        <v>550.2833333333333</v>
      </c>
      <c r="G47" s="232">
        <v>546.51666666666665</v>
      </c>
      <c r="H47" s="232">
        <v>568.41666666666674</v>
      </c>
      <c r="I47" s="232">
        <v>572.18333333333339</v>
      </c>
      <c r="J47" s="232">
        <v>579.36666666666679</v>
      </c>
      <c r="K47" s="231">
        <v>565</v>
      </c>
      <c r="L47" s="231">
        <v>554.04999999999995</v>
      </c>
      <c r="M47" s="231">
        <v>2.9904199999999999</v>
      </c>
      <c r="N47" s="1"/>
      <c r="O47" s="1"/>
    </row>
    <row r="48" spans="1:15" ht="12.75" customHeight="1">
      <c r="A48" s="214">
        <v>39</v>
      </c>
      <c r="B48" s="217" t="s">
        <v>71</v>
      </c>
      <c r="C48" s="231">
        <v>101.55</v>
      </c>
      <c r="D48" s="232">
        <v>101.71666666666665</v>
      </c>
      <c r="E48" s="232">
        <v>100.93333333333331</v>
      </c>
      <c r="F48" s="232">
        <v>100.31666666666665</v>
      </c>
      <c r="G48" s="232">
        <v>99.533333333333303</v>
      </c>
      <c r="H48" s="232">
        <v>102.33333333333331</v>
      </c>
      <c r="I48" s="232">
        <v>103.11666666666665</v>
      </c>
      <c r="J48" s="232">
        <v>103.73333333333332</v>
      </c>
      <c r="K48" s="231">
        <v>102.5</v>
      </c>
      <c r="L48" s="231">
        <v>101.1</v>
      </c>
      <c r="M48" s="231">
        <v>97.258690000000001</v>
      </c>
      <c r="N48" s="1"/>
      <c r="O48" s="1"/>
    </row>
    <row r="49" spans="1:15" ht="12.75" customHeight="1">
      <c r="A49" s="214">
        <v>40</v>
      </c>
      <c r="B49" s="217" t="s">
        <v>73</v>
      </c>
      <c r="C49" s="231">
        <v>879.25</v>
      </c>
      <c r="D49" s="232">
        <v>874.91666666666663</v>
      </c>
      <c r="E49" s="232">
        <v>868.38333333333321</v>
      </c>
      <c r="F49" s="232">
        <v>857.51666666666654</v>
      </c>
      <c r="G49" s="232">
        <v>850.98333333333312</v>
      </c>
      <c r="H49" s="232">
        <v>885.7833333333333</v>
      </c>
      <c r="I49" s="232">
        <v>892.31666666666683</v>
      </c>
      <c r="J49" s="232">
        <v>903.18333333333339</v>
      </c>
      <c r="K49" s="231">
        <v>881.45</v>
      </c>
      <c r="L49" s="231">
        <v>864.05</v>
      </c>
      <c r="M49" s="231">
        <v>7.9926199999999996</v>
      </c>
      <c r="N49" s="1"/>
      <c r="O49" s="1"/>
    </row>
    <row r="50" spans="1:15" ht="12.75" customHeight="1">
      <c r="A50" s="214">
        <v>41</v>
      </c>
      <c r="B50" s="217" t="s">
        <v>76</v>
      </c>
      <c r="C50" s="231">
        <v>80.2</v>
      </c>
      <c r="D50" s="232">
        <v>80.38333333333334</v>
      </c>
      <c r="E50" s="232">
        <v>79.316666666666677</v>
      </c>
      <c r="F50" s="232">
        <v>78.433333333333337</v>
      </c>
      <c r="G50" s="232">
        <v>77.366666666666674</v>
      </c>
      <c r="H50" s="232">
        <v>81.26666666666668</v>
      </c>
      <c r="I50" s="232">
        <v>82.333333333333343</v>
      </c>
      <c r="J50" s="232">
        <v>83.216666666666683</v>
      </c>
      <c r="K50" s="231">
        <v>81.45</v>
      </c>
      <c r="L50" s="231">
        <v>79.5</v>
      </c>
      <c r="M50" s="231">
        <v>105.98963000000001</v>
      </c>
      <c r="N50" s="1"/>
      <c r="O50" s="1"/>
    </row>
    <row r="51" spans="1:15" ht="12.75" customHeight="1">
      <c r="A51" s="214">
        <v>42</v>
      </c>
      <c r="B51" s="217" t="s">
        <v>80</v>
      </c>
      <c r="C51" s="231">
        <v>349.6</v>
      </c>
      <c r="D51" s="232">
        <v>348.51666666666665</v>
      </c>
      <c r="E51" s="232">
        <v>347.0333333333333</v>
      </c>
      <c r="F51" s="232">
        <v>344.46666666666664</v>
      </c>
      <c r="G51" s="232">
        <v>342.98333333333329</v>
      </c>
      <c r="H51" s="232">
        <v>351.08333333333331</v>
      </c>
      <c r="I51" s="232">
        <v>352.56666666666666</v>
      </c>
      <c r="J51" s="232">
        <v>355.13333333333333</v>
      </c>
      <c r="K51" s="231">
        <v>350</v>
      </c>
      <c r="L51" s="231">
        <v>345.95</v>
      </c>
      <c r="M51" s="231">
        <v>16.813749999999999</v>
      </c>
      <c r="N51" s="1"/>
      <c r="O51" s="1"/>
    </row>
    <row r="52" spans="1:15" ht="12.75" customHeight="1">
      <c r="A52" s="214">
        <v>43</v>
      </c>
      <c r="B52" s="217" t="s">
        <v>75</v>
      </c>
      <c r="C52" s="231">
        <v>772.7</v>
      </c>
      <c r="D52" s="232">
        <v>770.85</v>
      </c>
      <c r="E52" s="232">
        <v>765.7</v>
      </c>
      <c r="F52" s="232">
        <v>758.7</v>
      </c>
      <c r="G52" s="232">
        <v>753.55000000000007</v>
      </c>
      <c r="H52" s="232">
        <v>777.85</v>
      </c>
      <c r="I52" s="232">
        <v>782.99999999999989</v>
      </c>
      <c r="J52" s="232">
        <v>790</v>
      </c>
      <c r="K52" s="231">
        <v>776</v>
      </c>
      <c r="L52" s="231">
        <v>763.85</v>
      </c>
      <c r="M52" s="231">
        <v>26.853200000000001</v>
      </c>
      <c r="N52" s="1"/>
      <c r="O52" s="1"/>
    </row>
    <row r="53" spans="1:15" ht="12.75" customHeight="1">
      <c r="A53" s="214">
        <v>44</v>
      </c>
      <c r="B53" s="217" t="s">
        <v>77</v>
      </c>
      <c r="C53" s="231">
        <v>248.35</v>
      </c>
      <c r="D53" s="232">
        <v>247.71666666666667</v>
      </c>
      <c r="E53" s="232">
        <v>245.83333333333334</v>
      </c>
      <c r="F53" s="232">
        <v>243.31666666666666</v>
      </c>
      <c r="G53" s="232">
        <v>241.43333333333334</v>
      </c>
      <c r="H53" s="232">
        <v>250.23333333333335</v>
      </c>
      <c r="I53" s="232">
        <v>252.11666666666667</v>
      </c>
      <c r="J53" s="232">
        <v>254.63333333333335</v>
      </c>
      <c r="K53" s="231">
        <v>249.6</v>
      </c>
      <c r="L53" s="231">
        <v>245.2</v>
      </c>
      <c r="M53" s="231">
        <v>12.63514</v>
      </c>
      <c r="N53" s="1"/>
      <c r="O53" s="1"/>
    </row>
    <row r="54" spans="1:15" ht="12.75" customHeight="1">
      <c r="A54" s="214">
        <v>45</v>
      </c>
      <c r="B54" s="217" t="s">
        <v>78</v>
      </c>
      <c r="C54" s="231">
        <v>16926.099999999999</v>
      </c>
      <c r="D54" s="232">
        <v>16939.033333333329</v>
      </c>
      <c r="E54" s="232">
        <v>16818.016666666659</v>
      </c>
      <c r="F54" s="232">
        <v>16709.933333333331</v>
      </c>
      <c r="G54" s="232">
        <v>16588.916666666661</v>
      </c>
      <c r="H54" s="232">
        <v>17047.116666666658</v>
      </c>
      <c r="I54" s="232">
        <v>17168.133333333328</v>
      </c>
      <c r="J54" s="232">
        <v>17276.216666666656</v>
      </c>
      <c r="K54" s="231">
        <v>17060.05</v>
      </c>
      <c r="L54" s="231">
        <v>16830.95</v>
      </c>
      <c r="M54" s="231">
        <v>9.3689999999999996E-2</v>
      </c>
      <c r="N54" s="1"/>
      <c r="O54" s="1"/>
    </row>
    <row r="55" spans="1:15" ht="12.75" customHeight="1">
      <c r="A55" s="214">
        <v>46</v>
      </c>
      <c r="B55" s="217" t="s">
        <v>81</v>
      </c>
      <c r="C55" s="231">
        <v>4337.8500000000004</v>
      </c>
      <c r="D55" s="232">
        <v>4338.1499999999996</v>
      </c>
      <c r="E55" s="232">
        <v>4318.8499999999995</v>
      </c>
      <c r="F55" s="232">
        <v>4299.8499999999995</v>
      </c>
      <c r="G55" s="232">
        <v>4280.5499999999993</v>
      </c>
      <c r="H55" s="232">
        <v>4357.1499999999996</v>
      </c>
      <c r="I55" s="232">
        <v>4376.4499999999989</v>
      </c>
      <c r="J55" s="232">
        <v>4395.45</v>
      </c>
      <c r="K55" s="231">
        <v>4357.45</v>
      </c>
      <c r="L55" s="231">
        <v>4319.1499999999996</v>
      </c>
      <c r="M55" s="231">
        <v>1.19143</v>
      </c>
      <c r="N55" s="1"/>
      <c r="O55" s="1"/>
    </row>
    <row r="56" spans="1:15" ht="12.75" customHeight="1">
      <c r="A56" s="214">
        <v>47</v>
      </c>
      <c r="B56" s="217" t="s">
        <v>82</v>
      </c>
      <c r="C56" s="231">
        <v>323.05</v>
      </c>
      <c r="D56" s="232">
        <v>323.03333333333336</v>
      </c>
      <c r="E56" s="232">
        <v>319.51666666666671</v>
      </c>
      <c r="F56" s="232">
        <v>315.98333333333335</v>
      </c>
      <c r="G56" s="232">
        <v>312.4666666666667</v>
      </c>
      <c r="H56" s="232">
        <v>326.56666666666672</v>
      </c>
      <c r="I56" s="232">
        <v>330.08333333333337</v>
      </c>
      <c r="J56" s="232">
        <v>333.61666666666673</v>
      </c>
      <c r="K56" s="231">
        <v>326.55</v>
      </c>
      <c r="L56" s="231">
        <v>319.5</v>
      </c>
      <c r="M56" s="231">
        <v>130.83365000000001</v>
      </c>
      <c r="N56" s="1"/>
      <c r="O56" s="1"/>
    </row>
    <row r="57" spans="1:15" ht="12.75" customHeight="1">
      <c r="A57" s="214">
        <v>48</v>
      </c>
      <c r="B57" s="217" t="s">
        <v>83</v>
      </c>
      <c r="C57" s="231">
        <v>712.8</v>
      </c>
      <c r="D57" s="232">
        <v>712.43333333333339</v>
      </c>
      <c r="E57" s="232">
        <v>707.06666666666683</v>
      </c>
      <c r="F57" s="232">
        <v>701.33333333333348</v>
      </c>
      <c r="G57" s="232">
        <v>695.96666666666692</v>
      </c>
      <c r="H57" s="232">
        <v>718.16666666666674</v>
      </c>
      <c r="I57" s="232">
        <v>723.5333333333333</v>
      </c>
      <c r="J57" s="232">
        <v>729.26666666666665</v>
      </c>
      <c r="K57" s="231">
        <v>717.8</v>
      </c>
      <c r="L57" s="231">
        <v>706.7</v>
      </c>
      <c r="M57" s="231">
        <v>12.52665</v>
      </c>
      <c r="N57" s="1"/>
      <c r="O57" s="1"/>
    </row>
    <row r="58" spans="1:15" ht="12.75" customHeight="1">
      <c r="A58" s="214">
        <v>49</v>
      </c>
      <c r="B58" s="217" t="s">
        <v>84</v>
      </c>
      <c r="C58" s="231">
        <v>1062.55</v>
      </c>
      <c r="D58" s="232">
        <v>1059.1666666666667</v>
      </c>
      <c r="E58" s="232">
        <v>1054.0833333333335</v>
      </c>
      <c r="F58" s="232">
        <v>1045.6166666666668</v>
      </c>
      <c r="G58" s="232">
        <v>1040.5333333333335</v>
      </c>
      <c r="H58" s="232">
        <v>1067.6333333333334</v>
      </c>
      <c r="I58" s="232">
        <v>1072.7166666666669</v>
      </c>
      <c r="J58" s="232">
        <v>1081.1833333333334</v>
      </c>
      <c r="K58" s="231">
        <v>1064.25</v>
      </c>
      <c r="L58" s="231">
        <v>1050.7</v>
      </c>
      <c r="M58" s="231">
        <v>7.5058100000000003</v>
      </c>
      <c r="N58" s="1"/>
      <c r="O58" s="1"/>
    </row>
    <row r="59" spans="1:15" ht="12.75" customHeight="1">
      <c r="A59" s="214">
        <v>50</v>
      </c>
      <c r="B59" s="217" t="s">
        <v>805</v>
      </c>
      <c r="C59" s="231">
        <v>1374</v>
      </c>
      <c r="D59" s="232">
        <v>1389.6666666666667</v>
      </c>
      <c r="E59" s="232">
        <v>1354.3333333333335</v>
      </c>
      <c r="F59" s="232">
        <v>1334.6666666666667</v>
      </c>
      <c r="G59" s="232">
        <v>1299.3333333333335</v>
      </c>
      <c r="H59" s="232">
        <v>1409.3333333333335</v>
      </c>
      <c r="I59" s="232">
        <v>1444.666666666667</v>
      </c>
      <c r="J59" s="232">
        <v>1464.3333333333335</v>
      </c>
      <c r="K59" s="231">
        <v>1425</v>
      </c>
      <c r="L59" s="231">
        <v>1370</v>
      </c>
      <c r="M59" s="231">
        <v>0.92474999999999996</v>
      </c>
      <c r="N59" s="1"/>
      <c r="O59" s="1"/>
    </row>
    <row r="60" spans="1:15" ht="12.75" customHeight="1">
      <c r="A60" s="214">
        <v>51</v>
      </c>
      <c r="B60" s="217" t="s">
        <v>85</v>
      </c>
      <c r="C60" s="231">
        <v>230.1</v>
      </c>
      <c r="D60" s="232">
        <v>229.23333333333335</v>
      </c>
      <c r="E60" s="232">
        <v>228.06666666666669</v>
      </c>
      <c r="F60" s="232">
        <v>226.03333333333333</v>
      </c>
      <c r="G60" s="232">
        <v>224.86666666666667</v>
      </c>
      <c r="H60" s="232">
        <v>231.26666666666671</v>
      </c>
      <c r="I60" s="232">
        <v>232.43333333333334</v>
      </c>
      <c r="J60" s="232">
        <v>234.46666666666673</v>
      </c>
      <c r="K60" s="231">
        <v>230.4</v>
      </c>
      <c r="L60" s="231">
        <v>227.2</v>
      </c>
      <c r="M60" s="231">
        <v>87.367149999999995</v>
      </c>
      <c r="N60" s="1"/>
      <c r="O60" s="1"/>
    </row>
    <row r="61" spans="1:15" ht="12.75" customHeight="1">
      <c r="A61" s="214">
        <v>52</v>
      </c>
      <c r="B61" s="217" t="s">
        <v>87</v>
      </c>
      <c r="C61" s="231">
        <v>4358.8999999999996</v>
      </c>
      <c r="D61" s="232">
        <v>4281.3666666666659</v>
      </c>
      <c r="E61" s="232">
        <v>4145.7333333333318</v>
      </c>
      <c r="F61" s="232">
        <v>3932.5666666666657</v>
      </c>
      <c r="G61" s="232">
        <v>3796.9333333333316</v>
      </c>
      <c r="H61" s="232">
        <v>4494.5333333333319</v>
      </c>
      <c r="I61" s="232">
        <v>4630.1666666666652</v>
      </c>
      <c r="J61" s="232">
        <v>4843.3333333333321</v>
      </c>
      <c r="K61" s="231">
        <v>4417</v>
      </c>
      <c r="L61" s="231">
        <v>4068.2</v>
      </c>
      <c r="M61" s="231">
        <v>14.619120000000001</v>
      </c>
      <c r="N61" s="1"/>
      <c r="O61" s="1"/>
    </row>
    <row r="62" spans="1:15" ht="12.75" customHeight="1">
      <c r="A62" s="214">
        <v>53</v>
      </c>
      <c r="B62" s="217" t="s">
        <v>88</v>
      </c>
      <c r="C62" s="231">
        <v>1490.7</v>
      </c>
      <c r="D62" s="232">
        <v>1490.8666666666668</v>
      </c>
      <c r="E62" s="232">
        <v>1479.7833333333335</v>
      </c>
      <c r="F62" s="232">
        <v>1468.8666666666668</v>
      </c>
      <c r="G62" s="232">
        <v>1457.7833333333335</v>
      </c>
      <c r="H62" s="232">
        <v>1501.7833333333335</v>
      </c>
      <c r="I62" s="232">
        <v>1512.8666666666666</v>
      </c>
      <c r="J62" s="232">
        <v>1523.7833333333335</v>
      </c>
      <c r="K62" s="231">
        <v>1501.95</v>
      </c>
      <c r="L62" s="231">
        <v>1479.95</v>
      </c>
      <c r="M62" s="231">
        <v>3.33704</v>
      </c>
      <c r="N62" s="1"/>
      <c r="O62" s="1"/>
    </row>
    <row r="63" spans="1:15" ht="12.75" customHeight="1">
      <c r="A63" s="214">
        <v>54</v>
      </c>
      <c r="B63" s="217" t="s">
        <v>89</v>
      </c>
      <c r="C63" s="231">
        <v>700.9</v>
      </c>
      <c r="D63" s="232">
        <v>700.30000000000007</v>
      </c>
      <c r="E63" s="232">
        <v>693.85000000000014</v>
      </c>
      <c r="F63" s="232">
        <v>686.80000000000007</v>
      </c>
      <c r="G63" s="232">
        <v>680.35000000000014</v>
      </c>
      <c r="H63" s="232">
        <v>707.35000000000014</v>
      </c>
      <c r="I63" s="232">
        <v>713.80000000000018</v>
      </c>
      <c r="J63" s="232">
        <v>720.85000000000014</v>
      </c>
      <c r="K63" s="231">
        <v>706.75</v>
      </c>
      <c r="L63" s="231">
        <v>693.25</v>
      </c>
      <c r="M63" s="231">
        <v>13.520949999999999</v>
      </c>
      <c r="N63" s="1"/>
      <c r="O63" s="1"/>
    </row>
    <row r="64" spans="1:15" ht="12.75" customHeight="1">
      <c r="A64" s="214">
        <v>55</v>
      </c>
      <c r="B64" s="217" t="s">
        <v>90</v>
      </c>
      <c r="C64" s="231">
        <v>863.5</v>
      </c>
      <c r="D64" s="232">
        <v>865.06666666666661</v>
      </c>
      <c r="E64" s="232">
        <v>859.43333333333317</v>
      </c>
      <c r="F64" s="232">
        <v>855.36666666666656</v>
      </c>
      <c r="G64" s="232">
        <v>849.73333333333312</v>
      </c>
      <c r="H64" s="232">
        <v>869.13333333333321</v>
      </c>
      <c r="I64" s="232">
        <v>874.76666666666665</v>
      </c>
      <c r="J64" s="232">
        <v>878.83333333333326</v>
      </c>
      <c r="K64" s="231">
        <v>870.7</v>
      </c>
      <c r="L64" s="231">
        <v>861</v>
      </c>
      <c r="M64" s="231">
        <v>1.8239399999999999</v>
      </c>
      <c r="N64" s="1"/>
      <c r="O64" s="1"/>
    </row>
    <row r="65" spans="1:15" ht="12.75" customHeight="1">
      <c r="A65" s="214">
        <v>56</v>
      </c>
      <c r="B65" s="217" t="s">
        <v>246</v>
      </c>
      <c r="C65" s="231">
        <v>327.8</v>
      </c>
      <c r="D65" s="232">
        <v>325.2</v>
      </c>
      <c r="E65" s="232">
        <v>321.64999999999998</v>
      </c>
      <c r="F65" s="232">
        <v>315.5</v>
      </c>
      <c r="G65" s="232">
        <v>311.95</v>
      </c>
      <c r="H65" s="232">
        <v>331.34999999999997</v>
      </c>
      <c r="I65" s="232">
        <v>334.90000000000003</v>
      </c>
      <c r="J65" s="232">
        <v>341.04999999999995</v>
      </c>
      <c r="K65" s="231">
        <v>328.75</v>
      </c>
      <c r="L65" s="231">
        <v>319.05</v>
      </c>
      <c r="M65" s="231">
        <v>12.40652</v>
      </c>
      <c r="N65" s="1"/>
      <c r="O65" s="1"/>
    </row>
    <row r="66" spans="1:15" ht="12.75" customHeight="1">
      <c r="A66" s="214">
        <v>57</v>
      </c>
      <c r="B66" s="217" t="s">
        <v>92</v>
      </c>
      <c r="C66" s="231">
        <v>1427.05</v>
      </c>
      <c r="D66" s="232">
        <v>1435.3499999999997</v>
      </c>
      <c r="E66" s="232">
        <v>1413.7999999999993</v>
      </c>
      <c r="F66" s="232">
        <v>1400.5499999999995</v>
      </c>
      <c r="G66" s="232">
        <v>1378.9999999999991</v>
      </c>
      <c r="H66" s="232">
        <v>1448.5999999999995</v>
      </c>
      <c r="I66" s="232">
        <v>1470.15</v>
      </c>
      <c r="J66" s="232">
        <v>1483.3999999999996</v>
      </c>
      <c r="K66" s="231">
        <v>1456.9</v>
      </c>
      <c r="L66" s="231">
        <v>1422.1</v>
      </c>
      <c r="M66" s="231">
        <v>4.6243800000000004</v>
      </c>
      <c r="N66" s="1"/>
      <c r="O66" s="1"/>
    </row>
    <row r="67" spans="1:15" ht="12.75" customHeight="1">
      <c r="A67" s="214">
        <v>58</v>
      </c>
      <c r="B67" s="217" t="s">
        <v>97</v>
      </c>
      <c r="C67" s="231">
        <v>369.55</v>
      </c>
      <c r="D67" s="232">
        <v>369.58333333333331</v>
      </c>
      <c r="E67" s="232">
        <v>367.46666666666664</v>
      </c>
      <c r="F67" s="232">
        <v>365.38333333333333</v>
      </c>
      <c r="G67" s="232">
        <v>363.26666666666665</v>
      </c>
      <c r="H67" s="232">
        <v>371.66666666666663</v>
      </c>
      <c r="I67" s="232">
        <v>373.7833333333333</v>
      </c>
      <c r="J67" s="232">
        <v>375.86666666666662</v>
      </c>
      <c r="K67" s="231">
        <v>371.7</v>
      </c>
      <c r="L67" s="231">
        <v>367.5</v>
      </c>
      <c r="M67" s="231">
        <v>23.387899999999998</v>
      </c>
      <c r="N67" s="1"/>
      <c r="O67" s="1"/>
    </row>
    <row r="68" spans="1:15" ht="12.75" customHeight="1">
      <c r="A68" s="214">
        <v>59</v>
      </c>
      <c r="B68" s="217" t="s">
        <v>93</v>
      </c>
      <c r="C68" s="231">
        <v>564.4</v>
      </c>
      <c r="D68" s="232">
        <v>564.33333333333337</v>
      </c>
      <c r="E68" s="232">
        <v>560.66666666666674</v>
      </c>
      <c r="F68" s="232">
        <v>556.93333333333339</v>
      </c>
      <c r="G68" s="232">
        <v>553.26666666666677</v>
      </c>
      <c r="H68" s="232">
        <v>568.06666666666672</v>
      </c>
      <c r="I68" s="232">
        <v>571.73333333333346</v>
      </c>
      <c r="J68" s="232">
        <v>575.4666666666667</v>
      </c>
      <c r="K68" s="231">
        <v>568</v>
      </c>
      <c r="L68" s="231">
        <v>560.6</v>
      </c>
      <c r="M68" s="231">
        <v>7.0434900000000003</v>
      </c>
      <c r="N68" s="1"/>
      <c r="O68" s="1"/>
    </row>
    <row r="69" spans="1:15" ht="12.75" customHeight="1">
      <c r="A69" s="214">
        <v>60</v>
      </c>
      <c r="B69" s="217" t="s">
        <v>247</v>
      </c>
      <c r="C69" s="231">
        <v>1767.2</v>
      </c>
      <c r="D69" s="232">
        <v>1793.1166666666668</v>
      </c>
      <c r="E69" s="232">
        <v>1734.2833333333335</v>
      </c>
      <c r="F69" s="232">
        <v>1701.3666666666668</v>
      </c>
      <c r="G69" s="232">
        <v>1642.5333333333335</v>
      </c>
      <c r="H69" s="232">
        <v>1826.0333333333335</v>
      </c>
      <c r="I69" s="232">
        <v>1884.8666666666666</v>
      </c>
      <c r="J69" s="232">
        <v>1917.7833333333335</v>
      </c>
      <c r="K69" s="231">
        <v>1851.95</v>
      </c>
      <c r="L69" s="231">
        <v>1760.2</v>
      </c>
      <c r="M69" s="231">
        <v>3.3723700000000001</v>
      </c>
      <c r="N69" s="1"/>
      <c r="O69" s="1"/>
    </row>
    <row r="70" spans="1:15" ht="12.75" customHeight="1">
      <c r="A70" s="214">
        <v>61</v>
      </c>
      <c r="B70" s="217" t="s">
        <v>94</v>
      </c>
      <c r="C70" s="231">
        <v>1885.8</v>
      </c>
      <c r="D70" s="232">
        <v>1881.9333333333334</v>
      </c>
      <c r="E70" s="232">
        <v>1863.8666666666668</v>
      </c>
      <c r="F70" s="232">
        <v>1841.9333333333334</v>
      </c>
      <c r="G70" s="232">
        <v>1823.8666666666668</v>
      </c>
      <c r="H70" s="232">
        <v>1903.8666666666668</v>
      </c>
      <c r="I70" s="232">
        <v>1921.9333333333334</v>
      </c>
      <c r="J70" s="232">
        <v>1943.8666666666668</v>
      </c>
      <c r="K70" s="231">
        <v>1900</v>
      </c>
      <c r="L70" s="231">
        <v>1860</v>
      </c>
      <c r="M70" s="231">
        <v>2.7531300000000001</v>
      </c>
      <c r="N70" s="1"/>
      <c r="O70" s="1"/>
    </row>
    <row r="71" spans="1:15" ht="12.75" customHeight="1">
      <c r="A71" s="214">
        <v>62</v>
      </c>
      <c r="B71" s="217" t="s">
        <v>848</v>
      </c>
      <c r="C71" s="231">
        <v>324.75</v>
      </c>
      <c r="D71" s="232">
        <v>320.34999999999997</v>
      </c>
      <c r="E71" s="232">
        <v>312.29999999999995</v>
      </c>
      <c r="F71" s="232">
        <v>299.84999999999997</v>
      </c>
      <c r="G71" s="232">
        <v>291.79999999999995</v>
      </c>
      <c r="H71" s="232">
        <v>332.79999999999995</v>
      </c>
      <c r="I71" s="232">
        <v>340.85</v>
      </c>
      <c r="J71" s="232">
        <v>353.29999999999995</v>
      </c>
      <c r="K71" s="231">
        <v>328.4</v>
      </c>
      <c r="L71" s="231">
        <v>307.89999999999998</v>
      </c>
      <c r="M71" s="231">
        <v>18.310230000000001</v>
      </c>
      <c r="N71" s="1"/>
      <c r="O71" s="1"/>
    </row>
    <row r="72" spans="1:15" ht="12.75" customHeight="1">
      <c r="A72" s="214">
        <v>63</v>
      </c>
      <c r="B72" s="217" t="s">
        <v>95</v>
      </c>
      <c r="C72" s="231">
        <v>3385.7</v>
      </c>
      <c r="D72" s="232">
        <v>3378.0499999999997</v>
      </c>
      <c r="E72" s="232">
        <v>3341.0999999999995</v>
      </c>
      <c r="F72" s="232">
        <v>3296.4999999999995</v>
      </c>
      <c r="G72" s="232">
        <v>3259.5499999999993</v>
      </c>
      <c r="H72" s="232">
        <v>3422.6499999999996</v>
      </c>
      <c r="I72" s="232">
        <v>3459.5999999999995</v>
      </c>
      <c r="J72" s="232">
        <v>3504.2</v>
      </c>
      <c r="K72" s="231">
        <v>3415</v>
      </c>
      <c r="L72" s="231">
        <v>3333.45</v>
      </c>
      <c r="M72" s="231">
        <v>2.20594</v>
      </c>
      <c r="N72" s="1"/>
      <c r="O72" s="1"/>
    </row>
    <row r="73" spans="1:15" ht="12.75" customHeight="1">
      <c r="A73" s="214">
        <v>64</v>
      </c>
      <c r="B73" s="217" t="s">
        <v>249</v>
      </c>
      <c r="C73" s="231">
        <v>3495.05</v>
      </c>
      <c r="D73" s="232">
        <v>3484.5499999999997</v>
      </c>
      <c r="E73" s="232">
        <v>3435.4999999999995</v>
      </c>
      <c r="F73" s="232">
        <v>3375.95</v>
      </c>
      <c r="G73" s="232">
        <v>3326.8999999999996</v>
      </c>
      <c r="H73" s="232">
        <v>3544.0999999999995</v>
      </c>
      <c r="I73" s="232">
        <v>3593.1499999999996</v>
      </c>
      <c r="J73" s="232">
        <v>3652.6999999999994</v>
      </c>
      <c r="K73" s="231">
        <v>3533.6</v>
      </c>
      <c r="L73" s="231">
        <v>3425</v>
      </c>
      <c r="M73" s="231">
        <v>1.9730099999999999</v>
      </c>
      <c r="N73" s="1"/>
      <c r="O73" s="1"/>
    </row>
    <row r="74" spans="1:15" ht="12.75" customHeight="1">
      <c r="A74" s="214">
        <v>65</v>
      </c>
      <c r="B74" s="217" t="s">
        <v>143</v>
      </c>
      <c r="C74" s="231">
        <v>2154</v>
      </c>
      <c r="D74" s="232">
        <v>2138.2166666666667</v>
      </c>
      <c r="E74" s="232">
        <v>2114.0333333333333</v>
      </c>
      <c r="F74" s="232">
        <v>2074.0666666666666</v>
      </c>
      <c r="G74" s="232">
        <v>2049.8833333333332</v>
      </c>
      <c r="H74" s="232">
        <v>2178.1833333333334</v>
      </c>
      <c r="I74" s="232">
        <v>2202.3666666666668</v>
      </c>
      <c r="J74" s="232">
        <v>2242.3333333333335</v>
      </c>
      <c r="K74" s="231">
        <v>2162.4</v>
      </c>
      <c r="L74" s="231">
        <v>2098.25</v>
      </c>
      <c r="M74" s="231">
        <v>1.26942</v>
      </c>
      <c r="N74" s="1"/>
      <c r="O74" s="1"/>
    </row>
    <row r="75" spans="1:15" ht="12.75" customHeight="1">
      <c r="A75" s="214">
        <v>66</v>
      </c>
      <c r="B75" s="217" t="s">
        <v>98</v>
      </c>
      <c r="C75" s="231">
        <v>4337.8500000000004</v>
      </c>
      <c r="D75" s="232">
        <v>4340.8833333333332</v>
      </c>
      <c r="E75" s="232">
        <v>4316.3166666666666</v>
      </c>
      <c r="F75" s="232">
        <v>4294.7833333333338</v>
      </c>
      <c r="G75" s="232">
        <v>4270.2166666666672</v>
      </c>
      <c r="H75" s="232">
        <v>4362.4166666666661</v>
      </c>
      <c r="I75" s="232">
        <v>4386.9833333333318</v>
      </c>
      <c r="J75" s="232">
        <v>4408.5166666666655</v>
      </c>
      <c r="K75" s="231">
        <v>4365.45</v>
      </c>
      <c r="L75" s="231">
        <v>4319.3500000000004</v>
      </c>
      <c r="M75" s="231">
        <v>1.54053</v>
      </c>
      <c r="N75" s="1"/>
      <c r="O75" s="1"/>
    </row>
    <row r="76" spans="1:15" ht="12.75" customHeight="1">
      <c r="A76" s="214">
        <v>67</v>
      </c>
      <c r="B76" s="217" t="s">
        <v>99</v>
      </c>
      <c r="C76" s="231">
        <v>3203.35</v>
      </c>
      <c r="D76" s="232">
        <v>3191.2333333333336</v>
      </c>
      <c r="E76" s="232">
        <v>3157.8666666666672</v>
      </c>
      <c r="F76" s="232">
        <v>3112.3833333333337</v>
      </c>
      <c r="G76" s="232">
        <v>3079.0166666666673</v>
      </c>
      <c r="H76" s="232">
        <v>3236.7166666666672</v>
      </c>
      <c r="I76" s="232">
        <v>3270.0833333333339</v>
      </c>
      <c r="J76" s="232">
        <v>3315.5666666666671</v>
      </c>
      <c r="K76" s="231">
        <v>3224.6</v>
      </c>
      <c r="L76" s="231">
        <v>3145.75</v>
      </c>
      <c r="M76" s="231">
        <v>4.2469099999999997</v>
      </c>
      <c r="N76" s="1"/>
      <c r="O76" s="1"/>
    </row>
    <row r="77" spans="1:15" ht="12.75" customHeight="1">
      <c r="A77" s="214">
        <v>68</v>
      </c>
      <c r="B77" s="217" t="s">
        <v>250</v>
      </c>
      <c r="C77" s="231">
        <v>418</v>
      </c>
      <c r="D77" s="232">
        <v>419.7</v>
      </c>
      <c r="E77" s="232">
        <v>412.5</v>
      </c>
      <c r="F77" s="232">
        <v>407</v>
      </c>
      <c r="G77" s="232">
        <v>399.8</v>
      </c>
      <c r="H77" s="232">
        <v>425.2</v>
      </c>
      <c r="I77" s="232">
        <v>432.39999999999992</v>
      </c>
      <c r="J77" s="232">
        <v>437.9</v>
      </c>
      <c r="K77" s="231">
        <v>426.9</v>
      </c>
      <c r="L77" s="231">
        <v>414.2</v>
      </c>
      <c r="M77" s="231">
        <v>1.2407900000000001</v>
      </c>
      <c r="N77" s="1"/>
      <c r="O77" s="1"/>
    </row>
    <row r="78" spans="1:15" ht="12.75" customHeight="1">
      <c r="A78" s="214">
        <v>69</v>
      </c>
      <c r="B78" s="217" t="s">
        <v>100</v>
      </c>
      <c r="C78" s="231">
        <v>2101.65</v>
      </c>
      <c r="D78" s="232">
        <v>2101.0500000000002</v>
      </c>
      <c r="E78" s="232">
        <v>2083.9000000000005</v>
      </c>
      <c r="F78" s="232">
        <v>2066.1500000000005</v>
      </c>
      <c r="G78" s="232">
        <v>2049.0000000000009</v>
      </c>
      <c r="H78" s="232">
        <v>2118.8000000000002</v>
      </c>
      <c r="I78" s="232">
        <v>2135.9499999999998</v>
      </c>
      <c r="J78" s="232">
        <v>2153.6999999999998</v>
      </c>
      <c r="K78" s="231">
        <v>2118.1999999999998</v>
      </c>
      <c r="L78" s="231">
        <v>2083.3000000000002</v>
      </c>
      <c r="M78" s="231">
        <v>0.98375999999999997</v>
      </c>
      <c r="N78" s="1"/>
      <c r="O78" s="1"/>
    </row>
    <row r="79" spans="1:15" ht="12.75" customHeight="1">
      <c r="A79" s="214">
        <v>70</v>
      </c>
      <c r="B79" s="217" t="s">
        <v>806</v>
      </c>
      <c r="C79" s="231">
        <v>124.75</v>
      </c>
      <c r="D79" s="232">
        <v>125.11666666666667</v>
      </c>
      <c r="E79" s="232">
        <v>120.33333333333334</v>
      </c>
      <c r="F79" s="232">
        <v>115.91666666666667</v>
      </c>
      <c r="G79" s="232">
        <v>111.13333333333334</v>
      </c>
      <c r="H79" s="232">
        <v>129.53333333333336</v>
      </c>
      <c r="I79" s="232">
        <v>134.31666666666666</v>
      </c>
      <c r="J79" s="232">
        <v>138.73333333333335</v>
      </c>
      <c r="K79" s="231">
        <v>129.9</v>
      </c>
      <c r="L79" s="231">
        <v>120.7</v>
      </c>
      <c r="M79" s="231">
        <v>295.18585999999999</v>
      </c>
      <c r="N79" s="1"/>
      <c r="O79" s="1"/>
    </row>
    <row r="80" spans="1:15" ht="12.75" customHeight="1">
      <c r="A80" s="214">
        <v>71</v>
      </c>
      <c r="B80" s="217" t="s">
        <v>102</v>
      </c>
      <c r="C80" s="231">
        <v>136</v>
      </c>
      <c r="D80" s="232">
        <v>135.45000000000002</v>
      </c>
      <c r="E80" s="232">
        <v>134.55000000000004</v>
      </c>
      <c r="F80" s="232">
        <v>133.10000000000002</v>
      </c>
      <c r="G80" s="232">
        <v>132.20000000000005</v>
      </c>
      <c r="H80" s="232">
        <v>136.90000000000003</v>
      </c>
      <c r="I80" s="232">
        <v>137.80000000000001</v>
      </c>
      <c r="J80" s="232">
        <v>139.25000000000003</v>
      </c>
      <c r="K80" s="231">
        <v>136.35</v>
      </c>
      <c r="L80" s="231">
        <v>134</v>
      </c>
      <c r="M80" s="231">
        <v>124.0937</v>
      </c>
      <c r="N80" s="1"/>
      <c r="O80" s="1"/>
    </row>
    <row r="81" spans="1:15" ht="12.75" customHeight="1">
      <c r="A81" s="214">
        <v>72</v>
      </c>
      <c r="B81" s="217" t="s">
        <v>252</v>
      </c>
      <c r="C81" s="231">
        <v>283.45</v>
      </c>
      <c r="D81" s="232">
        <v>283.45</v>
      </c>
      <c r="E81" s="232">
        <v>281.09999999999997</v>
      </c>
      <c r="F81" s="232">
        <v>278.75</v>
      </c>
      <c r="G81" s="232">
        <v>276.39999999999998</v>
      </c>
      <c r="H81" s="232">
        <v>285.79999999999995</v>
      </c>
      <c r="I81" s="232">
        <v>288.14999999999998</v>
      </c>
      <c r="J81" s="232">
        <v>290.49999999999994</v>
      </c>
      <c r="K81" s="231">
        <v>285.8</v>
      </c>
      <c r="L81" s="231">
        <v>281.10000000000002</v>
      </c>
      <c r="M81" s="231">
        <v>3.0716000000000001</v>
      </c>
      <c r="N81" s="1"/>
      <c r="O81" s="1"/>
    </row>
    <row r="82" spans="1:15" ht="12.75" customHeight="1">
      <c r="A82" s="214">
        <v>73</v>
      </c>
      <c r="B82" s="217" t="s">
        <v>103</v>
      </c>
      <c r="C82" s="231">
        <v>102.25</v>
      </c>
      <c r="D82" s="232">
        <v>101.56666666666666</v>
      </c>
      <c r="E82" s="232">
        <v>100.28333333333333</v>
      </c>
      <c r="F82" s="232">
        <v>98.316666666666663</v>
      </c>
      <c r="G82" s="232">
        <v>97.033333333333331</v>
      </c>
      <c r="H82" s="232">
        <v>103.53333333333333</v>
      </c>
      <c r="I82" s="232">
        <v>104.81666666666666</v>
      </c>
      <c r="J82" s="232">
        <v>106.78333333333333</v>
      </c>
      <c r="K82" s="231">
        <v>102.85</v>
      </c>
      <c r="L82" s="231">
        <v>99.6</v>
      </c>
      <c r="M82" s="231">
        <v>283.90307999999999</v>
      </c>
      <c r="N82" s="1"/>
      <c r="O82" s="1"/>
    </row>
    <row r="83" spans="1:15" ht="12.75" customHeight="1">
      <c r="A83" s="214">
        <v>74</v>
      </c>
      <c r="B83" s="217" t="s">
        <v>253</v>
      </c>
      <c r="C83" s="231">
        <v>1375.65</v>
      </c>
      <c r="D83" s="232">
        <v>1381.9000000000003</v>
      </c>
      <c r="E83" s="232">
        <v>1359.1000000000006</v>
      </c>
      <c r="F83" s="232">
        <v>1342.5500000000002</v>
      </c>
      <c r="G83" s="232">
        <v>1319.7500000000005</v>
      </c>
      <c r="H83" s="232">
        <v>1398.4500000000007</v>
      </c>
      <c r="I83" s="232">
        <v>1421.2500000000005</v>
      </c>
      <c r="J83" s="232">
        <v>1437.8000000000009</v>
      </c>
      <c r="K83" s="231">
        <v>1404.7</v>
      </c>
      <c r="L83" s="231">
        <v>1365.35</v>
      </c>
      <c r="M83" s="231">
        <v>2.72966</v>
      </c>
      <c r="N83" s="1"/>
      <c r="O83" s="1"/>
    </row>
    <row r="84" spans="1:15" ht="12.75" customHeight="1">
      <c r="A84" s="214">
        <v>75</v>
      </c>
      <c r="B84" s="217" t="s">
        <v>107</v>
      </c>
      <c r="C84" s="231">
        <v>926.85</v>
      </c>
      <c r="D84" s="232">
        <v>925.91666666666663</v>
      </c>
      <c r="E84" s="232">
        <v>915.98333333333323</v>
      </c>
      <c r="F84" s="232">
        <v>905.11666666666656</v>
      </c>
      <c r="G84" s="232">
        <v>895.18333333333317</v>
      </c>
      <c r="H84" s="232">
        <v>936.7833333333333</v>
      </c>
      <c r="I84" s="232">
        <v>946.7166666666667</v>
      </c>
      <c r="J84" s="232">
        <v>957.58333333333337</v>
      </c>
      <c r="K84" s="231">
        <v>935.85</v>
      </c>
      <c r="L84" s="231">
        <v>915.05</v>
      </c>
      <c r="M84" s="231">
        <v>5.7888099999999998</v>
      </c>
      <c r="N84" s="1"/>
      <c r="O84" s="1"/>
    </row>
    <row r="85" spans="1:15" ht="12.75" customHeight="1">
      <c r="A85" s="214">
        <v>76</v>
      </c>
      <c r="B85" s="217" t="s">
        <v>108</v>
      </c>
      <c r="C85" s="231">
        <v>1232.55</v>
      </c>
      <c r="D85" s="232">
        <v>1234.4333333333334</v>
      </c>
      <c r="E85" s="232">
        <v>1226.6166666666668</v>
      </c>
      <c r="F85" s="232">
        <v>1220.6833333333334</v>
      </c>
      <c r="G85" s="232">
        <v>1212.8666666666668</v>
      </c>
      <c r="H85" s="232">
        <v>1240.3666666666668</v>
      </c>
      <c r="I85" s="232">
        <v>1248.1833333333334</v>
      </c>
      <c r="J85" s="232">
        <v>1254.1166666666668</v>
      </c>
      <c r="K85" s="231">
        <v>1242.25</v>
      </c>
      <c r="L85" s="231">
        <v>1228.5</v>
      </c>
      <c r="M85" s="231">
        <v>1.7423599999999999</v>
      </c>
      <c r="N85" s="1"/>
      <c r="O85" s="1"/>
    </row>
    <row r="86" spans="1:15" ht="12.75" customHeight="1">
      <c r="A86" s="214">
        <v>77</v>
      </c>
      <c r="B86" s="217" t="s">
        <v>110</v>
      </c>
      <c r="C86" s="231">
        <v>1631.3</v>
      </c>
      <c r="D86" s="232">
        <v>1638.1499999999999</v>
      </c>
      <c r="E86" s="232">
        <v>1608.4999999999998</v>
      </c>
      <c r="F86" s="232">
        <v>1585.6999999999998</v>
      </c>
      <c r="G86" s="232">
        <v>1556.0499999999997</v>
      </c>
      <c r="H86" s="232">
        <v>1660.9499999999998</v>
      </c>
      <c r="I86" s="232">
        <v>1690.6</v>
      </c>
      <c r="J86" s="232">
        <v>1713.3999999999999</v>
      </c>
      <c r="K86" s="231">
        <v>1667.8</v>
      </c>
      <c r="L86" s="231">
        <v>1615.35</v>
      </c>
      <c r="M86" s="231">
        <v>6.7239500000000003</v>
      </c>
      <c r="N86" s="1"/>
      <c r="O86" s="1"/>
    </row>
    <row r="87" spans="1:15" ht="12.75" customHeight="1">
      <c r="A87" s="214">
        <v>78</v>
      </c>
      <c r="B87" s="217" t="s">
        <v>111</v>
      </c>
      <c r="C87" s="231">
        <v>471.05</v>
      </c>
      <c r="D87" s="232">
        <v>467.75</v>
      </c>
      <c r="E87" s="232">
        <v>463.65</v>
      </c>
      <c r="F87" s="232">
        <v>456.25</v>
      </c>
      <c r="G87" s="232">
        <v>452.15</v>
      </c>
      <c r="H87" s="232">
        <v>475.15</v>
      </c>
      <c r="I87" s="232">
        <v>479.25</v>
      </c>
      <c r="J87" s="232">
        <v>486.65</v>
      </c>
      <c r="K87" s="231">
        <v>471.85</v>
      </c>
      <c r="L87" s="231">
        <v>460.35</v>
      </c>
      <c r="M87" s="231">
        <v>8.6758199999999999</v>
      </c>
      <c r="N87" s="1"/>
      <c r="O87" s="1"/>
    </row>
    <row r="88" spans="1:15" ht="12.75" customHeight="1">
      <c r="A88" s="214">
        <v>79</v>
      </c>
      <c r="B88" s="217" t="s">
        <v>256</v>
      </c>
      <c r="C88" s="231">
        <v>274.8</v>
      </c>
      <c r="D88" s="232">
        <v>273.03333333333336</v>
      </c>
      <c r="E88" s="232">
        <v>268.26666666666671</v>
      </c>
      <c r="F88" s="232">
        <v>261.73333333333335</v>
      </c>
      <c r="G88" s="232">
        <v>256.9666666666667</v>
      </c>
      <c r="H88" s="232">
        <v>279.56666666666672</v>
      </c>
      <c r="I88" s="232">
        <v>284.33333333333337</v>
      </c>
      <c r="J88" s="232">
        <v>290.86666666666673</v>
      </c>
      <c r="K88" s="231">
        <v>277.8</v>
      </c>
      <c r="L88" s="231">
        <v>266.5</v>
      </c>
      <c r="M88" s="231">
        <v>7.8930100000000003</v>
      </c>
      <c r="N88" s="1"/>
      <c r="O88" s="1"/>
    </row>
    <row r="89" spans="1:15" ht="12.75" customHeight="1">
      <c r="A89" s="214">
        <v>80</v>
      </c>
      <c r="B89" s="217" t="s">
        <v>113</v>
      </c>
      <c r="C89" s="231">
        <v>1121.2</v>
      </c>
      <c r="D89" s="232">
        <v>1117.4166666666667</v>
      </c>
      <c r="E89" s="232">
        <v>1111.9333333333334</v>
      </c>
      <c r="F89" s="232">
        <v>1102.6666666666667</v>
      </c>
      <c r="G89" s="232">
        <v>1097.1833333333334</v>
      </c>
      <c r="H89" s="232">
        <v>1126.6833333333334</v>
      </c>
      <c r="I89" s="232">
        <v>1132.1666666666665</v>
      </c>
      <c r="J89" s="232">
        <v>1141.4333333333334</v>
      </c>
      <c r="K89" s="231">
        <v>1122.9000000000001</v>
      </c>
      <c r="L89" s="231">
        <v>1108.1500000000001</v>
      </c>
      <c r="M89" s="231">
        <v>16.968340000000001</v>
      </c>
      <c r="N89" s="1"/>
      <c r="O89" s="1"/>
    </row>
    <row r="90" spans="1:15" ht="12.75" customHeight="1">
      <c r="A90" s="214">
        <v>81</v>
      </c>
      <c r="B90" s="217" t="s">
        <v>115</v>
      </c>
      <c r="C90" s="231">
        <v>2000.8</v>
      </c>
      <c r="D90" s="232">
        <v>2009.1000000000001</v>
      </c>
      <c r="E90" s="232">
        <v>1988.7000000000003</v>
      </c>
      <c r="F90" s="232">
        <v>1976.6000000000001</v>
      </c>
      <c r="G90" s="232">
        <v>1956.2000000000003</v>
      </c>
      <c r="H90" s="232">
        <v>2021.2000000000003</v>
      </c>
      <c r="I90" s="232">
        <v>2041.6000000000004</v>
      </c>
      <c r="J90" s="232">
        <v>2053.7000000000003</v>
      </c>
      <c r="K90" s="231">
        <v>2029.5</v>
      </c>
      <c r="L90" s="231">
        <v>1997</v>
      </c>
      <c r="M90" s="231">
        <v>1.6221399999999999</v>
      </c>
      <c r="N90" s="1"/>
      <c r="O90" s="1"/>
    </row>
    <row r="91" spans="1:15" ht="12.75" customHeight="1">
      <c r="A91" s="214">
        <v>82</v>
      </c>
      <c r="B91" s="217" t="s">
        <v>116</v>
      </c>
      <c r="C91" s="231">
        <v>1673.1</v>
      </c>
      <c r="D91" s="232">
        <v>1672.3666666666668</v>
      </c>
      <c r="E91" s="232">
        <v>1662.1333333333337</v>
      </c>
      <c r="F91" s="232">
        <v>1651.166666666667</v>
      </c>
      <c r="G91" s="232">
        <v>1640.9333333333338</v>
      </c>
      <c r="H91" s="232">
        <v>1683.3333333333335</v>
      </c>
      <c r="I91" s="232">
        <v>1693.5666666666666</v>
      </c>
      <c r="J91" s="232">
        <v>1704.5333333333333</v>
      </c>
      <c r="K91" s="231">
        <v>1682.6</v>
      </c>
      <c r="L91" s="231">
        <v>1661.4</v>
      </c>
      <c r="M91" s="231">
        <v>77.221999999999994</v>
      </c>
      <c r="N91" s="1"/>
      <c r="O91" s="1"/>
    </row>
    <row r="92" spans="1:15" ht="12.75" customHeight="1">
      <c r="A92" s="214">
        <v>83</v>
      </c>
      <c r="B92" s="217" t="s">
        <v>117</v>
      </c>
      <c r="C92" s="231">
        <v>589.20000000000005</v>
      </c>
      <c r="D92" s="232">
        <v>590.28333333333342</v>
      </c>
      <c r="E92" s="232">
        <v>584.11666666666679</v>
      </c>
      <c r="F92" s="232">
        <v>579.03333333333342</v>
      </c>
      <c r="G92" s="232">
        <v>572.86666666666679</v>
      </c>
      <c r="H92" s="232">
        <v>595.36666666666679</v>
      </c>
      <c r="I92" s="232">
        <v>601.53333333333353</v>
      </c>
      <c r="J92" s="232">
        <v>606.61666666666679</v>
      </c>
      <c r="K92" s="231">
        <v>596.45000000000005</v>
      </c>
      <c r="L92" s="231">
        <v>585.20000000000005</v>
      </c>
      <c r="M92" s="231">
        <v>38.847830000000002</v>
      </c>
      <c r="N92" s="1"/>
      <c r="O92" s="1"/>
    </row>
    <row r="93" spans="1:15" ht="12.75" customHeight="1">
      <c r="A93" s="214">
        <v>84</v>
      </c>
      <c r="B93" s="217" t="s">
        <v>112</v>
      </c>
      <c r="C93" s="231">
        <v>1200</v>
      </c>
      <c r="D93" s="232">
        <v>1186.45</v>
      </c>
      <c r="E93" s="232">
        <v>1168.5500000000002</v>
      </c>
      <c r="F93" s="232">
        <v>1137.1000000000001</v>
      </c>
      <c r="G93" s="232">
        <v>1119.2000000000003</v>
      </c>
      <c r="H93" s="232">
        <v>1217.9000000000001</v>
      </c>
      <c r="I93" s="232">
        <v>1235.8000000000002</v>
      </c>
      <c r="J93" s="232">
        <v>1267.25</v>
      </c>
      <c r="K93" s="231">
        <v>1204.3499999999999</v>
      </c>
      <c r="L93" s="231">
        <v>1155</v>
      </c>
      <c r="M93" s="231">
        <v>12.52028</v>
      </c>
      <c r="N93" s="1"/>
      <c r="O93" s="1"/>
    </row>
    <row r="94" spans="1:15" ht="12.75" customHeight="1">
      <c r="A94" s="214">
        <v>85</v>
      </c>
      <c r="B94" s="217" t="s">
        <v>118</v>
      </c>
      <c r="C94" s="231">
        <v>2774.6</v>
      </c>
      <c r="D94" s="232">
        <v>2778.8833333333337</v>
      </c>
      <c r="E94" s="232">
        <v>2745.7666666666673</v>
      </c>
      <c r="F94" s="232">
        <v>2716.9333333333338</v>
      </c>
      <c r="G94" s="232">
        <v>2683.8166666666675</v>
      </c>
      <c r="H94" s="232">
        <v>2807.7166666666672</v>
      </c>
      <c r="I94" s="232">
        <v>2840.833333333333</v>
      </c>
      <c r="J94" s="232">
        <v>2869.666666666667</v>
      </c>
      <c r="K94" s="231">
        <v>2812</v>
      </c>
      <c r="L94" s="231">
        <v>2750.05</v>
      </c>
      <c r="M94" s="231">
        <v>4.3431199999999999</v>
      </c>
      <c r="N94" s="1"/>
      <c r="O94" s="1"/>
    </row>
    <row r="95" spans="1:15" ht="12.75" customHeight="1">
      <c r="A95" s="214">
        <v>86</v>
      </c>
      <c r="B95" s="217" t="s">
        <v>120</v>
      </c>
      <c r="C95" s="231">
        <v>494.2</v>
      </c>
      <c r="D95" s="232">
        <v>495.25</v>
      </c>
      <c r="E95" s="232">
        <v>490.15</v>
      </c>
      <c r="F95" s="232">
        <v>486.09999999999997</v>
      </c>
      <c r="G95" s="232">
        <v>480.99999999999994</v>
      </c>
      <c r="H95" s="232">
        <v>499.3</v>
      </c>
      <c r="I95" s="232">
        <v>504.40000000000003</v>
      </c>
      <c r="J95" s="232">
        <v>508.45000000000005</v>
      </c>
      <c r="K95" s="231">
        <v>500.35</v>
      </c>
      <c r="L95" s="231">
        <v>491.2</v>
      </c>
      <c r="M95" s="231">
        <v>55.590310000000002</v>
      </c>
      <c r="N95" s="1"/>
      <c r="O95" s="1"/>
    </row>
    <row r="96" spans="1:15" ht="12.75" customHeight="1">
      <c r="A96" s="214">
        <v>87</v>
      </c>
      <c r="B96" s="217" t="s">
        <v>257</v>
      </c>
      <c r="C96" s="231">
        <v>2524.4499999999998</v>
      </c>
      <c r="D96" s="232">
        <v>2519.2333333333331</v>
      </c>
      <c r="E96" s="232">
        <v>2504.9166666666661</v>
      </c>
      <c r="F96" s="232">
        <v>2485.3833333333328</v>
      </c>
      <c r="G96" s="232">
        <v>2471.0666666666657</v>
      </c>
      <c r="H96" s="232">
        <v>2538.7666666666664</v>
      </c>
      <c r="I96" s="232">
        <v>2553.083333333333</v>
      </c>
      <c r="J96" s="232">
        <v>2572.6166666666668</v>
      </c>
      <c r="K96" s="231">
        <v>2533.5500000000002</v>
      </c>
      <c r="L96" s="231">
        <v>2499.6999999999998</v>
      </c>
      <c r="M96" s="231">
        <v>5.8415900000000001</v>
      </c>
      <c r="N96" s="1"/>
      <c r="O96" s="1"/>
    </row>
    <row r="97" spans="1:15" ht="12.75" customHeight="1">
      <c r="A97" s="214">
        <v>88</v>
      </c>
      <c r="B97" s="217" t="s">
        <v>121</v>
      </c>
      <c r="C97" s="231">
        <v>250.4</v>
      </c>
      <c r="D97" s="232">
        <v>248.7166666666667</v>
      </c>
      <c r="E97" s="232">
        <v>246.23333333333341</v>
      </c>
      <c r="F97" s="232">
        <v>242.06666666666672</v>
      </c>
      <c r="G97" s="232">
        <v>239.58333333333343</v>
      </c>
      <c r="H97" s="232">
        <v>252.88333333333338</v>
      </c>
      <c r="I97" s="232">
        <v>255.36666666666667</v>
      </c>
      <c r="J97" s="232">
        <v>259.53333333333336</v>
      </c>
      <c r="K97" s="231">
        <v>251.2</v>
      </c>
      <c r="L97" s="231">
        <v>244.55</v>
      </c>
      <c r="M97" s="231">
        <v>33.129840000000002</v>
      </c>
      <c r="N97" s="1"/>
      <c r="O97" s="1"/>
    </row>
    <row r="98" spans="1:15" ht="12.75" customHeight="1">
      <c r="A98" s="214">
        <v>89</v>
      </c>
      <c r="B98" s="217" t="s">
        <v>122</v>
      </c>
      <c r="C98" s="231">
        <v>2596.4</v>
      </c>
      <c r="D98" s="232">
        <v>2584.1333333333332</v>
      </c>
      <c r="E98" s="232">
        <v>2564.2666666666664</v>
      </c>
      <c r="F98" s="232">
        <v>2532.1333333333332</v>
      </c>
      <c r="G98" s="232">
        <v>2512.2666666666664</v>
      </c>
      <c r="H98" s="232">
        <v>2616.2666666666664</v>
      </c>
      <c r="I98" s="232">
        <v>2636.1333333333332</v>
      </c>
      <c r="J98" s="232">
        <v>2668.2666666666664</v>
      </c>
      <c r="K98" s="231">
        <v>2604</v>
      </c>
      <c r="L98" s="231">
        <v>2552</v>
      </c>
      <c r="M98" s="231">
        <v>13.883599999999999</v>
      </c>
      <c r="N98" s="1"/>
      <c r="O98" s="1"/>
    </row>
    <row r="99" spans="1:15" ht="12.75" customHeight="1">
      <c r="A99" s="214">
        <v>90</v>
      </c>
      <c r="B99" s="217" t="s">
        <v>258</v>
      </c>
      <c r="C99" s="231">
        <v>346.2</v>
      </c>
      <c r="D99" s="232">
        <v>349.33333333333331</v>
      </c>
      <c r="E99" s="232">
        <v>338.66666666666663</v>
      </c>
      <c r="F99" s="232">
        <v>331.13333333333333</v>
      </c>
      <c r="G99" s="232">
        <v>320.46666666666664</v>
      </c>
      <c r="H99" s="232">
        <v>356.86666666666662</v>
      </c>
      <c r="I99" s="232">
        <v>367.53333333333325</v>
      </c>
      <c r="J99" s="232">
        <v>375.06666666666661</v>
      </c>
      <c r="K99" s="231">
        <v>360</v>
      </c>
      <c r="L99" s="231">
        <v>341.8</v>
      </c>
      <c r="M99" s="231">
        <v>21.072099999999999</v>
      </c>
      <c r="N99" s="1"/>
      <c r="O99" s="1"/>
    </row>
    <row r="100" spans="1:15" ht="12.75" customHeight="1">
      <c r="A100" s="214">
        <v>91</v>
      </c>
      <c r="B100" s="217" t="s">
        <v>373</v>
      </c>
      <c r="C100" s="231">
        <v>40706.800000000003</v>
      </c>
      <c r="D100" s="232">
        <v>40575.950000000004</v>
      </c>
      <c r="E100" s="232">
        <v>40330.850000000006</v>
      </c>
      <c r="F100" s="232">
        <v>39954.9</v>
      </c>
      <c r="G100" s="232">
        <v>39709.800000000003</v>
      </c>
      <c r="H100" s="232">
        <v>40951.900000000009</v>
      </c>
      <c r="I100" s="232">
        <v>41197</v>
      </c>
      <c r="J100" s="232">
        <v>41572.950000000012</v>
      </c>
      <c r="K100" s="231">
        <v>40821.050000000003</v>
      </c>
      <c r="L100" s="231">
        <v>40200</v>
      </c>
      <c r="M100" s="231">
        <v>1.8540000000000001E-2</v>
      </c>
      <c r="N100" s="1"/>
      <c r="O100" s="1"/>
    </row>
    <row r="101" spans="1:15" ht="12.75" customHeight="1">
      <c r="A101" s="214">
        <v>92</v>
      </c>
      <c r="B101" s="217" t="s">
        <v>114</v>
      </c>
      <c r="C101" s="231">
        <v>2741.9</v>
      </c>
      <c r="D101" s="232">
        <v>2736.2333333333336</v>
      </c>
      <c r="E101" s="232">
        <v>2721.6166666666672</v>
      </c>
      <c r="F101" s="232">
        <v>2701.3333333333335</v>
      </c>
      <c r="G101" s="232">
        <v>2686.7166666666672</v>
      </c>
      <c r="H101" s="232">
        <v>2756.5166666666673</v>
      </c>
      <c r="I101" s="232">
        <v>2771.1333333333341</v>
      </c>
      <c r="J101" s="232">
        <v>2791.4166666666674</v>
      </c>
      <c r="K101" s="231">
        <v>2750.85</v>
      </c>
      <c r="L101" s="231">
        <v>2715.95</v>
      </c>
      <c r="M101" s="231">
        <v>18.685140000000001</v>
      </c>
      <c r="N101" s="1"/>
      <c r="O101" s="1"/>
    </row>
    <row r="102" spans="1:15" ht="12.75" customHeight="1">
      <c r="A102" s="214">
        <v>93</v>
      </c>
      <c r="B102" s="217" t="s">
        <v>124</v>
      </c>
      <c r="C102" s="231">
        <v>871.7</v>
      </c>
      <c r="D102" s="232">
        <v>873.19999999999993</v>
      </c>
      <c r="E102" s="232">
        <v>863.09999999999991</v>
      </c>
      <c r="F102" s="232">
        <v>854.5</v>
      </c>
      <c r="G102" s="232">
        <v>844.4</v>
      </c>
      <c r="H102" s="232">
        <v>881.79999999999984</v>
      </c>
      <c r="I102" s="232">
        <v>891.9</v>
      </c>
      <c r="J102" s="232">
        <v>900.49999999999977</v>
      </c>
      <c r="K102" s="231">
        <v>883.3</v>
      </c>
      <c r="L102" s="231">
        <v>864.6</v>
      </c>
      <c r="M102" s="231">
        <v>168.82379</v>
      </c>
      <c r="N102" s="1"/>
      <c r="O102" s="1"/>
    </row>
    <row r="103" spans="1:15" ht="12.75" customHeight="1">
      <c r="A103" s="214">
        <v>94</v>
      </c>
      <c r="B103" s="217" t="s">
        <v>125</v>
      </c>
      <c r="C103" s="231">
        <v>1160</v>
      </c>
      <c r="D103" s="232">
        <v>1155.0833333333333</v>
      </c>
      <c r="E103" s="232">
        <v>1147.4666666666665</v>
      </c>
      <c r="F103" s="232">
        <v>1134.9333333333332</v>
      </c>
      <c r="G103" s="232">
        <v>1127.3166666666664</v>
      </c>
      <c r="H103" s="232">
        <v>1167.6166666666666</v>
      </c>
      <c r="I103" s="232">
        <v>1175.2333333333333</v>
      </c>
      <c r="J103" s="232">
        <v>1187.7666666666667</v>
      </c>
      <c r="K103" s="231">
        <v>1162.7</v>
      </c>
      <c r="L103" s="231">
        <v>1142.55</v>
      </c>
      <c r="M103" s="231">
        <v>8.3272899999999996</v>
      </c>
      <c r="N103" s="1"/>
      <c r="O103" s="1"/>
    </row>
    <row r="104" spans="1:15" ht="12.75" customHeight="1">
      <c r="A104" s="214">
        <v>95</v>
      </c>
      <c r="B104" s="217" t="s">
        <v>126</v>
      </c>
      <c r="C104" s="231">
        <v>474.7</v>
      </c>
      <c r="D104" s="232">
        <v>473.13333333333338</v>
      </c>
      <c r="E104" s="232">
        <v>470.46666666666675</v>
      </c>
      <c r="F104" s="232">
        <v>466.23333333333335</v>
      </c>
      <c r="G104" s="232">
        <v>463.56666666666672</v>
      </c>
      <c r="H104" s="232">
        <v>477.36666666666679</v>
      </c>
      <c r="I104" s="232">
        <v>480.03333333333342</v>
      </c>
      <c r="J104" s="232">
        <v>484.26666666666682</v>
      </c>
      <c r="K104" s="231">
        <v>475.8</v>
      </c>
      <c r="L104" s="231">
        <v>468.9</v>
      </c>
      <c r="M104" s="231">
        <v>10.610810000000001</v>
      </c>
      <c r="N104" s="1"/>
      <c r="O104" s="1"/>
    </row>
    <row r="105" spans="1:15" ht="12.75" customHeight="1">
      <c r="A105" s="214">
        <v>96</v>
      </c>
      <c r="B105" s="217" t="s">
        <v>259</v>
      </c>
      <c r="C105" s="231">
        <v>502.6</v>
      </c>
      <c r="D105" s="232">
        <v>501.73333333333335</v>
      </c>
      <c r="E105" s="232">
        <v>498.31666666666672</v>
      </c>
      <c r="F105" s="232">
        <v>494.03333333333336</v>
      </c>
      <c r="G105" s="232">
        <v>490.61666666666673</v>
      </c>
      <c r="H105" s="232">
        <v>506.01666666666671</v>
      </c>
      <c r="I105" s="232">
        <v>509.43333333333334</v>
      </c>
      <c r="J105" s="232">
        <v>513.7166666666667</v>
      </c>
      <c r="K105" s="231">
        <v>505.15</v>
      </c>
      <c r="L105" s="231">
        <v>497.45</v>
      </c>
      <c r="M105" s="231">
        <v>1.4995400000000001</v>
      </c>
      <c r="N105" s="1"/>
      <c r="O105" s="1"/>
    </row>
    <row r="106" spans="1:15" ht="12.75" customHeight="1">
      <c r="A106" s="214">
        <v>97</v>
      </c>
      <c r="B106" s="217" t="s">
        <v>128</v>
      </c>
      <c r="C106" s="231">
        <v>59.3</v>
      </c>
      <c r="D106" s="232">
        <v>60.050000000000004</v>
      </c>
      <c r="E106" s="232">
        <v>58.250000000000007</v>
      </c>
      <c r="F106" s="232">
        <v>57.2</v>
      </c>
      <c r="G106" s="232">
        <v>55.400000000000006</v>
      </c>
      <c r="H106" s="232">
        <v>61.100000000000009</v>
      </c>
      <c r="I106" s="232">
        <v>62.900000000000006</v>
      </c>
      <c r="J106" s="232">
        <v>63.95000000000001</v>
      </c>
      <c r="K106" s="231">
        <v>61.85</v>
      </c>
      <c r="L106" s="231">
        <v>59</v>
      </c>
      <c r="M106" s="231">
        <v>585.50580000000002</v>
      </c>
      <c r="N106" s="1"/>
      <c r="O106" s="1"/>
    </row>
    <row r="107" spans="1:15" ht="12.75" customHeight="1">
      <c r="A107" s="214">
        <v>98</v>
      </c>
      <c r="B107" s="217" t="s">
        <v>137</v>
      </c>
      <c r="C107" s="231">
        <v>337.75</v>
      </c>
      <c r="D107" s="232">
        <v>336.31666666666666</v>
      </c>
      <c r="E107" s="232">
        <v>334.48333333333335</v>
      </c>
      <c r="F107" s="232">
        <v>331.2166666666667</v>
      </c>
      <c r="G107" s="232">
        <v>329.38333333333338</v>
      </c>
      <c r="H107" s="232">
        <v>339.58333333333331</v>
      </c>
      <c r="I107" s="232">
        <v>341.41666666666669</v>
      </c>
      <c r="J107" s="232">
        <v>344.68333333333328</v>
      </c>
      <c r="K107" s="231">
        <v>338.15</v>
      </c>
      <c r="L107" s="231">
        <v>333.05</v>
      </c>
      <c r="M107" s="231">
        <v>71.248069999999998</v>
      </c>
      <c r="N107" s="1"/>
      <c r="O107" s="1"/>
    </row>
    <row r="108" spans="1:15" ht="12.75" customHeight="1">
      <c r="A108" s="214">
        <v>99</v>
      </c>
      <c r="B108" s="217" t="s">
        <v>260</v>
      </c>
      <c r="C108" s="231">
        <v>4594.95</v>
      </c>
      <c r="D108" s="232">
        <v>4598.333333333333</v>
      </c>
      <c r="E108" s="232">
        <v>4546.6666666666661</v>
      </c>
      <c r="F108" s="232">
        <v>4498.3833333333332</v>
      </c>
      <c r="G108" s="232">
        <v>4446.7166666666662</v>
      </c>
      <c r="H108" s="232">
        <v>4646.6166666666659</v>
      </c>
      <c r="I108" s="232">
        <v>4698.2833333333319</v>
      </c>
      <c r="J108" s="232">
        <v>4746.5666666666657</v>
      </c>
      <c r="K108" s="231">
        <v>4650</v>
      </c>
      <c r="L108" s="231">
        <v>4550.05</v>
      </c>
      <c r="M108" s="231">
        <v>1.1066199999999999</v>
      </c>
      <c r="N108" s="1"/>
      <c r="O108" s="1"/>
    </row>
    <row r="109" spans="1:15" ht="12.75" customHeight="1">
      <c r="A109" s="214">
        <v>100</v>
      </c>
      <c r="B109" s="217" t="s">
        <v>386</v>
      </c>
      <c r="C109" s="231">
        <v>287.89999999999998</v>
      </c>
      <c r="D109" s="232">
        <v>287.59999999999997</v>
      </c>
      <c r="E109" s="232">
        <v>285.49999999999994</v>
      </c>
      <c r="F109" s="232">
        <v>283.09999999999997</v>
      </c>
      <c r="G109" s="232">
        <v>280.99999999999994</v>
      </c>
      <c r="H109" s="232">
        <v>289.99999999999994</v>
      </c>
      <c r="I109" s="232">
        <v>292.09999999999997</v>
      </c>
      <c r="J109" s="232">
        <v>294.49999999999994</v>
      </c>
      <c r="K109" s="231">
        <v>289.7</v>
      </c>
      <c r="L109" s="231">
        <v>285.2</v>
      </c>
      <c r="M109" s="231">
        <v>5.5241899999999999</v>
      </c>
      <c r="N109" s="1"/>
      <c r="O109" s="1"/>
    </row>
    <row r="110" spans="1:15" ht="12.75" customHeight="1">
      <c r="A110" s="214">
        <v>101</v>
      </c>
      <c r="B110" s="217" t="s">
        <v>387</v>
      </c>
      <c r="C110" s="231">
        <v>138.69999999999999</v>
      </c>
      <c r="D110" s="232">
        <v>137.41666666666666</v>
      </c>
      <c r="E110" s="232">
        <v>135.43333333333331</v>
      </c>
      <c r="F110" s="232">
        <v>132.16666666666666</v>
      </c>
      <c r="G110" s="232">
        <v>130.18333333333331</v>
      </c>
      <c r="H110" s="232">
        <v>140.68333333333331</v>
      </c>
      <c r="I110" s="232">
        <v>142.66666666666666</v>
      </c>
      <c r="J110" s="232">
        <v>145.93333333333331</v>
      </c>
      <c r="K110" s="231">
        <v>139.4</v>
      </c>
      <c r="L110" s="231">
        <v>134.15</v>
      </c>
      <c r="M110" s="231">
        <v>42.047969999999999</v>
      </c>
      <c r="N110" s="1"/>
      <c r="O110" s="1"/>
    </row>
    <row r="111" spans="1:15" ht="12.75" customHeight="1">
      <c r="A111" s="214">
        <v>102</v>
      </c>
      <c r="B111" s="217" t="s">
        <v>130</v>
      </c>
      <c r="C111" s="231">
        <v>298.05</v>
      </c>
      <c r="D111" s="232">
        <v>297.51666666666665</v>
      </c>
      <c r="E111" s="232">
        <v>295.58333333333331</v>
      </c>
      <c r="F111" s="232">
        <v>293.11666666666667</v>
      </c>
      <c r="G111" s="232">
        <v>291.18333333333334</v>
      </c>
      <c r="H111" s="232">
        <v>299.98333333333329</v>
      </c>
      <c r="I111" s="232">
        <v>301.91666666666669</v>
      </c>
      <c r="J111" s="232">
        <v>304.38333333333327</v>
      </c>
      <c r="K111" s="231">
        <v>299.45</v>
      </c>
      <c r="L111" s="231">
        <v>295.05</v>
      </c>
      <c r="M111" s="231">
        <v>15.509819999999999</v>
      </c>
      <c r="N111" s="1"/>
      <c r="O111" s="1"/>
    </row>
    <row r="112" spans="1:15" ht="12.75" customHeight="1">
      <c r="A112" s="214">
        <v>103</v>
      </c>
      <c r="B112" s="217" t="s">
        <v>135</v>
      </c>
      <c r="C112" s="231">
        <v>83.45</v>
      </c>
      <c r="D112" s="232">
        <v>83.216666666666669</v>
      </c>
      <c r="E112" s="232">
        <v>82.833333333333343</v>
      </c>
      <c r="F112" s="232">
        <v>82.216666666666669</v>
      </c>
      <c r="G112" s="232">
        <v>81.833333333333343</v>
      </c>
      <c r="H112" s="232">
        <v>83.833333333333343</v>
      </c>
      <c r="I112" s="232">
        <v>84.216666666666669</v>
      </c>
      <c r="J112" s="232">
        <v>84.833333333333343</v>
      </c>
      <c r="K112" s="231">
        <v>83.6</v>
      </c>
      <c r="L112" s="231">
        <v>82.6</v>
      </c>
      <c r="M112" s="231">
        <v>69.727720000000005</v>
      </c>
      <c r="N112" s="1"/>
      <c r="O112" s="1"/>
    </row>
    <row r="113" spans="1:15" ht="12.75" customHeight="1">
      <c r="A113" s="214">
        <v>104</v>
      </c>
      <c r="B113" s="217" t="s">
        <v>136</v>
      </c>
      <c r="C113" s="231">
        <v>642.79999999999995</v>
      </c>
      <c r="D113" s="232">
        <v>642.5333333333333</v>
      </c>
      <c r="E113" s="232">
        <v>640.06666666666661</v>
      </c>
      <c r="F113" s="232">
        <v>637.33333333333326</v>
      </c>
      <c r="G113" s="232">
        <v>634.86666666666656</v>
      </c>
      <c r="H113" s="232">
        <v>645.26666666666665</v>
      </c>
      <c r="I113" s="232">
        <v>647.73333333333335</v>
      </c>
      <c r="J113" s="232">
        <v>650.4666666666667</v>
      </c>
      <c r="K113" s="231">
        <v>645</v>
      </c>
      <c r="L113" s="231">
        <v>639.79999999999995</v>
      </c>
      <c r="M113" s="231">
        <v>7.5623199999999997</v>
      </c>
      <c r="N113" s="1"/>
      <c r="O113" s="1"/>
    </row>
    <row r="114" spans="1:15" ht="12.75" customHeight="1">
      <c r="A114" s="214">
        <v>105</v>
      </c>
      <c r="B114" s="217" t="s">
        <v>129</v>
      </c>
      <c r="C114" s="231">
        <v>431.75</v>
      </c>
      <c r="D114" s="232">
        <v>431.11666666666662</v>
      </c>
      <c r="E114" s="232">
        <v>426.23333333333323</v>
      </c>
      <c r="F114" s="232">
        <v>420.71666666666664</v>
      </c>
      <c r="G114" s="232">
        <v>415.83333333333326</v>
      </c>
      <c r="H114" s="232">
        <v>436.63333333333321</v>
      </c>
      <c r="I114" s="232">
        <v>441.51666666666654</v>
      </c>
      <c r="J114" s="232">
        <v>447.03333333333319</v>
      </c>
      <c r="K114" s="231">
        <v>436</v>
      </c>
      <c r="L114" s="231">
        <v>425.6</v>
      </c>
      <c r="M114" s="231">
        <v>15.290929999999999</v>
      </c>
      <c r="N114" s="1"/>
      <c r="O114" s="1"/>
    </row>
    <row r="115" spans="1:15" ht="12.75" customHeight="1">
      <c r="A115" s="214">
        <v>106</v>
      </c>
      <c r="B115" s="217" t="s">
        <v>133</v>
      </c>
      <c r="C115" s="231">
        <v>172.9</v>
      </c>
      <c r="D115" s="232">
        <v>174.25</v>
      </c>
      <c r="E115" s="232">
        <v>170.2</v>
      </c>
      <c r="F115" s="232">
        <v>167.5</v>
      </c>
      <c r="G115" s="232">
        <v>163.44999999999999</v>
      </c>
      <c r="H115" s="232">
        <v>176.95</v>
      </c>
      <c r="I115" s="232">
        <v>181</v>
      </c>
      <c r="J115" s="232">
        <v>183.7</v>
      </c>
      <c r="K115" s="231">
        <v>178.3</v>
      </c>
      <c r="L115" s="231">
        <v>171.55</v>
      </c>
      <c r="M115" s="231">
        <v>50.580970000000001</v>
      </c>
      <c r="N115" s="1"/>
      <c r="O115" s="1"/>
    </row>
    <row r="116" spans="1:15" ht="12.75" customHeight="1">
      <c r="A116" s="214">
        <v>107</v>
      </c>
      <c r="B116" s="217" t="s">
        <v>132</v>
      </c>
      <c r="C116" s="231">
        <v>1204.7</v>
      </c>
      <c r="D116" s="232">
        <v>1208.45</v>
      </c>
      <c r="E116" s="232">
        <v>1196.75</v>
      </c>
      <c r="F116" s="232">
        <v>1188.8</v>
      </c>
      <c r="G116" s="232">
        <v>1177.0999999999999</v>
      </c>
      <c r="H116" s="232">
        <v>1216.4000000000001</v>
      </c>
      <c r="I116" s="232">
        <v>1228.1000000000004</v>
      </c>
      <c r="J116" s="232">
        <v>1236.0500000000002</v>
      </c>
      <c r="K116" s="231">
        <v>1220.1500000000001</v>
      </c>
      <c r="L116" s="231">
        <v>1200.5</v>
      </c>
      <c r="M116" s="231">
        <v>18.488130000000002</v>
      </c>
      <c r="N116" s="1"/>
      <c r="O116" s="1"/>
    </row>
    <row r="117" spans="1:15" ht="12.75" customHeight="1">
      <c r="A117" s="214">
        <v>108</v>
      </c>
      <c r="B117" s="217" t="s">
        <v>162</v>
      </c>
      <c r="C117" s="231">
        <v>3746.2</v>
      </c>
      <c r="D117" s="232">
        <v>3722.35</v>
      </c>
      <c r="E117" s="232">
        <v>3684.85</v>
      </c>
      <c r="F117" s="232">
        <v>3623.5</v>
      </c>
      <c r="G117" s="232">
        <v>3586</v>
      </c>
      <c r="H117" s="232">
        <v>3783.7</v>
      </c>
      <c r="I117" s="232">
        <v>3821.2</v>
      </c>
      <c r="J117" s="232">
        <v>3882.5499999999997</v>
      </c>
      <c r="K117" s="231">
        <v>3759.85</v>
      </c>
      <c r="L117" s="231">
        <v>3661</v>
      </c>
      <c r="M117" s="231">
        <v>1.8939299999999999</v>
      </c>
      <c r="N117" s="1"/>
      <c r="O117" s="1"/>
    </row>
    <row r="118" spans="1:15" ht="12.75" customHeight="1">
      <c r="A118" s="214">
        <v>109</v>
      </c>
      <c r="B118" s="217" t="s">
        <v>134</v>
      </c>
      <c r="C118" s="231">
        <v>1548</v>
      </c>
      <c r="D118" s="232">
        <v>1543.1333333333332</v>
      </c>
      <c r="E118" s="232">
        <v>1532.9666666666665</v>
      </c>
      <c r="F118" s="232">
        <v>1517.9333333333332</v>
      </c>
      <c r="G118" s="232">
        <v>1507.7666666666664</v>
      </c>
      <c r="H118" s="232">
        <v>1558.1666666666665</v>
      </c>
      <c r="I118" s="232">
        <v>1568.3333333333335</v>
      </c>
      <c r="J118" s="232">
        <v>1583.3666666666666</v>
      </c>
      <c r="K118" s="231">
        <v>1553.3</v>
      </c>
      <c r="L118" s="231">
        <v>1528.1</v>
      </c>
      <c r="M118" s="231">
        <v>48.550199999999997</v>
      </c>
      <c r="N118" s="1"/>
      <c r="O118" s="1"/>
    </row>
    <row r="119" spans="1:15" ht="12.75" customHeight="1">
      <c r="A119" s="214">
        <v>110</v>
      </c>
      <c r="B119" s="217" t="s">
        <v>131</v>
      </c>
      <c r="C119" s="231">
        <v>2121.8000000000002</v>
      </c>
      <c r="D119" s="232">
        <v>2115.9666666666667</v>
      </c>
      <c r="E119" s="232">
        <v>2100.5833333333335</v>
      </c>
      <c r="F119" s="232">
        <v>2079.3666666666668</v>
      </c>
      <c r="G119" s="232">
        <v>2063.9833333333336</v>
      </c>
      <c r="H119" s="232">
        <v>2137.1833333333334</v>
      </c>
      <c r="I119" s="232">
        <v>2152.5666666666666</v>
      </c>
      <c r="J119" s="232">
        <v>2173.7833333333333</v>
      </c>
      <c r="K119" s="231">
        <v>2131.35</v>
      </c>
      <c r="L119" s="231">
        <v>2094.75</v>
      </c>
      <c r="M119" s="231">
        <v>2.1219899999999998</v>
      </c>
      <c r="N119" s="1"/>
      <c r="O119" s="1"/>
    </row>
    <row r="120" spans="1:15" ht="12.75" customHeight="1">
      <c r="A120" s="214">
        <v>111</v>
      </c>
      <c r="B120" s="217" t="s">
        <v>261</v>
      </c>
      <c r="C120" s="231">
        <v>871.7</v>
      </c>
      <c r="D120" s="232">
        <v>868.9</v>
      </c>
      <c r="E120" s="232">
        <v>861.8</v>
      </c>
      <c r="F120" s="232">
        <v>851.9</v>
      </c>
      <c r="G120" s="232">
        <v>844.8</v>
      </c>
      <c r="H120" s="232">
        <v>878.8</v>
      </c>
      <c r="I120" s="232">
        <v>885.90000000000009</v>
      </c>
      <c r="J120" s="232">
        <v>895.8</v>
      </c>
      <c r="K120" s="231">
        <v>876</v>
      </c>
      <c r="L120" s="231">
        <v>859</v>
      </c>
      <c r="M120" s="231">
        <v>0.77510000000000001</v>
      </c>
      <c r="N120" s="1"/>
      <c r="O120" s="1"/>
    </row>
    <row r="121" spans="1:15" ht="12.75" customHeight="1">
      <c r="A121" s="214">
        <v>112</v>
      </c>
      <c r="B121" s="217" t="s">
        <v>262</v>
      </c>
      <c r="C121" s="231">
        <v>246.85</v>
      </c>
      <c r="D121" s="232">
        <v>249.23333333333335</v>
      </c>
      <c r="E121" s="232">
        <v>243.4666666666667</v>
      </c>
      <c r="F121" s="232">
        <v>240.08333333333334</v>
      </c>
      <c r="G121" s="232">
        <v>234.31666666666669</v>
      </c>
      <c r="H121" s="232">
        <v>252.6166666666667</v>
      </c>
      <c r="I121" s="232">
        <v>258.38333333333333</v>
      </c>
      <c r="J121" s="232">
        <v>261.76666666666671</v>
      </c>
      <c r="K121" s="231">
        <v>255</v>
      </c>
      <c r="L121" s="231">
        <v>245.85</v>
      </c>
      <c r="M121" s="231">
        <v>15.9504</v>
      </c>
      <c r="N121" s="1"/>
      <c r="O121" s="1"/>
    </row>
    <row r="122" spans="1:15" ht="12.75" customHeight="1">
      <c r="A122" s="214">
        <v>113</v>
      </c>
      <c r="B122" s="217" t="s">
        <v>139</v>
      </c>
      <c r="C122" s="231">
        <v>733.95</v>
      </c>
      <c r="D122" s="232">
        <v>735.69999999999993</v>
      </c>
      <c r="E122" s="232">
        <v>724.24999999999989</v>
      </c>
      <c r="F122" s="232">
        <v>714.55</v>
      </c>
      <c r="G122" s="232">
        <v>703.09999999999991</v>
      </c>
      <c r="H122" s="232">
        <v>745.39999999999986</v>
      </c>
      <c r="I122" s="232">
        <v>756.84999999999991</v>
      </c>
      <c r="J122" s="232">
        <v>766.54999999999984</v>
      </c>
      <c r="K122" s="231">
        <v>747.15</v>
      </c>
      <c r="L122" s="231">
        <v>726</v>
      </c>
      <c r="M122" s="231">
        <v>33.352939999999997</v>
      </c>
      <c r="N122" s="1"/>
      <c r="O122" s="1"/>
    </row>
    <row r="123" spans="1:15" ht="12.75" customHeight="1">
      <c r="A123" s="214">
        <v>114</v>
      </c>
      <c r="B123" s="217" t="s">
        <v>138</v>
      </c>
      <c r="C123" s="231">
        <v>603.9</v>
      </c>
      <c r="D123" s="232">
        <v>605.06666666666661</v>
      </c>
      <c r="E123" s="232">
        <v>600.43333333333317</v>
      </c>
      <c r="F123" s="232">
        <v>596.96666666666658</v>
      </c>
      <c r="G123" s="232">
        <v>592.33333333333314</v>
      </c>
      <c r="H123" s="232">
        <v>608.53333333333319</v>
      </c>
      <c r="I123" s="232">
        <v>613.16666666666663</v>
      </c>
      <c r="J123" s="232">
        <v>616.63333333333321</v>
      </c>
      <c r="K123" s="231">
        <v>609.70000000000005</v>
      </c>
      <c r="L123" s="231">
        <v>601.6</v>
      </c>
      <c r="M123" s="231">
        <v>16.825849999999999</v>
      </c>
      <c r="N123" s="1"/>
      <c r="O123" s="1"/>
    </row>
    <row r="124" spans="1:15" ht="12.75" customHeight="1">
      <c r="A124" s="214">
        <v>115</v>
      </c>
      <c r="B124" s="217" t="s">
        <v>140</v>
      </c>
      <c r="C124" s="231">
        <v>509.15</v>
      </c>
      <c r="D124" s="232">
        <v>509.5333333333333</v>
      </c>
      <c r="E124" s="232">
        <v>505.51666666666665</v>
      </c>
      <c r="F124" s="232">
        <v>501.88333333333333</v>
      </c>
      <c r="G124" s="232">
        <v>497.86666666666667</v>
      </c>
      <c r="H124" s="232">
        <v>513.16666666666663</v>
      </c>
      <c r="I124" s="232">
        <v>517.18333333333328</v>
      </c>
      <c r="J124" s="232">
        <v>520.81666666666661</v>
      </c>
      <c r="K124" s="231">
        <v>513.54999999999995</v>
      </c>
      <c r="L124" s="231">
        <v>505.9</v>
      </c>
      <c r="M124" s="231">
        <v>8.6383299999999998</v>
      </c>
      <c r="N124" s="1"/>
      <c r="O124" s="1"/>
    </row>
    <row r="125" spans="1:15" ht="12.75" customHeight="1">
      <c r="A125" s="214">
        <v>116</v>
      </c>
      <c r="B125" s="217" t="s">
        <v>141</v>
      </c>
      <c r="C125" s="231">
        <v>1783.75</v>
      </c>
      <c r="D125" s="232">
        <v>1784.4666666666665</v>
      </c>
      <c r="E125" s="232">
        <v>1769.2833333333328</v>
      </c>
      <c r="F125" s="232">
        <v>1754.8166666666664</v>
      </c>
      <c r="G125" s="232">
        <v>1739.6333333333328</v>
      </c>
      <c r="H125" s="232">
        <v>1798.9333333333329</v>
      </c>
      <c r="I125" s="232">
        <v>1814.1166666666668</v>
      </c>
      <c r="J125" s="232">
        <v>1828.583333333333</v>
      </c>
      <c r="K125" s="231">
        <v>1799.65</v>
      </c>
      <c r="L125" s="231">
        <v>1770</v>
      </c>
      <c r="M125" s="231">
        <v>77.646270000000001</v>
      </c>
      <c r="N125" s="1"/>
      <c r="O125" s="1"/>
    </row>
    <row r="126" spans="1:15" ht="12.75" customHeight="1">
      <c r="A126" s="214">
        <v>117</v>
      </c>
      <c r="B126" s="217" t="s">
        <v>142</v>
      </c>
      <c r="C126" s="231">
        <v>93.55</v>
      </c>
      <c r="D126" s="232">
        <v>94.066666666666677</v>
      </c>
      <c r="E126" s="232">
        <v>92.633333333333354</v>
      </c>
      <c r="F126" s="232">
        <v>91.716666666666683</v>
      </c>
      <c r="G126" s="232">
        <v>90.28333333333336</v>
      </c>
      <c r="H126" s="232">
        <v>94.983333333333348</v>
      </c>
      <c r="I126" s="232">
        <v>96.416666666666657</v>
      </c>
      <c r="J126" s="232">
        <v>97.333333333333343</v>
      </c>
      <c r="K126" s="231">
        <v>95.5</v>
      </c>
      <c r="L126" s="231">
        <v>93.15</v>
      </c>
      <c r="M126" s="231">
        <v>51.628219999999999</v>
      </c>
      <c r="N126" s="1"/>
      <c r="O126" s="1"/>
    </row>
    <row r="127" spans="1:15" ht="12.75" customHeight="1">
      <c r="A127" s="214">
        <v>118</v>
      </c>
      <c r="B127" s="217" t="s">
        <v>146</v>
      </c>
      <c r="C127" s="231">
        <v>3322.9</v>
      </c>
      <c r="D127" s="232">
        <v>3295.1333333333332</v>
      </c>
      <c r="E127" s="232">
        <v>3253.7666666666664</v>
      </c>
      <c r="F127" s="232">
        <v>3184.6333333333332</v>
      </c>
      <c r="G127" s="232">
        <v>3143.2666666666664</v>
      </c>
      <c r="H127" s="232">
        <v>3364.2666666666664</v>
      </c>
      <c r="I127" s="232">
        <v>3405.6333333333332</v>
      </c>
      <c r="J127" s="232">
        <v>3474.7666666666664</v>
      </c>
      <c r="K127" s="231">
        <v>3336.5</v>
      </c>
      <c r="L127" s="231">
        <v>3226</v>
      </c>
      <c r="M127" s="231">
        <v>4.9012500000000001</v>
      </c>
      <c r="N127" s="1"/>
      <c r="O127" s="1"/>
    </row>
    <row r="128" spans="1:15" ht="12.75" customHeight="1">
      <c r="A128" s="214">
        <v>119</v>
      </c>
      <c r="B128" s="217" t="s">
        <v>144</v>
      </c>
      <c r="C128" s="231">
        <v>393.5</v>
      </c>
      <c r="D128" s="232">
        <v>393.7</v>
      </c>
      <c r="E128" s="232">
        <v>389.9</v>
      </c>
      <c r="F128" s="232">
        <v>386.3</v>
      </c>
      <c r="G128" s="232">
        <v>382.5</v>
      </c>
      <c r="H128" s="232">
        <v>397.29999999999995</v>
      </c>
      <c r="I128" s="232">
        <v>401.1</v>
      </c>
      <c r="J128" s="232">
        <v>404.69999999999993</v>
      </c>
      <c r="K128" s="231">
        <v>397.5</v>
      </c>
      <c r="L128" s="231">
        <v>390.1</v>
      </c>
      <c r="M128" s="231">
        <v>12.25081</v>
      </c>
      <c r="N128" s="1"/>
      <c r="O128" s="1"/>
    </row>
    <row r="129" spans="1:15" ht="12.75" customHeight="1">
      <c r="A129" s="214">
        <v>120</v>
      </c>
      <c r="B129" s="217" t="s">
        <v>879</v>
      </c>
      <c r="C129" s="231">
        <v>4368.8500000000004</v>
      </c>
      <c r="D129" s="232">
        <v>4296.95</v>
      </c>
      <c r="E129" s="232">
        <v>4192.8999999999996</v>
      </c>
      <c r="F129" s="232">
        <v>4016.95</v>
      </c>
      <c r="G129" s="232">
        <v>3912.8999999999996</v>
      </c>
      <c r="H129" s="232">
        <v>4472.8999999999996</v>
      </c>
      <c r="I129" s="232">
        <v>4576.9500000000007</v>
      </c>
      <c r="J129" s="232">
        <v>4752.8999999999996</v>
      </c>
      <c r="K129" s="231">
        <v>4401</v>
      </c>
      <c r="L129" s="231">
        <v>4121</v>
      </c>
      <c r="M129" s="231">
        <v>12.66347</v>
      </c>
      <c r="N129" s="1"/>
      <c r="O129" s="1"/>
    </row>
    <row r="130" spans="1:15" ht="12.75" customHeight="1">
      <c r="A130" s="214">
        <v>121</v>
      </c>
      <c r="B130" s="217" t="s">
        <v>145</v>
      </c>
      <c r="C130" s="231">
        <v>2233.5</v>
      </c>
      <c r="D130" s="232">
        <v>2244.6</v>
      </c>
      <c r="E130" s="232">
        <v>2215.8999999999996</v>
      </c>
      <c r="F130" s="232">
        <v>2198.2999999999997</v>
      </c>
      <c r="G130" s="232">
        <v>2169.5999999999995</v>
      </c>
      <c r="H130" s="232">
        <v>2262.1999999999998</v>
      </c>
      <c r="I130" s="232">
        <v>2290.8999999999996</v>
      </c>
      <c r="J130" s="232">
        <v>2308.5</v>
      </c>
      <c r="K130" s="231">
        <v>2273.3000000000002</v>
      </c>
      <c r="L130" s="231">
        <v>2227</v>
      </c>
      <c r="M130" s="231">
        <v>14.667059999999999</v>
      </c>
      <c r="N130" s="1"/>
      <c r="O130" s="1"/>
    </row>
    <row r="131" spans="1:15" ht="12.75" customHeight="1">
      <c r="A131" s="214">
        <v>122</v>
      </c>
      <c r="B131" s="217" t="s">
        <v>263</v>
      </c>
      <c r="C131" s="231">
        <v>348.9</v>
      </c>
      <c r="D131" s="232">
        <v>349.54999999999995</v>
      </c>
      <c r="E131" s="232">
        <v>345.64999999999992</v>
      </c>
      <c r="F131" s="232">
        <v>342.4</v>
      </c>
      <c r="G131" s="232">
        <v>338.49999999999994</v>
      </c>
      <c r="H131" s="232">
        <v>352.7999999999999</v>
      </c>
      <c r="I131" s="232">
        <v>356.7</v>
      </c>
      <c r="J131" s="232">
        <v>359.94999999999987</v>
      </c>
      <c r="K131" s="231">
        <v>353.45</v>
      </c>
      <c r="L131" s="231">
        <v>346.3</v>
      </c>
      <c r="M131" s="231">
        <v>7.0209999999999999</v>
      </c>
      <c r="N131" s="1"/>
      <c r="O131" s="1"/>
    </row>
    <row r="132" spans="1:15" ht="12.75" customHeight="1">
      <c r="A132" s="214">
        <v>123</v>
      </c>
      <c r="B132" s="217" t="s">
        <v>849</v>
      </c>
      <c r="C132" s="231">
        <v>700.9</v>
      </c>
      <c r="D132" s="232">
        <v>701.31666666666661</v>
      </c>
      <c r="E132" s="232">
        <v>697.78333333333319</v>
      </c>
      <c r="F132" s="232">
        <v>694.66666666666663</v>
      </c>
      <c r="G132" s="232">
        <v>691.13333333333321</v>
      </c>
      <c r="H132" s="232">
        <v>704.43333333333317</v>
      </c>
      <c r="I132" s="232">
        <v>707.96666666666647</v>
      </c>
      <c r="J132" s="232">
        <v>711.08333333333314</v>
      </c>
      <c r="K132" s="231">
        <v>704.85</v>
      </c>
      <c r="L132" s="231">
        <v>698.2</v>
      </c>
      <c r="M132" s="231">
        <v>5.3054699999999997</v>
      </c>
      <c r="N132" s="1"/>
      <c r="O132" s="1"/>
    </row>
    <row r="133" spans="1:15" ht="12.75" customHeight="1">
      <c r="A133" s="214">
        <v>124</v>
      </c>
      <c r="B133" s="217" t="s">
        <v>413</v>
      </c>
      <c r="C133" s="231">
        <v>3350.9</v>
      </c>
      <c r="D133" s="232">
        <v>3354.7666666666664</v>
      </c>
      <c r="E133" s="232">
        <v>3301.6833333333329</v>
      </c>
      <c r="F133" s="232">
        <v>3252.4666666666667</v>
      </c>
      <c r="G133" s="232">
        <v>3199.3833333333332</v>
      </c>
      <c r="H133" s="232">
        <v>3403.9833333333327</v>
      </c>
      <c r="I133" s="232">
        <v>3457.0666666666666</v>
      </c>
      <c r="J133" s="232">
        <v>3506.2833333333324</v>
      </c>
      <c r="K133" s="231">
        <v>3407.85</v>
      </c>
      <c r="L133" s="231">
        <v>3305.55</v>
      </c>
      <c r="M133" s="231">
        <v>0.40061999999999998</v>
      </c>
      <c r="N133" s="1"/>
      <c r="O133" s="1"/>
    </row>
    <row r="134" spans="1:15" ht="12.75" customHeight="1">
      <c r="A134" s="214">
        <v>125</v>
      </c>
      <c r="B134" s="217" t="s">
        <v>147</v>
      </c>
      <c r="C134" s="231">
        <v>765.55</v>
      </c>
      <c r="D134" s="232">
        <v>762.01666666666677</v>
      </c>
      <c r="E134" s="232">
        <v>755.03333333333353</v>
      </c>
      <c r="F134" s="232">
        <v>744.51666666666677</v>
      </c>
      <c r="G134" s="232">
        <v>737.53333333333353</v>
      </c>
      <c r="H134" s="232">
        <v>772.53333333333353</v>
      </c>
      <c r="I134" s="232">
        <v>779.51666666666688</v>
      </c>
      <c r="J134" s="232">
        <v>790.03333333333353</v>
      </c>
      <c r="K134" s="231">
        <v>769</v>
      </c>
      <c r="L134" s="231">
        <v>751.5</v>
      </c>
      <c r="M134" s="231">
        <v>5.78775</v>
      </c>
      <c r="N134" s="1"/>
      <c r="O134" s="1"/>
    </row>
    <row r="135" spans="1:15" ht="12.75" customHeight="1">
      <c r="A135" s="214">
        <v>126</v>
      </c>
      <c r="B135" s="217" t="s">
        <v>158</v>
      </c>
      <c r="C135" s="231">
        <v>90280.35</v>
      </c>
      <c r="D135" s="232">
        <v>90166.683333333334</v>
      </c>
      <c r="E135" s="232">
        <v>89793.616666666669</v>
      </c>
      <c r="F135" s="232">
        <v>89306.883333333331</v>
      </c>
      <c r="G135" s="232">
        <v>88933.816666666666</v>
      </c>
      <c r="H135" s="232">
        <v>90653.416666666672</v>
      </c>
      <c r="I135" s="232">
        <v>91026.483333333352</v>
      </c>
      <c r="J135" s="232">
        <v>91513.216666666674</v>
      </c>
      <c r="K135" s="231">
        <v>90539.75</v>
      </c>
      <c r="L135" s="231">
        <v>89679.95</v>
      </c>
      <c r="M135" s="231">
        <v>4.4929999999999998E-2</v>
      </c>
      <c r="N135" s="1"/>
      <c r="O135" s="1"/>
    </row>
    <row r="136" spans="1:15" ht="12.75" customHeight="1">
      <c r="A136" s="214">
        <v>127</v>
      </c>
      <c r="B136" s="217" t="s">
        <v>149</v>
      </c>
      <c r="C136" s="231">
        <v>236.35</v>
      </c>
      <c r="D136" s="232">
        <v>235.78333333333333</v>
      </c>
      <c r="E136" s="232">
        <v>233.56666666666666</v>
      </c>
      <c r="F136" s="232">
        <v>230.78333333333333</v>
      </c>
      <c r="G136" s="232">
        <v>228.56666666666666</v>
      </c>
      <c r="H136" s="232">
        <v>238.56666666666666</v>
      </c>
      <c r="I136" s="232">
        <v>240.7833333333333</v>
      </c>
      <c r="J136" s="232">
        <v>243.56666666666666</v>
      </c>
      <c r="K136" s="231">
        <v>238</v>
      </c>
      <c r="L136" s="231">
        <v>233</v>
      </c>
      <c r="M136" s="231">
        <v>14.746930000000001</v>
      </c>
      <c r="N136" s="1"/>
      <c r="O136" s="1"/>
    </row>
    <row r="137" spans="1:15" ht="12.75" customHeight="1">
      <c r="A137" s="214">
        <v>128</v>
      </c>
      <c r="B137" s="217" t="s">
        <v>148</v>
      </c>
      <c r="C137" s="231">
        <v>1328.45</v>
      </c>
      <c r="D137" s="232">
        <v>1328.8999999999999</v>
      </c>
      <c r="E137" s="232">
        <v>1311.8499999999997</v>
      </c>
      <c r="F137" s="232">
        <v>1295.2499999999998</v>
      </c>
      <c r="G137" s="232">
        <v>1278.1999999999996</v>
      </c>
      <c r="H137" s="232">
        <v>1345.4999999999998</v>
      </c>
      <c r="I137" s="232">
        <v>1362.55</v>
      </c>
      <c r="J137" s="232">
        <v>1379.1499999999999</v>
      </c>
      <c r="K137" s="231">
        <v>1345.95</v>
      </c>
      <c r="L137" s="231">
        <v>1312.3</v>
      </c>
      <c r="M137" s="231">
        <v>16.810749999999999</v>
      </c>
      <c r="N137" s="1"/>
      <c r="O137" s="1"/>
    </row>
    <row r="138" spans="1:15" ht="12.75" customHeight="1">
      <c r="A138" s="214">
        <v>129</v>
      </c>
      <c r="B138" s="217" t="s">
        <v>151</v>
      </c>
      <c r="C138" s="231">
        <v>503.95</v>
      </c>
      <c r="D138" s="232">
        <v>504.3</v>
      </c>
      <c r="E138" s="232">
        <v>501.25</v>
      </c>
      <c r="F138" s="232">
        <v>498.55</v>
      </c>
      <c r="G138" s="232">
        <v>495.5</v>
      </c>
      <c r="H138" s="232">
        <v>507</v>
      </c>
      <c r="I138" s="232">
        <v>510.05000000000007</v>
      </c>
      <c r="J138" s="232">
        <v>512.75</v>
      </c>
      <c r="K138" s="231">
        <v>507.35</v>
      </c>
      <c r="L138" s="231">
        <v>501.6</v>
      </c>
      <c r="M138" s="231">
        <v>6.0507600000000004</v>
      </c>
      <c r="N138" s="1"/>
      <c r="O138" s="1"/>
    </row>
    <row r="139" spans="1:15" ht="12.75" customHeight="1">
      <c r="A139" s="214">
        <v>130</v>
      </c>
      <c r="B139" s="217" t="s">
        <v>152</v>
      </c>
      <c r="C139" s="231">
        <v>8417.1</v>
      </c>
      <c r="D139" s="232">
        <v>8425.6666666666661</v>
      </c>
      <c r="E139" s="232">
        <v>8369.3333333333321</v>
      </c>
      <c r="F139" s="232">
        <v>8321.5666666666657</v>
      </c>
      <c r="G139" s="232">
        <v>8265.2333333333318</v>
      </c>
      <c r="H139" s="232">
        <v>8473.4333333333325</v>
      </c>
      <c r="I139" s="232">
        <v>8529.7666666666646</v>
      </c>
      <c r="J139" s="232">
        <v>8577.5333333333328</v>
      </c>
      <c r="K139" s="231">
        <v>8482</v>
      </c>
      <c r="L139" s="231">
        <v>8377.9</v>
      </c>
      <c r="M139" s="231">
        <v>4.1082700000000001</v>
      </c>
      <c r="N139" s="1"/>
      <c r="O139" s="1"/>
    </row>
    <row r="140" spans="1:15" ht="12.75" customHeight="1">
      <c r="A140" s="214">
        <v>131</v>
      </c>
      <c r="B140" s="217" t="s">
        <v>155</v>
      </c>
      <c r="C140" s="231">
        <v>843.35</v>
      </c>
      <c r="D140" s="232">
        <v>840.18333333333339</v>
      </c>
      <c r="E140" s="232">
        <v>831.81666666666683</v>
      </c>
      <c r="F140" s="232">
        <v>820.28333333333342</v>
      </c>
      <c r="G140" s="232">
        <v>811.91666666666686</v>
      </c>
      <c r="H140" s="232">
        <v>851.71666666666681</v>
      </c>
      <c r="I140" s="232">
        <v>860.08333333333337</v>
      </c>
      <c r="J140" s="232">
        <v>871.61666666666679</v>
      </c>
      <c r="K140" s="231">
        <v>848.55</v>
      </c>
      <c r="L140" s="231">
        <v>828.65</v>
      </c>
      <c r="M140" s="231">
        <v>22.199000000000002</v>
      </c>
      <c r="N140" s="1"/>
      <c r="O140" s="1"/>
    </row>
    <row r="141" spans="1:15" ht="12.75" customHeight="1">
      <c r="A141" s="214">
        <v>132</v>
      </c>
      <c r="B141" s="217" t="s">
        <v>421</v>
      </c>
      <c r="C141" s="231">
        <v>443.95</v>
      </c>
      <c r="D141" s="232">
        <v>439.40000000000003</v>
      </c>
      <c r="E141" s="232">
        <v>430.80000000000007</v>
      </c>
      <c r="F141" s="232">
        <v>417.65000000000003</v>
      </c>
      <c r="G141" s="232">
        <v>409.05000000000007</v>
      </c>
      <c r="H141" s="232">
        <v>452.55000000000007</v>
      </c>
      <c r="I141" s="232">
        <v>461.15000000000009</v>
      </c>
      <c r="J141" s="232">
        <v>474.30000000000007</v>
      </c>
      <c r="K141" s="231">
        <v>448</v>
      </c>
      <c r="L141" s="231">
        <v>426.25</v>
      </c>
      <c r="M141" s="231">
        <v>15.37129</v>
      </c>
      <c r="N141" s="1"/>
      <c r="O141" s="1"/>
    </row>
    <row r="142" spans="1:15" ht="12.75" customHeight="1">
      <c r="A142" s="214">
        <v>133</v>
      </c>
      <c r="B142" s="217" t="s">
        <v>850</v>
      </c>
      <c r="C142" s="231">
        <v>51.1</v>
      </c>
      <c r="D142" s="232">
        <v>50.983333333333327</v>
      </c>
      <c r="E142" s="232">
        <v>50.166666666666657</v>
      </c>
      <c r="F142" s="232">
        <v>49.233333333333327</v>
      </c>
      <c r="G142" s="232">
        <v>48.416666666666657</v>
      </c>
      <c r="H142" s="232">
        <v>51.916666666666657</v>
      </c>
      <c r="I142" s="232">
        <v>52.733333333333334</v>
      </c>
      <c r="J142" s="232">
        <v>53.666666666666657</v>
      </c>
      <c r="K142" s="231">
        <v>51.8</v>
      </c>
      <c r="L142" s="231">
        <v>50.05</v>
      </c>
      <c r="M142" s="231">
        <v>39.95138</v>
      </c>
      <c r="N142" s="1"/>
      <c r="O142" s="1"/>
    </row>
    <row r="143" spans="1:15" ht="12.75" customHeight="1">
      <c r="A143" s="214">
        <v>134</v>
      </c>
      <c r="B143" s="217" t="s">
        <v>157</v>
      </c>
      <c r="C143" s="231">
        <v>2058.8000000000002</v>
      </c>
      <c r="D143" s="232">
        <v>2040.7</v>
      </c>
      <c r="E143" s="232">
        <v>2017.1</v>
      </c>
      <c r="F143" s="232">
        <v>1975.3999999999999</v>
      </c>
      <c r="G143" s="232">
        <v>1951.7999999999997</v>
      </c>
      <c r="H143" s="232">
        <v>2082.4</v>
      </c>
      <c r="I143" s="232">
        <v>2106</v>
      </c>
      <c r="J143" s="232">
        <v>2147.7000000000003</v>
      </c>
      <c r="K143" s="231">
        <v>2064.3000000000002</v>
      </c>
      <c r="L143" s="231">
        <v>1999</v>
      </c>
      <c r="M143" s="231">
        <v>4.16099</v>
      </c>
      <c r="N143" s="1"/>
      <c r="O143" s="1"/>
    </row>
    <row r="144" spans="1:15" ht="12.75" customHeight="1">
      <c r="A144" s="214">
        <v>135</v>
      </c>
      <c r="B144" s="217" t="s">
        <v>159</v>
      </c>
      <c r="C144" s="231">
        <v>1059.3</v>
      </c>
      <c r="D144" s="232">
        <v>1058.2166666666667</v>
      </c>
      <c r="E144" s="232">
        <v>1053.4833333333333</v>
      </c>
      <c r="F144" s="232">
        <v>1047.6666666666667</v>
      </c>
      <c r="G144" s="232">
        <v>1042.9333333333334</v>
      </c>
      <c r="H144" s="232">
        <v>1064.0333333333333</v>
      </c>
      <c r="I144" s="232">
        <v>1068.7666666666669</v>
      </c>
      <c r="J144" s="232">
        <v>1074.5833333333333</v>
      </c>
      <c r="K144" s="231">
        <v>1062.95</v>
      </c>
      <c r="L144" s="231">
        <v>1052.4000000000001</v>
      </c>
      <c r="M144" s="231">
        <v>9.8770500000000006</v>
      </c>
      <c r="N144" s="1"/>
      <c r="O144" s="1"/>
    </row>
    <row r="145" spans="1:15" ht="12.75" customHeight="1">
      <c r="A145" s="214">
        <v>136</v>
      </c>
      <c r="B145" s="217" t="s">
        <v>167</v>
      </c>
      <c r="C145" s="231">
        <v>166.85</v>
      </c>
      <c r="D145" s="232">
        <v>167.45000000000002</v>
      </c>
      <c r="E145" s="232">
        <v>165.40000000000003</v>
      </c>
      <c r="F145" s="232">
        <v>163.95000000000002</v>
      </c>
      <c r="G145" s="232">
        <v>161.90000000000003</v>
      </c>
      <c r="H145" s="232">
        <v>168.90000000000003</v>
      </c>
      <c r="I145" s="232">
        <v>170.95000000000005</v>
      </c>
      <c r="J145" s="232">
        <v>172.40000000000003</v>
      </c>
      <c r="K145" s="231">
        <v>169.5</v>
      </c>
      <c r="L145" s="231">
        <v>166</v>
      </c>
      <c r="M145" s="231">
        <v>77.877350000000007</v>
      </c>
      <c r="N145" s="1"/>
      <c r="O145" s="1"/>
    </row>
    <row r="146" spans="1:15" ht="12.75" customHeight="1">
      <c r="A146" s="214">
        <v>137</v>
      </c>
      <c r="B146" s="217" t="s">
        <v>161</v>
      </c>
      <c r="C146" s="231">
        <v>84.5</v>
      </c>
      <c r="D146" s="232">
        <v>84.2</v>
      </c>
      <c r="E146" s="232">
        <v>83.7</v>
      </c>
      <c r="F146" s="232">
        <v>82.9</v>
      </c>
      <c r="G146" s="232">
        <v>82.4</v>
      </c>
      <c r="H146" s="232">
        <v>85</v>
      </c>
      <c r="I146" s="232">
        <v>85.5</v>
      </c>
      <c r="J146" s="232">
        <v>86.3</v>
      </c>
      <c r="K146" s="231">
        <v>84.7</v>
      </c>
      <c r="L146" s="231">
        <v>83.4</v>
      </c>
      <c r="M146" s="231">
        <v>74.415059999999997</v>
      </c>
      <c r="N146" s="1"/>
      <c r="O146" s="1"/>
    </row>
    <row r="147" spans="1:15" ht="12.75" customHeight="1">
      <c r="A147" s="214">
        <v>138</v>
      </c>
      <c r="B147" s="217" t="s">
        <v>163</v>
      </c>
      <c r="C147" s="231">
        <v>3963.45</v>
      </c>
      <c r="D147" s="232">
        <v>3996.7000000000003</v>
      </c>
      <c r="E147" s="232">
        <v>3897.8500000000004</v>
      </c>
      <c r="F147" s="232">
        <v>3832.25</v>
      </c>
      <c r="G147" s="232">
        <v>3733.4</v>
      </c>
      <c r="H147" s="232">
        <v>4062.3000000000006</v>
      </c>
      <c r="I147" s="232">
        <v>4161.1499999999996</v>
      </c>
      <c r="J147" s="232">
        <v>4226.7500000000009</v>
      </c>
      <c r="K147" s="231">
        <v>4095.55</v>
      </c>
      <c r="L147" s="231">
        <v>3931.1</v>
      </c>
      <c r="M147" s="231">
        <v>1.0418099999999999</v>
      </c>
      <c r="N147" s="1"/>
      <c r="O147" s="1"/>
    </row>
    <row r="148" spans="1:15" ht="12.75" customHeight="1">
      <c r="A148" s="214">
        <v>139</v>
      </c>
      <c r="B148" s="217" t="s">
        <v>164</v>
      </c>
      <c r="C148" s="231">
        <v>19367.099999999999</v>
      </c>
      <c r="D148" s="232">
        <v>19319.383333333331</v>
      </c>
      <c r="E148" s="232">
        <v>19198.766666666663</v>
      </c>
      <c r="F148" s="232">
        <v>19030.433333333331</v>
      </c>
      <c r="G148" s="232">
        <v>18909.816666666662</v>
      </c>
      <c r="H148" s="232">
        <v>19487.716666666664</v>
      </c>
      <c r="I148" s="232">
        <v>19608.333333333332</v>
      </c>
      <c r="J148" s="232">
        <v>19776.666666666664</v>
      </c>
      <c r="K148" s="231">
        <v>19440</v>
      </c>
      <c r="L148" s="231">
        <v>19151.05</v>
      </c>
      <c r="M148" s="231">
        <v>0.379</v>
      </c>
      <c r="N148" s="1"/>
      <c r="O148" s="1"/>
    </row>
    <row r="149" spans="1:15" ht="12.75" customHeight="1">
      <c r="A149" s="214">
        <v>140</v>
      </c>
      <c r="B149" s="217" t="s">
        <v>160</v>
      </c>
      <c r="C149" s="231">
        <v>244.7</v>
      </c>
      <c r="D149" s="232">
        <v>245.21666666666667</v>
      </c>
      <c r="E149" s="232">
        <v>242.98333333333335</v>
      </c>
      <c r="F149" s="232">
        <v>241.26666666666668</v>
      </c>
      <c r="G149" s="232">
        <v>239.03333333333336</v>
      </c>
      <c r="H149" s="232">
        <v>246.93333333333334</v>
      </c>
      <c r="I149" s="232">
        <v>249.16666666666663</v>
      </c>
      <c r="J149" s="232">
        <v>250.88333333333333</v>
      </c>
      <c r="K149" s="231">
        <v>247.45</v>
      </c>
      <c r="L149" s="231">
        <v>243.5</v>
      </c>
      <c r="M149" s="231">
        <v>2.1757300000000002</v>
      </c>
      <c r="N149" s="1"/>
      <c r="O149" s="1"/>
    </row>
    <row r="150" spans="1:15" ht="12.75" customHeight="1">
      <c r="A150" s="214">
        <v>141</v>
      </c>
      <c r="B150" s="217" t="s">
        <v>265</v>
      </c>
      <c r="C150" s="231">
        <v>829.05</v>
      </c>
      <c r="D150" s="232">
        <v>829.51666666666677</v>
      </c>
      <c r="E150" s="232">
        <v>821.08333333333348</v>
      </c>
      <c r="F150" s="232">
        <v>813.11666666666667</v>
      </c>
      <c r="G150" s="232">
        <v>804.68333333333339</v>
      </c>
      <c r="H150" s="232">
        <v>837.48333333333358</v>
      </c>
      <c r="I150" s="232">
        <v>845.91666666666674</v>
      </c>
      <c r="J150" s="232">
        <v>853.88333333333367</v>
      </c>
      <c r="K150" s="231">
        <v>837.95</v>
      </c>
      <c r="L150" s="231">
        <v>821.55</v>
      </c>
      <c r="M150" s="231">
        <v>3.9095</v>
      </c>
      <c r="N150" s="1"/>
      <c r="O150" s="1"/>
    </row>
    <row r="151" spans="1:15" ht="12.75" customHeight="1">
      <c r="A151" s="214">
        <v>142</v>
      </c>
      <c r="B151" s="217" t="s">
        <v>168</v>
      </c>
      <c r="C151" s="231">
        <v>152.35</v>
      </c>
      <c r="D151" s="232">
        <v>152.26666666666665</v>
      </c>
      <c r="E151" s="232">
        <v>151.43333333333331</v>
      </c>
      <c r="F151" s="232">
        <v>150.51666666666665</v>
      </c>
      <c r="G151" s="232">
        <v>149.68333333333331</v>
      </c>
      <c r="H151" s="232">
        <v>153.18333333333331</v>
      </c>
      <c r="I151" s="232">
        <v>154.01666666666668</v>
      </c>
      <c r="J151" s="232">
        <v>154.93333333333331</v>
      </c>
      <c r="K151" s="231">
        <v>153.1</v>
      </c>
      <c r="L151" s="231">
        <v>151.35</v>
      </c>
      <c r="M151" s="231">
        <v>167.42251999999999</v>
      </c>
      <c r="N151" s="1"/>
      <c r="O151" s="1"/>
    </row>
    <row r="152" spans="1:15" ht="12.75" customHeight="1">
      <c r="A152" s="214">
        <v>143</v>
      </c>
      <c r="B152" s="217" t="s">
        <v>266</v>
      </c>
      <c r="C152" s="231">
        <v>240.15</v>
      </c>
      <c r="D152" s="232">
        <v>239.1</v>
      </c>
      <c r="E152" s="232">
        <v>236.2</v>
      </c>
      <c r="F152" s="232">
        <v>232.25</v>
      </c>
      <c r="G152" s="232">
        <v>229.35</v>
      </c>
      <c r="H152" s="232">
        <v>243.04999999999998</v>
      </c>
      <c r="I152" s="232">
        <v>245.95000000000002</v>
      </c>
      <c r="J152" s="232">
        <v>249.89999999999998</v>
      </c>
      <c r="K152" s="231">
        <v>242</v>
      </c>
      <c r="L152" s="231">
        <v>235.15</v>
      </c>
      <c r="M152" s="231">
        <v>10.423299999999999</v>
      </c>
      <c r="N152" s="1"/>
      <c r="O152" s="1"/>
    </row>
    <row r="153" spans="1:15" ht="12.75" customHeight="1">
      <c r="A153" s="214">
        <v>144</v>
      </c>
      <c r="B153" s="217" t="s">
        <v>807</v>
      </c>
      <c r="C153" s="231">
        <v>544.04999999999995</v>
      </c>
      <c r="D153" s="232">
        <v>549.66666666666663</v>
      </c>
      <c r="E153" s="232">
        <v>531.68333333333328</v>
      </c>
      <c r="F153" s="232">
        <v>519.31666666666661</v>
      </c>
      <c r="G153" s="232">
        <v>501.33333333333326</v>
      </c>
      <c r="H153" s="232">
        <v>562.0333333333333</v>
      </c>
      <c r="I153" s="232">
        <v>580.01666666666665</v>
      </c>
      <c r="J153" s="232">
        <v>592.38333333333333</v>
      </c>
      <c r="K153" s="231">
        <v>567.65</v>
      </c>
      <c r="L153" s="231">
        <v>537.29999999999995</v>
      </c>
      <c r="M153" s="231">
        <v>44.830480000000001</v>
      </c>
      <c r="N153" s="1"/>
      <c r="O153" s="1"/>
    </row>
    <row r="154" spans="1:15" ht="12.75" customHeight="1">
      <c r="A154" s="214">
        <v>145</v>
      </c>
      <c r="B154" s="217" t="s">
        <v>433</v>
      </c>
      <c r="C154" s="231">
        <v>3094.25</v>
      </c>
      <c r="D154" s="232">
        <v>3080.3666666666668</v>
      </c>
      <c r="E154" s="232">
        <v>3055.8833333333337</v>
      </c>
      <c r="F154" s="232">
        <v>3017.5166666666669</v>
      </c>
      <c r="G154" s="232">
        <v>2993.0333333333338</v>
      </c>
      <c r="H154" s="232">
        <v>3118.7333333333336</v>
      </c>
      <c r="I154" s="232">
        <v>3143.2166666666672</v>
      </c>
      <c r="J154" s="232">
        <v>3181.5833333333335</v>
      </c>
      <c r="K154" s="231">
        <v>3104.85</v>
      </c>
      <c r="L154" s="231">
        <v>3042</v>
      </c>
      <c r="M154" s="231">
        <v>0.51063999999999998</v>
      </c>
      <c r="N154" s="1"/>
      <c r="O154" s="1"/>
    </row>
    <row r="155" spans="1:15" ht="12.75" customHeight="1">
      <c r="A155" s="214">
        <v>146</v>
      </c>
      <c r="B155" s="217" t="s">
        <v>808</v>
      </c>
      <c r="C155" s="231">
        <v>419.55</v>
      </c>
      <c r="D155" s="232">
        <v>421.36666666666662</v>
      </c>
      <c r="E155" s="232">
        <v>404.78333333333325</v>
      </c>
      <c r="F155" s="232">
        <v>390.01666666666665</v>
      </c>
      <c r="G155" s="232">
        <v>373.43333333333328</v>
      </c>
      <c r="H155" s="232">
        <v>436.13333333333321</v>
      </c>
      <c r="I155" s="232">
        <v>452.71666666666658</v>
      </c>
      <c r="J155" s="232">
        <v>467.48333333333318</v>
      </c>
      <c r="K155" s="231">
        <v>437.95</v>
      </c>
      <c r="L155" s="231">
        <v>406.6</v>
      </c>
      <c r="M155" s="231">
        <v>21.741820000000001</v>
      </c>
      <c r="N155" s="1"/>
      <c r="O155" s="1"/>
    </row>
    <row r="156" spans="1:15" ht="12.75" customHeight="1">
      <c r="A156" s="214">
        <v>147</v>
      </c>
      <c r="B156" s="217" t="s">
        <v>175</v>
      </c>
      <c r="C156" s="231">
        <v>3128.85</v>
      </c>
      <c r="D156" s="232">
        <v>3164.2666666666664</v>
      </c>
      <c r="E156" s="232">
        <v>3083.6333333333328</v>
      </c>
      <c r="F156" s="232">
        <v>3038.4166666666665</v>
      </c>
      <c r="G156" s="232">
        <v>2957.7833333333328</v>
      </c>
      <c r="H156" s="232">
        <v>3209.4833333333327</v>
      </c>
      <c r="I156" s="232">
        <v>3290.1166666666659</v>
      </c>
      <c r="J156" s="232">
        <v>3335.3333333333326</v>
      </c>
      <c r="K156" s="231">
        <v>3244.9</v>
      </c>
      <c r="L156" s="231">
        <v>3119.05</v>
      </c>
      <c r="M156" s="231">
        <v>3.82748</v>
      </c>
      <c r="N156" s="1"/>
      <c r="O156" s="1"/>
    </row>
    <row r="157" spans="1:15" ht="12.75" customHeight="1">
      <c r="A157" s="214">
        <v>148</v>
      </c>
      <c r="B157" s="217" t="s">
        <v>169</v>
      </c>
      <c r="C157" s="231">
        <v>40601.4</v>
      </c>
      <c r="D157" s="232">
        <v>40533.15</v>
      </c>
      <c r="E157" s="232">
        <v>40342.200000000004</v>
      </c>
      <c r="F157" s="232">
        <v>40083</v>
      </c>
      <c r="G157" s="232">
        <v>39892.050000000003</v>
      </c>
      <c r="H157" s="232">
        <v>40792.350000000006</v>
      </c>
      <c r="I157" s="232">
        <v>40983.300000000003</v>
      </c>
      <c r="J157" s="232">
        <v>41242.500000000007</v>
      </c>
      <c r="K157" s="231">
        <v>40724.1</v>
      </c>
      <c r="L157" s="231">
        <v>40273.949999999997</v>
      </c>
      <c r="M157" s="231">
        <v>0.11963</v>
      </c>
      <c r="N157" s="1"/>
      <c r="O157" s="1"/>
    </row>
    <row r="158" spans="1:15" ht="12.75" customHeight="1">
      <c r="A158" s="214">
        <v>149</v>
      </c>
      <c r="B158" s="217" t="s">
        <v>851</v>
      </c>
      <c r="C158" s="231">
        <v>1194.8499999999999</v>
      </c>
      <c r="D158" s="232">
        <v>1191.5333333333333</v>
      </c>
      <c r="E158" s="232">
        <v>1173.3166666666666</v>
      </c>
      <c r="F158" s="232">
        <v>1151.7833333333333</v>
      </c>
      <c r="G158" s="232">
        <v>1133.5666666666666</v>
      </c>
      <c r="H158" s="232">
        <v>1213.0666666666666</v>
      </c>
      <c r="I158" s="232">
        <v>1231.2833333333333</v>
      </c>
      <c r="J158" s="232">
        <v>1252.8166666666666</v>
      </c>
      <c r="K158" s="231">
        <v>1209.75</v>
      </c>
      <c r="L158" s="231">
        <v>1170</v>
      </c>
      <c r="M158" s="231">
        <v>1.7952699999999999</v>
      </c>
      <c r="N158" s="1"/>
      <c r="O158" s="1"/>
    </row>
    <row r="159" spans="1:15" ht="12.75" customHeight="1">
      <c r="A159" s="214">
        <v>150</v>
      </c>
      <c r="B159" s="217" t="s">
        <v>438</v>
      </c>
      <c r="C159" s="231">
        <v>4593.1499999999996</v>
      </c>
      <c r="D159" s="232">
        <v>4515.0666666666666</v>
      </c>
      <c r="E159" s="232">
        <v>4350.1333333333332</v>
      </c>
      <c r="F159" s="232">
        <v>4107.1166666666668</v>
      </c>
      <c r="G159" s="232">
        <v>3942.1833333333334</v>
      </c>
      <c r="H159" s="232">
        <v>4758.083333333333</v>
      </c>
      <c r="I159" s="232">
        <v>4923.0166666666655</v>
      </c>
      <c r="J159" s="232">
        <v>5166.0333333333328</v>
      </c>
      <c r="K159" s="231">
        <v>4680</v>
      </c>
      <c r="L159" s="231">
        <v>4272.05</v>
      </c>
      <c r="M159" s="231">
        <v>12.63514</v>
      </c>
      <c r="N159" s="1"/>
      <c r="O159" s="1"/>
    </row>
    <row r="160" spans="1:15" ht="12.75" customHeight="1">
      <c r="A160" s="214">
        <v>151</v>
      </c>
      <c r="B160" s="217" t="s">
        <v>171</v>
      </c>
      <c r="C160" s="231">
        <v>226.6</v>
      </c>
      <c r="D160" s="232">
        <v>224.51666666666665</v>
      </c>
      <c r="E160" s="232">
        <v>221.83333333333331</v>
      </c>
      <c r="F160" s="232">
        <v>217.06666666666666</v>
      </c>
      <c r="G160" s="232">
        <v>214.38333333333333</v>
      </c>
      <c r="H160" s="232">
        <v>229.2833333333333</v>
      </c>
      <c r="I160" s="232">
        <v>231.96666666666664</v>
      </c>
      <c r="J160" s="232">
        <v>236.73333333333329</v>
      </c>
      <c r="K160" s="231">
        <v>227.2</v>
      </c>
      <c r="L160" s="231">
        <v>219.75</v>
      </c>
      <c r="M160" s="231">
        <v>33.904649999999997</v>
      </c>
      <c r="N160" s="1"/>
      <c r="O160" s="1"/>
    </row>
    <row r="161" spans="1:15" ht="12.75" customHeight="1">
      <c r="A161" s="214">
        <v>152</v>
      </c>
      <c r="B161" s="217" t="s">
        <v>174</v>
      </c>
      <c r="C161" s="231">
        <v>2409.6</v>
      </c>
      <c r="D161" s="232">
        <v>2406.4166666666665</v>
      </c>
      <c r="E161" s="232">
        <v>2384.833333333333</v>
      </c>
      <c r="F161" s="232">
        <v>2360.0666666666666</v>
      </c>
      <c r="G161" s="232">
        <v>2338.4833333333331</v>
      </c>
      <c r="H161" s="232">
        <v>2431.1833333333329</v>
      </c>
      <c r="I161" s="232">
        <v>2452.766666666666</v>
      </c>
      <c r="J161" s="232">
        <v>2477.5333333333328</v>
      </c>
      <c r="K161" s="231">
        <v>2428</v>
      </c>
      <c r="L161" s="231">
        <v>2381.65</v>
      </c>
      <c r="M161" s="231">
        <v>2.5162399999999998</v>
      </c>
      <c r="N161" s="1"/>
      <c r="O161" s="1"/>
    </row>
    <row r="162" spans="1:15" ht="12.75" customHeight="1">
      <c r="A162" s="214">
        <v>153</v>
      </c>
      <c r="B162" s="217" t="s">
        <v>267</v>
      </c>
      <c r="C162" s="231">
        <v>2800.45</v>
      </c>
      <c r="D162" s="232">
        <v>2792.75</v>
      </c>
      <c r="E162" s="232">
        <v>2765.4</v>
      </c>
      <c r="F162" s="232">
        <v>2730.35</v>
      </c>
      <c r="G162" s="232">
        <v>2703</v>
      </c>
      <c r="H162" s="232">
        <v>2827.8</v>
      </c>
      <c r="I162" s="232">
        <v>2855.1500000000005</v>
      </c>
      <c r="J162" s="232">
        <v>2890.2000000000003</v>
      </c>
      <c r="K162" s="231">
        <v>2820.1</v>
      </c>
      <c r="L162" s="231">
        <v>2757.7</v>
      </c>
      <c r="M162" s="231">
        <v>3.5451800000000002</v>
      </c>
      <c r="N162" s="1"/>
      <c r="O162" s="1"/>
    </row>
    <row r="163" spans="1:15" ht="12.75" customHeight="1">
      <c r="A163" s="214">
        <v>154</v>
      </c>
      <c r="B163" s="217" t="s">
        <v>785</v>
      </c>
      <c r="C163" s="231">
        <v>290.8</v>
      </c>
      <c r="D163" s="232">
        <v>291.96666666666664</v>
      </c>
      <c r="E163" s="232">
        <v>287.93333333333328</v>
      </c>
      <c r="F163" s="232">
        <v>285.06666666666666</v>
      </c>
      <c r="G163" s="232">
        <v>281.0333333333333</v>
      </c>
      <c r="H163" s="232">
        <v>294.83333333333326</v>
      </c>
      <c r="I163" s="232">
        <v>298.86666666666667</v>
      </c>
      <c r="J163" s="232">
        <v>301.73333333333323</v>
      </c>
      <c r="K163" s="231">
        <v>296</v>
      </c>
      <c r="L163" s="231">
        <v>289.10000000000002</v>
      </c>
      <c r="M163" s="231">
        <v>9.9014100000000003</v>
      </c>
      <c r="N163" s="1"/>
      <c r="O163" s="1"/>
    </row>
    <row r="164" spans="1:15" ht="12.75" customHeight="1">
      <c r="A164" s="214">
        <v>155</v>
      </c>
      <c r="B164" s="217" t="s">
        <v>172</v>
      </c>
      <c r="C164" s="231">
        <v>151</v>
      </c>
      <c r="D164" s="232">
        <v>151.16666666666666</v>
      </c>
      <c r="E164" s="232">
        <v>150.33333333333331</v>
      </c>
      <c r="F164" s="232">
        <v>149.66666666666666</v>
      </c>
      <c r="G164" s="232">
        <v>148.83333333333331</v>
      </c>
      <c r="H164" s="232">
        <v>151.83333333333331</v>
      </c>
      <c r="I164" s="232">
        <v>152.66666666666663</v>
      </c>
      <c r="J164" s="232">
        <v>153.33333333333331</v>
      </c>
      <c r="K164" s="231">
        <v>152</v>
      </c>
      <c r="L164" s="231">
        <v>150.5</v>
      </c>
      <c r="M164" s="231">
        <v>25.263369999999998</v>
      </c>
      <c r="N164" s="1"/>
      <c r="O164" s="1"/>
    </row>
    <row r="165" spans="1:15" ht="12.75" customHeight="1">
      <c r="A165" s="214">
        <v>156</v>
      </c>
      <c r="B165" s="217" t="s">
        <v>177</v>
      </c>
      <c r="C165" s="231">
        <v>225.1</v>
      </c>
      <c r="D165" s="232">
        <v>225.65</v>
      </c>
      <c r="E165" s="232">
        <v>223</v>
      </c>
      <c r="F165" s="232">
        <v>220.9</v>
      </c>
      <c r="G165" s="232">
        <v>218.25</v>
      </c>
      <c r="H165" s="232">
        <v>227.75</v>
      </c>
      <c r="I165" s="232">
        <v>230.40000000000003</v>
      </c>
      <c r="J165" s="232">
        <v>232.5</v>
      </c>
      <c r="K165" s="231">
        <v>228.3</v>
      </c>
      <c r="L165" s="231">
        <v>223.55</v>
      </c>
      <c r="M165" s="231">
        <v>107.95208</v>
      </c>
      <c r="N165" s="1"/>
      <c r="O165" s="1"/>
    </row>
    <row r="166" spans="1:15" ht="12.75" customHeight="1">
      <c r="A166" s="214">
        <v>157</v>
      </c>
      <c r="B166" s="217" t="s">
        <v>268</v>
      </c>
      <c r="C166" s="231">
        <v>440.05</v>
      </c>
      <c r="D166" s="232">
        <v>441.2</v>
      </c>
      <c r="E166" s="232">
        <v>437.5</v>
      </c>
      <c r="F166" s="232">
        <v>434.95</v>
      </c>
      <c r="G166" s="232">
        <v>431.25</v>
      </c>
      <c r="H166" s="232">
        <v>443.75</v>
      </c>
      <c r="I166" s="232">
        <v>447.44999999999993</v>
      </c>
      <c r="J166" s="232">
        <v>450</v>
      </c>
      <c r="K166" s="231">
        <v>444.9</v>
      </c>
      <c r="L166" s="231">
        <v>438.65</v>
      </c>
      <c r="M166" s="231">
        <v>0.72401000000000004</v>
      </c>
      <c r="N166" s="1"/>
      <c r="O166" s="1"/>
    </row>
    <row r="167" spans="1:15" ht="12.75" customHeight="1">
      <c r="A167" s="214">
        <v>158</v>
      </c>
      <c r="B167" s="217" t="s">
        <v>269</v>
      </c>
      <c r="C167" s="231">
        <v>13601.95</v>
      </c>
      <c r="D167" s="232">
        <v>13577.950000000003</v>
      </c>
      <c r="E167" s="232">
        <v>13505.950000000004</v>
      </c>
      <c r="F167" s="232">
        <v>13409.950000000003</v>
      </c>
      <c r="G167" s="232">
        <v>13337.950000000004</v>
      </c>
      <c r="H167" s="232">
        <v>13673.950000000004</v>
      </c>
      <c r="I167" s="232">
        <v>13745.95</v>
      </c>
      <c r="J167" s="232">
        <v>13841.950000000004</v>
      </c>
      <c r="K167" s="231">
        <v>13649.95</v>
      </c>
      <c r="L167" s="231">
        <v>13481.95</v>
      </c>
      <c r="M167" s="231">
        <v>1.5679999999999999E-2</v>
      </c>
      <c r="N167" s="1"/>
      <c r="O167" s="1"/>
    </row>
    <row r="168" spans="1:15" ht="12.75" customHeight="1">
      <c r="A168" s="214">
        <v>159</v>
      </c>
      <c r="B168" s="217" t="s">
        <v>176</v>
      </c>
      <c r="C168" s="231">
        <v>56.8</v>
      </c>
      <c r="D168" s="232">
        <v>56.966666666666669</v>
      </c>
      <c r="E168" s="232">
        <v>56.433333333333337</v>
      </c>
      <c r="F168" s="232">
        <v>56.06666666666667</v>
      </c>
      <c r="G168" s="232">
        <v>55.533333333333339</v>
      </c>
      <c r="H168" s="232">
        <v>57.333333333333336</v>
      </c>
      <c r="I168" s="232">
        <v>57.866666666666667</v>
      </c>
      <c r="J168" s="232">
        <v>58.233333333333334</v>
      </c>
      <c r="K168" s="231">
        <v>57.5</v>
      </c>
      <c r="L168" s="231">
        <v>56.6</v>
      </c>
      <c r="M168" s="231">
        <v>480.30932000000001</v>
      </c>
      <c r="N168" s="1"/>
      <c r="O168" s="1"/>
    </row>
    <row r="169" spans="1:15" ht="12.75" customHeight="1">
      <c r="A169" s="214">
        <v>160</v>
      </c>
      <c r="B169" s="217" t="s">
        <v>182</v>
      </c>
      <c r="C169" s="231">
        <v>124.35</v>
      </c>
      <c r="D169" s="232">
        <v>124.36666666666667</v>
      </c>
      <c r="E169" s="232">
        <v>123.78333333333335</v>
      </c>
      <c r="F169" s="232">
        <v>123.21666666666667</v>
      </c>
      <c r="G169" s="232">
        <v>122.63333333333334</v>
      </c>
      <c r="H169" s="232">
        <v>124.93333333333335</v>
      </c>
      <c r="I169" s="232">
        <v>125.51666666666667</v>
      </c>
      <c r="J169" s="232">
        <v>126.08333333333336</v>
      </c>
      <c r="K169" s="231">
        <v>124.95</v>
      </c>
      <c r="L169" s="231">
        <v>123.8</v>
      </c>
      <c r="M169" s="231">
        <v>36.115920000000003</v>
      </c>
      <c r="N169" s="1"/>
      <c r="O169" s="1"/>
    </row>
    <row r="170" spans="1:15" ht="12.75" customHeight="1">
      <c r="A170" s="214">
        <v>161</v>
      </c>
      <c r="B170" s="217" t="s">
        <v>183</v>
      </c>
      <c r="C170" s="231">
        <v>2430.3000000000002</v>
      </c>
      <c r="D170" s="232">
        <v>2440.5</v>
      </c>
      <c r="E170" s="232">
        <v>2414.8000000000002</v>
      </c>
      <c r="F170" s="232">
        <v>2399.3000000000002</v>
      </c>
      <c r="G170" s="232">
        <v>2373.6000000000004</v>
      </c>
      <c r="H170" s="232">
        <v>2456</v>
      </c>
      <c r="I170" s="232">
        <v>2481.6999999999998</v>
      </c>
      <c r="J170" s="232">
        <v>2497.1999999999998</v>
      </c>
      <c r="K170" s="231">
        <v>2466.1999999999998</v>
      </c>
      <c r="L170" s="231">
        <v>2425</v>
      </c>
      <c r="M170" s="231">
        <v>50.553240000000002</v>
      </c>
      <c r="N170" s="1"/>
      <c r="O170" s="1"/>
    </row>
    <row r="171" spans="1:15" ht="12.75" customHeight="1">
      <c r="A171" s="214">
        <v>162</v>
      </c>
      <c r="B171" s="217" t="s">
        <v>270</v>
      </c>
      <c r="C171" s="231">
        <v>767.15</v>
      </c>
      <c r="D171" s="232">
        <v>761.98333333333323</v>
      </c>
      <c r="E171" s="232">
        <v>755.26666666666642</v>
      </c>
      <c r="F171" s="232">
        <v>743.38333333333321</v>
      </c>
      <c r="G171" s="232">
        <v>736.6666666666664</v>
      </c>
      <c r="H171" s="232">
        <v>773.86666666666645</v>
      </c>
      <c r="I171" s="232">
        <v>780.58333333333337</v>
      </c>
      <c r="J171" s="232">
        <v>792.46666666666647</v>
      </c>
      <c r="K171" s="231">
        <v>768.7</v>
      </c>
      <c r="L171" s="231">
        <v>750.1</v>
      </c>
      <c r="M171" s="231">
        <v>6.2179399999999996</v>
      </c>
      <c r="N171" s="1"/>
      <c r="O171" s="1"/>
    </row>
    <row r="172" spans="1:15" ht="12.75" customHeight="1">
      <c r="A172" s="214">
        <v>163</v>
      </c>
      <c r="B172" s="217" t="s">
        <v>185</v>
      </c>
      <c r="C172" s="231">
        <v>1295.4000000000001</v>
      </c>
      <c r="D172" s="232">
        <v>1297.8500000000001</v>
      </c>
      <c r="E172" s="232">
        <v>1277.5500000000002</v>
      </c>
      <c r="F172" s="232">
        <v>1259.7</v>
      </c>
      <c r="G172" s="232">
        <v>1239.4000000000001</v>
      </c>
      <c r="H172" s="232">
        <v>1315.7000000000003</v>
      </c>
      <c r="I172" s="232">
        <v>1336</v>
      </c>
      <c r="J172" s="232">
        <v>1353.8500000000004</v>
      </c>
      <c r="K172" s="231">
        <v>1318.15</v>
      </c>
      <c r="L172" s="231">
        <v>1280</v>
      </c>
      <c r="M172" s="231">
        <v>13.67408</v>
      </c>
      <c r="N172" s="1"/>
      <c r="O172" s="1"/>
    </row>
    <row r="173" spans="1:15" ht="12.75" customHeight="1">
      <c r="A173" s="214">
        <v>164</v>
      </c>
      <c r="B173" s="217" t="s">
        <v>189</v>
      </c>
      <c r="C173" s="231">
        <v>2113.75</v>
      </c>
      <c r="D173" s="232">
        <v>2109.1833333333329</v>
      </c>
      <c r="E173" s="232">
        <v>2099.6666666666661</v>
      </c>
      <c r="F173" s="232">
        <v>2085.583333333333</v>
      </c>
      <c r="G173" s="232">
        <v>2076.0666666666662</v>
      </c>
      <c r="H173" s="232">
        <v>2123.266666666666</v>
      </c>
      <c r="I173" s="232">
        <v>2132.7833333333333</v>
      </c>
      <c r="J173" s="232">
        <v>2146.8666666666659</v>
      </c>
      <c r="K173" s="231">
        <v>2118.6999999999998</v>
      </c>
      <c r="L173" s="231">
        <v>2095.1</v>
      </c>
      <c r="M173" s="231">
        <v>4.0191699999999999</v>
      </c>
      <c r="N173" s="1"/>
      <c r="O173" s="1"/>
    </row>
    <row r="174" spans="1:15" ht="12.75" customHeight="1">
      <c r="A174" s="214">
        <v>165</v>
      </c>
      <c r="B174" s="217" t="s">
        <v>804</v>
      </c>
      <c r="C174" s="231">
        <v>73.3</v>
      </c>
      <c r="D174" s="232">
        <v>73.11666666666666</v>
      </c>
      <c r="E174" s="232">
        <v>72.583333333333314</v>
      </c>
      <c r="F174" s="232">
        <v>71.86666666666666</v>
      </c>
      <c r="G174" s="232">
        <v>71.333333333333314</v>
      </c>
      <c r="H174" s="232">
        <v>73.833333333333314</v>
      </c>
      <c r="I174" s="232">
        <v>74.366666666666646</v>
      </c>
      <c r="J174" s="232">
        <v>75.083333333333314</v>
      </c>
      <c r="K174" s="231">
        <v>73.650000000000006</v>
      </c>
      <c r="L174" s="231">
        <v>72.400000000000006</v>
      </c>
      <c r="M174" s="231">
        <v>80.510499999999993</v>
      </c>
      <c r="N174" s="1"/>
      <c r="O174" s="1"/>
    </row>
    <row r="175" spans="1:15" ht="12.75" customHeight="1">
      <c r="A175" s="214">
        <v>166</v>
      </c>
      <c r="B175" s="217" t="s">
        <v>187</v>
      </c>
      <c r="C175" s="231">
        <v>23037.05</v>
      </c>
      <c r="D175" s="232">
        <v>23510.516666666666</v>
      </c>
      <c r="E175" s="232">
        <v>22471.533333333333</v>
      </c>
      <c r="F175" s="232">
        <v>21906.016666666666</v>
      </c>
      <c r="G175" s="232">
        <v>20867.033333333333</v>
      </c>
      <c r="H175" s="232">
        <v>24076.033333333333</v>
      </c>
      <c r="I175" s="232">
        <v>25115.016666666663</v>
      </c>
      <c r="J175" s="232">
        <v>25680.533333333333</v>
      </c>
      <c r="K175" s="231">
        <v>24549.5</v>
      </c>
      <c r="L175" s="231">
        <v>22945</v>
      </c>
      <c r="M175" s="231">
        <v>0.67600000000000005</v>
      </c>
      <c r="N175" s="1"/>
      <c r="O175" s="1"/>
    </row>
    <row r="176" spans="1:15" ht="12.75" customHeight="1">
      <c r="A176" s="214">
        <v>167</v>
      </c>
      <c r="B176" t="s">
        <v>956</v>
      </c>
      <c r="C176" s="341" t="e">
        <v>#N/A</v>
      </c>
      <c r="D176" s="342" t="e">
        <v>#N/A</v>
      </c>
      <c r="E176" s="342" t="e">
        <v>#N/A</v>
      </c>
      <c r="F176" s="342" t="e">
        <v>#N/A</v>
      </c>
      <c r="G176" s="342" t="e">
        <v>#N/A</v>
      </c>
      <c r="H176" s="342" t="e">
        <v>#N/A</v>
      </c>
      <c r="I176" s="342" t="e">
        <v>#N/A</v>
      </c>
      <c r="J176" s="342" t="e">
        <v>#N/A</v>
      </c>
      <c r="K176" s="341" t="e">
        <v>#N/A</v>
      </c>
      <c r="L176" s="341" t="e">
        <v>#N/A</v>
      </c>
      <c r="M176" s="341" t="e">
        <v>#N/A</v>
      </c>
      <c r="N176" s="1"/>
      <c r="O176" s="1"/>
    </row>
    <row r="177" spans="1:15" ht="12.75" customHeight="1">
      <c r="A177" s="214">
        <v>168</v>
      </c>
      <c r="B177" s="217" t="s">
        <v>188</v>
      </c>
      <c r="C177" s="231">
        <v>3058.5</v>
      </c>
      <c r="D177" s="232">
        <v>3064.15</v>
      </c>
      <c r="E177" s="232">
        <v>3030.75</v>
      </c>
      <c r="F177" s="232">
        <v>3003</v>
      </c>
      <c r="G177" s="232">
        <v>2969.6</v>
      </c>
      <c r="H177" s="232">
        <v>3091.9</v>
      </c>
      <c r="I177" s="232">
        <v>3125.3000000000006</v>
      </c>
      <c r="J177" s="232">
        <v>3153.05</v>
      </c>
      <c r="K177" s="231">
        <v>3097.55</v>
      </c>
      <c r="L177" s="231">
        <v>3036.4</v>
      </c>
      <c r="M177" s="231">
        <v>2.89798</v>
      </c>
      <c r="N177" s="1"/>
      <c r="O177" s="1"/>
    </row>
    <row r="178" spans="1:15" ht="12.75" customHeight="1">
      <c r="A178" s="214">
        <v>169</v>
      </c>
      <c r="B178" s="217" t="s">
        <v>799</v>
      </c>
      <c r="C178" s="231">
        <v>417.75</v>
      </c>
      <c r="D178" s="232">
        <v>415.26666666666665</v>
      </c>
      <c r="E178" s="232">
        <v>411.5333333333333</v>
      </c>
      <c r="F178" s="232">
        <v>405.31666666666666</v>
      </c>
      <c r="G178" s="232">
        <v>401.58333333333331</v>
      </c>
      <c r="H178" s="232">
        <v>421.48333333333329</v>
      </c>
      <c r="I178" s="232">
        <v>425.21666666666664</v>
      </c>
      <c r="J178" s="232">
        <v>431.43333333333328</v>
      </c>
      <c r="K178" s="231">
        <v>419</v>
      </c>
      <c r="L178" s="231">
        <v>409.05</v>
      </c>
      <c r="M178" s="231">
        <v>4.81372</v>
      </c>
      <c r="N178" s="1"/>
      <c r="O178" s="1"/>
    </row>
    <row r="179" spans="1:15" ht="12.75" customHeight="1">
      <c r="A179" s="214">
        <v>170</v>
      </c>
      <c r="B179" s="217" t="s">
        <v>186</v>
      </c>
      <c r="C179" s="231">
        <v>600.45000000000005</v>
      </c>
      <c r="D179" s="232">
        <v>598.38333333333333</v>
      </c>
      <c r="E179" s="232">
        <v>595.01666666666665</v>
      </c>
      <c r="F179" s="232">
        <v>589.58333333333337</v>
      </c>
      <c r="G179" s="232">
        <v>586.2166666666667</v>
      </c>
      <c r="H179" s="232">
        <v>603.81666666666661</v>
      </c>
      <c r="I179" s="232">
        <v>607.18333333333317</v>
      </c>
      <c r="J179" s="232">
        <v>612.61666666666656</v>
      </c>
      <c r="K179" s="231">
        <v>601.75</v>
      </c>
      <c r="L179" s="231">
        <v>592.95000000000005</v>
      </c>
      <c r="M179" s="231">
        <v>66.044690000000003</v>
      </c>
      <c r="N179" s="1"/>
      <c r="O179" s="1"/>
    </row>
    <row r="180" spans="1:15" ht="12.75" customHeight="1">
      <c r="A180" s="214">
        <v>171</v>
      </c>
      <c r="B180" s="217" t="s">
        <v>184</v>
      </c>
      <c r="C180" s="231">
        <v>93.1</v>
      </c>
      <c r="D180" s="232">
        <v>92.266666666666666</v>
      </c>
      <c r="E180" s="232">
        <v>91.133333333333326</v>
      </c>
      <c r="F180" s="232">
        <v>89.166666666666657</v>
      </c>
      <c r="G180" s="232">
        <v>88.033333333333317</v>
      </c>
      <c r="H180" s="232">
        <v>94.233333333333334</v>
      </c>
      <c r="I180" s="232">
        <v>95.366666666666688</v>
      </c>
      <c r="J180" s="232">
        <v>97.333333333333343</v>
      </c>
      <c r="K180" s="231">
        <v>93.4</v>
      </c>
      <c r="L180" s="231">
        <v>90.3</v>
      </c>
      <c r="M180" s="231">
        <v>376.44720000000001</v>
      </c>
      <c r="N180" s="1"/>
      <c r="O180" s="1"/>
    </row>
    <row r="181" spans="1:15" ht="12.75" customHeight="1">
      <c r="A181" s="214">
        <v>172</v>
      </c>
      <c r="B181" s="217" t="s">
        <v>190</v>
      </c>
      <c r="C181" s="231">
        <v>1049.3</v>
      </c>
      <c r="D181" s="232">
        <v>1042.2333333333333</v>
      </c>
      <c r="E181" s="232">
        <v>1029.5666666666666</v>
      </c>
      <c r="F181" s="232">
        <v>1009.8333333333333</v>
      </c>
      <c r="G181" s="232">
        <v>997.16666666666652</v>
      </c>
      <c r="H181" s="232">
        <v>1061.9666666666667</v>
      </c>
      <c r="I181" s="232">
        <v>1074.6333333333332</v>
      </c>
      <c r="J181" s="232">
        <v>1094.3666666666668</v>
      </c>
      <c r="K181" s="231">
        <v>1054.9000000000001</v>
      </c>
      <c r="L181" s="231">
        <v>1022.5</v>
      </c>
      <c r="M181" s="231">
        <v>21.066040000000001</v>
      </c>
      <c r="N181" s="1"/>
      <c r="O181" s="1"/>
    </row>
    <row r="182" spans="1:15" ht="12.75" customHeight="1">
      <c r="A182" s="214">
        <v>173</v>
      </c>
      <c r="B182" s="217" t="s">
        <v>191</v>
      </c>
      <c r="C182" s="231">
        <v>489.8</v>
      </c>
      <c r="D182" s="232">
        <v>488.34999999999997</v>
      </c>
      <c r="E182" s="232">
        <v>485.19999999999993</v>
      </c>
      <c r="F182" s="232">
        <v>480.59999999999997</v>
      </c>
      <c r="G182" s="232">
        <v>477.44999999999993</v>
      </c>
      <c r="H182" s="232">
        <v>492.94999999999993</v>
      </c>
      <c r="I182" s="232">
        <v>496.09999999999991</v>
      </c>
      <c r="J182" s="232">
        <v>500.69999999999993</v>
      </c>
      <c r="K182" s="231">
        <v>491.5</v>
      </c>
      <c r="L182" s="231">
        <v>483.75</v>
      </c>
      <c r="M182" s="231">
        <v>4.0572900000000001</v>
      </c>
      <c r="N182" s="1"/>
      <c r="O182" s="1"/>
    </row>
    <row r="183" spans="1:15" ht="12.75" customHeight="1">
      <c r="A183" s="214">
        <v>174</v>
      </c>
      <c r="B183" s="217" t="s">
        <v>272</v>
      </c>
      <c r="C183" s="231">
        <v>605.20000000000005</v>
      </c>
      <c r="D183" s="232">
        <v>605.06666666666661</v>
      </c>
      <c r="E183" s="232">
        <v>600.23333333333323</v>
      </c>
      <c r="F183" s="232">
        <v>595.26666666666665</v>
      </c>
      <c r="G183" s="232">
        <v>590.43333333333328</v>
      </c>
      <c r="H183" s="232">
        <v>610.03333333333319</v>
      </c>
      <c r="I183" s="232">
        <v>614.86666666666667</v>
      </c>
      <c r="J183" s="232">
        <v>619.83333333333314</v>
      </c>
      <c r="K183" s="231">
        <v>609.9</v>
      </c>
      <c r="L183" s="231">
        <v>600.1</v>
      </c>
      <c r="M183" s="231">
        <v>2.50522</v>
      </c>
      <c r="N183" s="1"/>
      <c r="O183" s="1"/>
    </row>
    <row r="184" spans="1:15" ht="12.75" customHeight="1">
      <c r="A184" s="214">
        <v>175</v>
      </c>
      <c r="B184" s="217" t="s">
        <v>203</v>
      </c>
      <c r="C184" s="231">
        <v>981.7</v>
      </c>
      <c r="D184" s="232">
        <v>978.41666666666663</v>
      </c>
      <c r="E184" s="232">
        <v>971.83333333333326</v>
      </c>
      <c r="F184" s="232">
        <v>961.96666666666658</v>
      </c>
      <c r="G184" s="232">
        <v>955.38333333333321</v>
      </c>
      <c r="H184" s="232">
        <v>988.2833333333333</v>
      </c>
      <c r="I184" s="232">
        <v>994.86666666666656</v>
      </c>
      <c r="J184" s="232">
        <v>1004.7333333333333</v>
      </c>
      <c r="K184" s="231">
        <v>985</v>
      </c>
      <c r="L184" s="231">
        <v>968.55</v>
      </c>
      <c r="M184" s="231">
        <v>9.4821399999999993</v>
      </c>
      <c r="N184" s="1"/>
      <c r="O184" s="1"/>
    </row>
    <row r="185" spans="1:15" ht="12.75" customHeight="1">
      <c r="A185" s="214">
        <v>176</v>
      </c>
      <c r="B185" s="217" t="s">
        <v>192</v>
      </c>
      <c r="C185" s="231">
        <v>977.15</v>
      </c>
      <c r="D185" s="232">
        <v>975.66666666666663</v>
      </c>
      <c r="E185" s="232">
        <v>972.68333333333328</v>
      </c>
      <c r="F185" s="232">
        <v>968.2166666666667</v>
      </c>
      <c r="G185" s="232">
        <v>965.23333333333335</v>
      </c>
      <c r="H185" s="232">
        <v>980.13333333333321</v>
      </c>
      <c r="I185" s="232">
        <v>983.11666666666656</v>
      </c>
      <c r="J185" s="232">
        <v>987.58333333333314</v>
      </c>
      <c r="K185" s="231">
        <v>978.65</v>
      </c>
      <c r="L185" s="231">
        <v>971.2</v>
      </c>
      <c r="M185" s="231">
        <v>2.9061400000000002</v>
      </c>
      <c r="N185" s="1"/>
      <c r="O185" s="1"/>
    </row>
    <row r="186" spans="1:15" ht="12.75" customHeight="1">
      <c r="A186" s="214">
        <v>177</v>
      </c>
      <c r="B186" s="217" t="s">
        <v>488</v>
      </c>
      <c r="C186" s="231">
        <v>1383.7</v>
      </c>
      <c r="D186" s="232">
        <v>1372.2166666666665</v>
      </c>
      <c r="E186" s="232">
        <v>1356.6833333333329</v>
      </c>
      <c r="F186" s="232">
        <v>1329.6666666666665</v>
      </c>
      <c r="G186" s="232">
        <v>1314.133333333333</v>
      </c>
      <c r="H186" s="232">
        <v>1399.2333333333329</v>
      </c>
      <c r="I186" s="232">
        <v>1414.7666666666662</v>
      </c>
      <c r="J186" s="232">
        <v>1441.7833333333328</v>
      </c>
      <c r="K186" s="231">
        <v>1387.75</v>
      </c>
      <c r="L186" s="231">
        <v>1345.2</v>
      </c>
      <c r="M186" s="231">
        <v>5.2087300000000001</v>
      </c>
      <c r="N186" s="1"/>
      <c r="O186" s="1"/>
    </row>
    <row r="187" spans="1:15" ht="12.75" customHeight="1">
      <c r="A187" s="214">
        <v>178</v>
      </c>
      <c r="B187" s="217" t="s">
        <v>197</v>
      </c>
      <c r="C187" s="231">
        <v>3414.9</v>
      </c>
      <c r="D187" s="232">
        <v>3396.5</v>
      </c>
      <c r="E187" s="232">
        <v>3374</v>
      </c>
      <c r="F187" s="232">
        <v>3333.1</v>
      </c>
      <c r="G187" s="232">
        <v>3310.6</v>
      </c>
      <c r="H187" s="232">
        <v>3437.4</v>
      </c>
      <c r="I187" s="232">
        <v>3459.9</v>
      </c>
      <c r="J187" s="232">
        <v>3500.8</v>
      </c>
      <c r="K187" s="231">
        <v>3419</v>
      </c>
      <c r="L187" s="231">
        <v>3355.6</v>
      </c>
      <c r="M187" s="231">
        <v>10.67916</v>
      </c>
      <c r="N187" s="1"/>
      <c r="O187" s="1"/>
    </row>
    <row r="188" spans="1:15" ht="12.75" customHeight="1">
      <c r="A188" s="214">
        <v>179</v>
      </c>
      <c r="B188" s="217" t="s">
        <v>193</v>
      </c>
      <c r="C188" s="231">
        <v>742.45</v>
      </c>
      <c r="D188" s="232">
        <v>740.11666666666667</v>
      </c>
      <c r="E188" s="232">
        <v>736.33333333333337</v>
      </c>
      <c r="F188" s="232">
        <v>730.2166666666667</v>
      </c>
      <c r="G188" s="232">
        <v>726.43333333333339</v>
      </c>
      <c r="H188" s="232">
        <v>746.23333333333335</v>
      </c>
      <c r="I188" s="232">
        <v>750.01666666666665</v>
      </c>
      <c r="J188" s="232">
        <v>756.13333333333333</v>
      </c>
      <c r="K188" s="231">
        <v>743.9</v>
      </c>
      <c r="L188" s="231">
        <v>734</v>
      </c>
      <c r="M188" s="231">
        <v>6.8216000000000001</v>
      </c>
      <c r="N188" s="1"/>
      <c r="O188" s="1"/>
    </row>
    <row r="189" spans="1:15" ht="12.75" customHeight="1">
      <c r="A189" s="214">
        <v>180</v>
      </c>
      <c r="B189" s="217" t="s">
        <v>273</v>
      </c>
      <c r="C189" s="231">
        <v>6655.45</v>
      </c>
      <c r="D189" s="232">
        <v>6569.4833333333336</v>
      </c>
      <c r="E189" s="232">
        <v>6450.9666666666672</v>
      </c>
      <c r="F189" s="232">
        <v>6246.4833333333336</v>
      </c>
      <c r="G189" s="232">
        <v>6127.9666666666672</v>
      </c>
      <c r="H189" s="232">
        <v>6773.9666666666672</v>
      </c>
      <c r="I189" s="232">
        <v>6892.4833333333336</v>
      </c>
      <c r="J189" s="232">
        <v>7096.9666666666672</v>
      </c>
      <c r="K189" s="231">
        <v>6688</v>
      </c>
      <c r="L189" s="231">
        <v>6365</v>
      </c>
      <c r="M189" s="231">
        <v>4.2274900000000004</v>
      </c>
      <c r="N189" s="1"/>
      <c r="O189" s="1"/>
    </row>
    <row r="190" spans="1:15" ht="12.75" customHeight="1">
      <c r="A190" s="214">
        <v>181</v>
      </c>
      <c r="B190" s="217" t="s">
        <v>194</v>
      </c>
      <c r="C190" s="231">
        <v>408.4</v>
      </c>
      <c r="D190" s="232">
        <v>408.11666666666662</v>
      </c>
      <c r="E190" s="232">
        <v>405.28333333333325</v>
      </c>
      <c r="F190" s="232">
        <v>402.16666666666663</v>
      </c>
      <c r="G190" s="232">
        <v>399.33333333333326</v>
      </c>
      <c r="H190" s="232">
        <v>411.23333333333323</v>
      </c>
      <c r="I190" s="232">
        <v>414.06666666666661</v>
      </c>
      <c r="J190" s="232">
        <v>417.18333333333322</v>
      </c>
      <c r="K190" s="231">
        <v>410.95</v>
      </c>
      <c r="L190" s="231">
        <v>405</v>
      </c>
      <c r="M190" s="231">
        <v>131.13183000000001</v>
      </c>
      <c r="N190" s="1"/>
      <c r="O190" s="1"/>
    </row>
    <row r="191" spans="1:15" ht="12.75" customHeight="1">
      <c r="A191" s="214">
        <v>182</v>
      </c>
      <c r="B191" s="217" t="s">
        <v>195</v>
      </c>
      <c r="C191" s="231">
        <v>207</v>
      </c>
      <c r="D191" s="232">
        <v>207.23333333333335</v>
      </c>
      <c r="E191" s="232">
        <v>206.4666666666667</v>
      </c>
      <c r="F191" s="232">
        <v>205.93333333333334</v>
      </c>
      <c r="G191" s="232">
        <v>205.16666666666669</v>
      </c>
      <c r="H191" s="232">
        <v>207.76666666666671</v>
      </c>
      <c r="I191" s="232">
        <v>208.53333333333336</v>
      </c>
      <c r="J191" s="232">
        <v>209.06666666666672</v>
      </c>
      <c r="K191" s="231">
        <v>208</v>
      </c>
      <c r="L191" s="231">
        <v>206.7</v>
      </c>
      <c r="M191" s="231">
        <v>46.383560000000003</v>
      </c>
      <c r="N191" s="1"/>
      <c r="O191" s="1"/>
    </row>
    <row r="192" spans="1:15" ht="12.75" customHeight="1">
      <c r="A192" s="214">
        <v>183</v>
      </c>
      <c r="B192" s="217" t="s">
        <v>196</v>
      </c>
      <c r="C192" s="231">
        <v>122</v>
      </c>
      <c r="D192" s="232">
        <v>122.45</v>
      </c>
      <c r="E192" s="232">
        <v>121.05000000000001</v>
      </c>
      <c r="F192" s="232">
        <v>120.10000000000001</v>
      </c>
      <c r="G192" s="232">
        <v>118.70000000000002</v>
      </c>
      <c r="H192" s="232">
        <v>123.4</v>
      </c>
      <c r="I192" s="232">
        <v>124.80000000000001</v>
      </c>
      <c r="J192" s="232">
        <v>125.75</v>
      </c>
      <c r="K192" s="231">
        <v>123.85</v>
      </c>
      <c r="L192" s="231">
        <v>121.5</v>
      </c>
      <c r="M192" s="231">
        <v>286.01260000000002</v>
      </c>
      <c r="N192" s="1"/>
      <c r="O192" s="1"/>
    </row>
    <row r="193" spans="1:15" ht="12.75" customHeight="1">
      <c r="A193" s="214">
        <v>184</v>
      </c>
      <c r="B193" s="217" t="s">
        <v>788</v>
      </c>
      <c r="C193" s="231">
        <v>83</v>
      </c>
      <c r="D193" s="232">
        <v>83.633333333333326</v>
      </c>
      <c r="E193" s="232">
        <v>81.666666666666657</v>
      </c>
      <c r="F193" s="232">
        <v>80.333333333333329</v>
      </c>
      <c r="G193" s="232">
        <v>78.36666666666666</v>
      </c>
      <c r="H193" s="232">
        <v>84.966666666666654</v>
      </c>
      <c r="I193" s="232">
        <v>86.933333333333323</v>
      </c>
      <c r="J193" s="232">
        <v>88.266666666666652</v>
      </c>
      <c r="K193" s="231">
        <v>85.6</v>
      </c>
      <c r="L193" s="231">
        <v>82.3</v>
      </c>
      <c r="M193" s="231">
        <v>9.6707800000000006</v>
      </c>
      <c r="N193" s="1"/>
      <c r="O193" s="1"/>
    </row>
    <row r="194" spans="1:15" ht="12.75" customHeight="1">
      <c r="A194" s="214">
        <v>185</v>
      </c>
      <c r="B194" s="217" t="s">
        <v>198</v>
      </c>
      <c r="C194" s="231">
        <v>1065.3</v>
      </c>
      <c r="D194" s="232">
        <v>1060.7166666666665</v>
      </c>
      <c r="E194" s="232">
        <v>1051.833333333333</v>
      </c>
      <c r="F194" s="232">
        <v>1038.3666666666666</v>
      </c>
      <c r="G194" s="232">
        <v>1029.4833333333331</v>
      </c>
      <c r="H194" s="232">
        <v>1074.1833333333329</v>
      </c>
      <c r="I194" s="232">
        <v>1083.0666666666666</v>
      </c>
      <c r="J194" s="232">
        <v>1096.5333333333328</v>
      </c>
      <c r="K194" s="231">
        <v>1069.5999999999999</v>
      </c>
      <c r="L194" s="231">
        <v>1047.25</v>
      </c>
      <c r="M194" s="231">
        <v>13.44952</v>
      </c>
      <c r="N194" s="1"/>
      <c r="O194" s="1"/>
    </row>
    <row r="195" spans="1:15" ht="12.75" customHeight="1">
      <c r="A195" s="214">
        <v>186</v>
      </c>
      <c r="B195" s="217" t="s">
        <v>180</v>
      </c>
      <c r="C195" s="231">
        <v>689.9</v>
      </c>
      <c r="D195" s="232">
        <v>694.05000000000007</v>
      </c>
      <c r="E195" s="232">
        <v>680.85000000000014</v>
      </c>
      <c r="F195" s="232">
        <v>671.80000000000007</v>
      </c>
      <c r="G195" s="232">
        <v>658.60000000000014</v>
      </c>
      <c r="H195" s="232">
        <v>703.10000000000014</v>
      </c>
      <c r="I195" s="232">
        <v>716.30000000000018</v>
      </c>
      <c r="J195" s="232">
        <v>725.35000000000014</v>
      </c>
      <c r="K195" s="231">
        <v>707.25</v>
      </c>
      <c r="L195" s="231">
        <v>685</v>
      </c>
      <c r="M195" s="231">
        <v>2.9375399999999998</v>
      </c>
      <c r="N195" s="1"/>
      <c r="O195" s="1"/>
    </row>
    <row r="196" spans="1:15" ht="12.75" customHeight="1">
      <c r="A196" s="214">
        <v>187</v>
      </c>
      <c r="B196" s="217" t="s">
        <v>199</v>
      </c>
      <c r="C196" s="231">
        <v>2364.6999999999998</v>
      </c>
      <c r="D196" s="232">
        <v>2368.2000000000003</v>
      </c>
      <c r="E196" s="232">
        <v>2352.1000000000004</v>
      </c>
      <c r="F196" s="232">
        <v>2339.5</v>
      </c>
      <c r="G196" s="232">
        <v>2323.4</v>
      </c>
      <c r="H196" s="232">
        <v>2380.8000000000006</v>
      </c>
      <c r="I196" s="232">
        <v>2396.9</v>
      </c>
      <c r="J196" s="232">
        <v>2409.5000000000009</v>
      </c>
      <c r="K196" s="231">
        <v>2384.3000000000002</v>
      </c>
      <c r="L196" s="231">
        <v>2355.6</v>
      </c>
      <c r="M196" s="231">
        <v>9.3255400000000002</v>
      </c>
      <c r="N196" s="1"/>
      <c r="O196" s="1"/>
    </row>
    <row r="197" spans="1:15" ht="12.75" customHeight="1">
      <c r="A197" s="214">
        <v>188</v>
      </c>
      <c r="B197" s="217" t="s">
        <v>200</v>
      </c>
      <c r="C197" s="231">
        <v>1597.6</v>
      </c>
      <c r="D197" s="232">
        <v>1595.3499999999997</v>
      </c>
      <c r="E197" s="232">
        <v>1579.8999999999994</v>
      </c>
      <c r="F197" s="232">
        <v>1562.1999999999998</v>
      </c>
      <c r="G197" s="232">
        <v>1546.7499999999995</v>
      </c>
      <c r="H197" s="232">
        <v>1613.0499999999993</v>
      </c>
      <c r="I197" s="232">
        <v>1628.4999999999995</v>
      </c>
      <c r="J197" s="232">
        <v>1646.1999999999991</v>
      </c>
      <c r="K197" s="231">
        <v>1610.8</v>
      </c>
      <c r="L197" s="231">
        <v>1577.65</v>
      </c>
      <c r="M197" s="231">
        <v>1.79999</v>
      </c>
      <c r="N197" s="1"/>
      <c r="O197" s="1"/>
    </row>
    <row r="198" spans="1:15" ht="12.75" customHeight="1">
      <c r="A198" s="214">
        <v>189</v>
      </c>
      <c r="B198" s="217" t="s">
        <v>201</v>
      </c>
      <c r="C198" s="231">
        <v>491</v>
      </c>
      <c r="D198" s="232">
        <v>480.3</v>
      </c>
      <c r="E198" s="232">
        <v>467.70000000000005</v>
      </c>
      <c r="F198" s="232">
        <v>444.40000000000003</v>
      </c>
      <c r="G198" s="232">
        <v>431.80000000000007</v>
      </c>
      <c r="H198" s="232">
        <v>503.6</v>
      </c>
      <c r="I198" s="232">
        <v>516.20000000000005</v>
      </c>
      <c r="J198" s="232">
        <v>539.5</v>
      </c>
      <c r="K198" s="231">
        <v>492.9</v>
      </c>
      <c r="L198" s="231">
        <v>457</v>
      </c>
      <c r="M198" s="231">
        <v>22.519749999999998</v>
      </c>
      <c r="N198" s="1"/>
      <c r="O198" s="1"/>
    </row>
    <row r="199" spans="1:15" ht="12.75" customHeight="1">
      <c r="A199" s="214">
        <v>190</v>
      </c>
      <c r="B199" s="217" t="s">
        <v>202</v>
      </c>
      <c r="C199" s="231">
        <v>1177.25</v>
      </c>
      <c r="D199" s="232">
        <v>1175.8833333333334</v>
      </c>
      <c r="E199" s="232">
        <v>1162.4666666666669</v>
      </c>
      <c r="F199" s="232">
        <v>1147.6833333333334</v>
      </c>
      <c r="G199" s="232">
        <v>1134.2666666666669</v>
      </c>
      <c r="H199" s="232">
        <v>1190.666666666667</v>
      </c>
      <c r="I199" s="232">
        <v>1204.0833333333335</v>
      </c>
      <c r="J199" s="232">
        <v>1218.866666666667</v>
      </c>
      <c r="K199" s="231">
        <v>1189.3</v>
      </c>
      <c r="L199" s="231">
        <v>1161.0999999999999</v>
      </c>
      <c r="M199" s="231">
        <v>4.8540799999999997</v>
      </c>
      <c r="N199" s="1"/>
      <c r="O199" s="1"/>
    </row>
    <row r="200" spans="1:15" ht="12.75" customHeight="1">
      <c r="A200" s="214">
        <v>191</v>
      </c>
      <c r="B200" s="217" t="s">
        <v>495</v>
      </c>
      <c r="C200" s="231">
        <v>32.85</v>
      </c>
      <c r="D200" s="232">
        <v>32.883333333333333</v>
      </c>
      <c r="E200" s="232">
        <v>32.666666666666664</v>
      </c>
      <c r="F200" s="232">
        <v>32.483333333333334</v>
      </c>
      <c r="G200" s="232">
        <v>32.266666666666666</v>
      </c>
      <c r="H200" s="232">
        <v>33.066666666666663</v>
      </c>
      <c r="I200" s="232">
        <v>33.283333333333331</v>
      </c>
      <c r="J200" s="232">
        <v>33.466666666666661</v>
      </c>
      <c r="K200" s="231">
        <v>33.1</v>
      </c>
      <c r="L200" s="231">
        <v>32.700000000000003</v>
      </c>
      <c r="M200" s="231">
        <v>26.222770000000001</v>
      </c>
      <c r="N200" s="1"/>
      <c r="O200" s="1"/>
    </row>
    <row r="201" spans="1:15" ht="12.75" customHeight="1">
      <c r="A201" s="214">
        <v>192</v>
      </c>
      <c r="B201" s="217" t="s">
        <v>497</v>
      </c>
      <c r="C201" s="231">
        <v>2587.8000000000002</v>
      </c>
      <c r="D201" s="232">
        <v>2603.9333333333334</v>
      </c>
      <c r="E201" s="232">
        <v>2546.8666666666668</v>
      </c>
      <c r="F201" s="232">
        <v>2505.9333333333334</v>
      </c>
      <c r="G201" s="232">
        <v>2448.8666666666668</v>
      </c>
      <c r="H201" s="232">
        <v>2644.8666666666668</v>
      </c>
      <c r="I201" s="232">
        <v>2701.9333333333334</v>
      </c>
      <c r="J201" s="232">
        <v>2742.8666666666668</v>
      </c>
      <c r="K201" s="231">
        <v>2661</v>
      </c>
      <c r="L201" s="231">
        <v>2563</v>
      </c>
      <c r="M201" s="231">
        <v>1.2025399999999999</v>
      </c>
      <c r="N201" s="1"/>
      <c r="O201" s="1"/>
    </row>
    <row r="202" spans="1:15" ht="12.75" customHeight="1">
      <c r="A202" s="214">
        <v>193</v>
      </c>
      <c r="B202" s="217" t="s">
        <v>206</v>
      </c>
      <c r="C202" s="231">
        <v>749.45</v>
      </c>
      <c r="D202" s="232">
        <v>747.03333333333342</v>
      </c>
      <c r="E202" s="232">
        <v>740.61666666666679</v>
      </c>
      <c r="F202" s="232">
        <v>731.78333333333342</v>
      </c>
      <c r="G202" s="232">
        <v>725.36666666666679</v>
      </c>
      <c r="H202" s="232">
        <v>755.86666666666679</v>
      </c>
      <c r="I202" s="232">
        <v>762.28333333333353</v>
      </c>
      <c r="J202" s="232">
        <v>771.11666666666679</v>
      </c>
      <c r="K202" s="231">
        <v>753.45</v>
      </c>
      <c r="L202" s="231">
        <v>738.2</v>
      </c>
      <c r="M202" s="231">
        <v>25.268429999999999</v>
      </c>
      <c r="N202" s="1"/>
      <c r="O202" s="1"/>
    </row>
    <row r="203" spans="1:15" ht="12.75" customHeight="1">
      <c r="A203" s="214">
        <v>194</v>
      </c>
      <c r="B203" s="217" t="s">
        <v>205</v>
      </c>
      <c r="C203" s="231">
        <v>6849.75</v>
      </c>
      <c r="D203" s="232">
        <v>6954.9000000000005</v>
      </c>
      <c r="E203" s="232">
        <v>6724.8500000000013</v>
      </c>
      <c r="F203" s="232">
        <v>6599.9500000000007</v>
      </c>
      <c r="G203" s="232">
        <v>6369.9000000000015</v>
      </c>
      <c r="H203" s="232">
        <v>7079.8000000000011</v>
      </c>
      <c r="I203" s="232">
        <v>7309.85</v>
      </c>
      <c r="J203" s="232">
        <v>7434.7500000000009</v>
      </c>
      <c r="K203" s="231">
        <v>7184.95</v>
      </c>
      <c r="L203" s="231">
        <v>6830</v>
      </c>
      <c r="M203" s="231">
        <v>9.9810300000000005</v>
      </c>
      <c r="N203" s="1"/>
      <c r="O203" s="1"/>
    </row>
    <row r="204" spans="1:15" ht="12.75" customHeight="1">
      <c r="A204" s="214">
        <v>195</v>
      </c>
      <c r="B204" s="217" t="s">
        <v>274</v>
      </c>
      <c r="C204" s="231">
        <v>81.5</v>
      </c>
      <c r="D204" s="232">
        <v>81.95</v>
      </c>
      <c r="E204" s="232">
        <v>80.45</v>
      </c>
      <c r="F204" s="232">
        <v>79.400000000000006</v>
      </c>
      <c r="G204" s="232">
        <v>77.900000000000006</v>
      </c>
      <c r="H204" s="232">
        <v>83</v>
      </c>
      <c r="I204" s="232">
        <v>84.5</v>
      </c>
      <c r="J204" s="232">
        <v>85.55</v>
      </c>
      <c r="K204" s="231">
        <v>83.45</v>
      </c>
      <c r="L204" s="231">
        <v>80.900000000000006</v>
      </c>
      <c r="M204" s="231">
        <v>118.80967</v>
      </c>
      <c r="N204" s="1"/>
      <c r="O204" s="1"/>
    </row>
    <row r="205" spans="1:15" ht="12.75" customHeight="1">
      <c r="A205" s="214">
        <v>196</v>
      </c>
      <c r="B205" s="217" t="s">
        <v>204</v>
      </c>
      <c r="C205" s="231">
        <v>1580.95</v>
      </c>
      <c r="D205" s="232">
        <v>1571.8500000000001</v>
      </c>
      <c r="E205" s="232">
        <v>1560.3000000000002</v>
      </c>
      <c r="F205" s="232">
        <v>1539.65</v>
      </c>
      <c r="G205" s="232">
        <v>1528.1000000000001</v>
      </c>
      <c r="H205" s="232">
        <v>1592.5000000000002</v>
      </c>
      <c r="I205" s="232">
        <v>1604.05</v>
      </c>
      <c r="J205" s="232">
        <v>1624.7000000000003</v>
      </c>
      <c r="K205" s="231">
        <v>1583.4</v>
      </c>
      <c r="L205" s="231">
        <v>1551.2</v>
      </c>
      <c r="M205" s="231">
        <v>1.4178299999999999</v>
      </c>
      <c r="N205" s="1"/>
      <c r="O205" s="1"/>
    </row>
    <row r="206" spans="1:15" ht="12.75" customHeight="1">
      <c r="A206" s="214">
        <v>197</v>
      </c>
      <c r="B206" s="217" t="s">
        <v>153</v>
      </c>
      <c r="C206" s="231">
        <v>828.9</v>
      </c>
      <c r="D206" s="232">
        <v>826.41666666666663</v>
      </c>
      <c r="E206" s="232">
        <v>821.2833333333333</v>
      </c>
      <c r="F206" s="232">
        <v>813.66666666666663</v>
      </c>
      <c r="G206" s="232">
        <v>808.5333333333333</v>
      </c>
      <c r="H206" s="232">
        <v>834.0333333333333</v>
      </c>
      <c r="I206" s="232">
        <v>839.16666666666674</v>
      </c>
      <c r="J206" s="232">
        <v>846.7833333333333</v>
      </c>
      <c r="K206" s="231">
        <v>831.55</v>
      </c>
      <c r="L206" s="231">
        <v>818.8</v>
      </c>
      <c r="M206" s="231">
        <v>5.1997299999999997</v>
      </c>
      <c r="N206" s="1"/>
      <c r="O206" s="1"/>
    </row>
    <row r="207" spans="1:15" ht="12.75" customHeight="1">
      <c r="A207" s="214">
        <v>198</v>
      </c>
      <c r="B207" s="217" t="s">
        <v>276</v>
      </c>
      <c r="C207" s="231">
        <v>1236.8499999999999</v>
      </c>
      <c r="D207" s="232">
        <v>1233.9333333333334</v>
      </c>
      <c r="E207" s="232">
        <v>1225.9166666666667</v>
      </c>
      <c r="F207" s="232">
        <v>1214.9833333333333</v>
      </c>
      <c r="G207" s="232">
        <v>1206.9666666666667</v>
      </c>
      <c r="H207" s="232">
        <v>1244.8666666666668</v>
      </c>
      <c r="I207" s="232">
        <v>1252.8833333333332</v>
      </c>
      <c r="J207" s="232">
        <v>1263.8166666666668</v>
      </c>
      <c r="K207" s="231">
        <v>1241.95</v>
      </c>
      <c r="L207" s="231">
        <v>1223</v>
      </c>
      <c r="M207" s="231">
        <v>5.3193099999999998</v>
      </c>
      <c r="N207" s="1"/>
      <c r="O207" s="1"/>
    </row>
    <row r="208" spans="1:15" ht="12.75" customHeight="1">
      <c r="A208" s="214">
        <v>199</v>
      </c>
      <c r="B208" s="217" t="s">
        <v>207</v>
      </c>
      <c r="C208" s="231">
        <v>329.15</v>
      </c>
      <c r="D208" s="232">
        <v>330.68333333333334</v>
      </c>
      <c r="E208" s="232">
        <v>326.91666666666669</v>
      </c>
      <c r="F208" s="232">
        <v>324.68333333333334</v>
      </c>
      <c r="G208" s="232">
        <v>320.91666666666669</v>
      </c>
      <c r="H208" s="232">
        <v>332.91666666666669</v>
      </c>
      <c r="I208" s="232">
        <v>336.68333333333334</v>
      </c>
      <c r="J208" s="232">
        <v>338.91666666666669</v>
      </c>
      <c r="K208" s="231">
        <v>334.45</v>
      </c>
      <c r="L208" s="231">
        <v>328.45</v>
      </c>
      <c r="M208" s="231">
        <v>46.862099999999998</v>
      </c>
      <c r="N208" s="1"/>
      <c r="O208" s="1"/>
    </row>
    <row r="209" spans="1:15" ht="12.75" customHeight="1">
      <c r="A209" s="214">
        <v>200</v>
      </c>
      <c r="B209" s="217" t="s">
        <v>127</v>
      </c>
      <c r="C209" s="231">
        <v>7.05</v>
      </c>
      <c r="D209" s="232">
        <v>7.1166666666666671</v>
      </c>
      <c r="E209" s="232">
        <v>6.9333333333333345</v>
      </c>
      <c r="F209" s="232">
        <v>6.8166666666666673</v>
      </c>
      <c r="G209" s="232">
        <v>6.6333333333333346</v>
      </c>
      <c r="H209" s="232">
        <v>7.2333333333333343</v>
      </c>
      <c r="I209" s="232">
        <v>7.4166666666666679</v>
      </c>
      <c r="J209" s="232">
        <v>7.5333333333333341</v>
      </c>
      <c r="K209" s="231">
        <v>7.3</v>
      </c>
      <c r="L209" s="231">
        <v>7</v>
      </c>
      <c r="M209" s="231">
        <v>1103.6390899999999</v>
      </c>
      <c r="N209" s="1"/>
      <c r="O209" s="1"/>
    </row>
    <row r="210" spans="1:15" ht="12.75" customHeight="1">
      <c r="A210" s="214">
        <v>201</v>
      </c>
      <c r="B210" s="217" t="s">
        <v>208</v>
      </c>
      <c r="C210" s="231">
        <v>776.75</v>
      </c>
      <c r="D210" s="232">
        <v>776.19999999999993</v>
      </c>
      <c r="E210" s="232">
        <v>769.59999999999991</v>
      </c>
      <c r="F210" s="232">
        <v>762.44999999999993</v>
      </c>
      <c r="G210" s="232">
        <v>755.84999999999991</v>
      </c>
      <c r="H210" s="232">
        <v>783.34999999999991</v>
      </c>
      <c r="I210" s="232">
        <v>789.95</v>
      </c>
      <c r="J210" s="232">
        <v>797.09999999999991</v>
      </c>
      <c r="K210" s="231">
        <v>782.8</v>
      </c>
      <c r="L210" s="231">
        <v>769.05</v>
      </c>
      <c r="M210" s="231">
        <v>14.68342</v>
      </c>
      <c r="N210" s="1"/>
      <c r="O210" s="1"/>
    </row>
    <row r="211" spans="1:15" ht="12.75" customHeight="1">
      <c r="A211" s="214">
        <v>202</v>
      </c>
      <c r="B211" s="217" t="s">
        <v>277</v>
      </c>
      <c r="C211" s="231">
        <v>1428.95</v>
      </c>
      <c r="D211" s="232">
        <v>1423.8166666666668</v>
      </c>
      <c r="E211" s="232">
        <v>1414.0333333333338</v>
      </c>
      <c r="F211" s="232">
        <v>1399.116666666667</v>
      </c>
      <c r="G211" s="232">
        <v>1389.3333333333339</v>
      </c>
      <c r="H211" s="232">
        <v>1438.7333333333336</v>
      </c>
      <c r="I211" s="232">
        <v>1448.5166666666669</v>
      </c>
      <c r="J211" s="232">
        <v>1463.4333333333334</v>
      </c>
      <c r="K211" s="231">
        <v>1433.6</v>
      </c>
      <c r="L211" s="231">
        <v>1408.9</v>
      </c>
      <c r="M211" s="231">
        <v>0.38233</v>
      </c>
      <c r="N211" s="1"/>
      <c r="O211" s="1"/>
    </row>
    <row r="212" spans="1:15" ht="12.75" customHeight="1">
      <c r="A212" s="214">
        <v>203</v>
      </c>
      <c r="B212" s="217" t="s">
        <v>209</v>
      </c>
      <c r="C212" s="231">
        <v>407</v>
      </c>
      <c r="D212" s="232">
        <v>405.75</v>
      </c>
      <c r="E212" s="232">
        <v>403.75</v>
      </c>
      <c r="F212" s="232">
        <v>400.5</v>
      </c>
      <c r="G212" s="232">
        <v>398.5</v>
      </c>
      <c r="H212" s="232">
        <v>409</v>
      </c>
      <c r="I212" s="232">
        <v>411</v>
      </c>
      <c r="J212" s="232">
        <v>414.25</v>
      </c>
      <c r="K212" s="231">
        <v>407.75</v>
      </c>
      <c r="L212" s="231">
        <v>402.5</v>
      </c>
      <c r="M212" s="231">
        <v>44.076450000000001</v>
      </c>
      <c r="N212" s="1"/>
      <c r="O212" s="1"/>
    </row>
    <row r="213" spans="1:15" ht="12.75" customHeight="1">
      <c r="A213" s="214">
        <v>204</v>
      </c>
      <c r="B213" s="217" t="s">
        <v>278</v>
      </c>
      <c r="C213" s="231">
        <v>18.149999999999999</v>
      </c>
      <c r="D213" s="232">
        <v>18.066666666666666</v>
      </c>
      <c r="E213" s="232">
        <v>17.533333333333331</v>
      </c>
      <c r="F213" s="232">
        <v>16.916666666666664</v>
      </c>
      <c r="G213" s="232">
        <v>16.383333333333329</v>
      </c>
      <c r="H213" s="232">
        <v>18.683333333333334</v>
      </c>
      <c r="I213" s="232">
        <v>19.216666666666672</v>
      </c>
      <c r="J213" s="232">
        <v>19.833333333333336</v>
      </c>
      <c r="K213" s="231">
        <v>18.600000000000001</v>
      </c>
      <c r="L213" s="231">
        <v>17.45</v>
      </c>
      <c r="M213" s="231">
        <v>4610.8039699999999</v>
      </c>
      <c r="N213" s="1"/>
      <c r="O213" s="1"/>
    </row>
    <row r="214" spans="1:15" ht="12.75" customHeight="1">
      <c r="A214" s="214">
        <v>205</v>
      </c>
      <c r="B214" s="217" t="s">
        <v>210</v>
      </c>
      <c r="C214" s="231">
        <v>223.85</v>
      </c>
      <c r="D214" s="232">
        <v>223.58333333333334</v>
      </c>
      <c r="E214" s="232">
        <v>222.01666666666668</v>
      </c>
      <c r="F214" s="232">
        <v>220.18333333333334</v>
      </c>
      <c r="G214" s="232">
        <v>218.61666666666667</v>
      </c>
      <c r="H214" s="232">
        <v>225.41666666666669</v>
      </c>
      <c r="I214" s="232">
        <v>226.98333333333335</v>
      </c>
      <c r="J214" s="232">
        <v>228.81666666666669</v>
      </c>
      <c r="K214" s="231">
        <v>225.15</v>
      </c>
      <c r="L214" s="231">
        <v>221.75</v>
      </c>
      <c r="M214" s="231">
        <v>31.029199999999999</v>
      </c>
      <c r="N214" s="1"/>
      <c r="O214" s="1"/>
    </row>
    <row r="215" spans="1:15" ht="12.75" customHeight="1">
      <c r="A215" s="214">
        <v>206</v>
      </c>
      <c r="B215" s="217" t="s">
        <v>809</v>
      </c>
      <c r="C215" s="231">
        <v>51</v>
      </c>
      <c r="D215" s="232">
        <v>51.183333333333337</v>
      </c>
      <c r="E215" s="232">
        <v>50.466666666666676</v>
      </c>
      <c r="F215" s="232">
        <v>49.933333333333337</v>
      </c>
      <c r="G215" s="232">
        <v>49.216666666666676</v>
      </c>
      <c r="H215" s="232">
        <v>51.716666666666676</v>
      </c>
      <c r="I215" s="232">
        <v>52.433333333333344</v>
      </c>
      <c r="J215" s="232">
        <v>52.966666666666676</v>
      </c>
      <c r="K215" s="231">
        <v>51.9</v>
      </c>
      <c r="L215" s="231">
        <v>50.65</v>
      </c>
      <c r="M215" s="231">
        <v>246.58884</v>
      </c>
      <c r="N215" s="1"/>
      <c r="O215" s="1"/>
    </row>
    <row r="216" spans="1:15" ht="12.75" customHeight="1">
      <c r="A216" s="214">
        <v>207</v>
      </c>
      <c r="B216" s="217" t="s">
        <v>800</v>
      </c>
      <c r="C216" s="231">
        <v>444.3</v>
      </c>
      <c r="D216" s="232">
        <v>442.65000000000003</v>
      </c>
      <c r="E216" s="232">
        <v>437.65000000000009</v>
      </c>
      <c r="F216" s="232">
        <v>431.00000000000006</v>
      </c>
      <c r="G216" s="232">
        <v>426.00000000000011</v>
      </c>
      <c r="H216" s="232">
        <v>449.30000000000007</v>
      </c>
      <c r="I216" s="232">
        <v>454.29999999999995</v>
      </c>
      <c r="J216" s="232">
        <v>460.95000000000005</v>
      </c>
      <c r="K216" s="231">
        <v>447.65</v>
      </c>
      <c r="L216" s="231">
        <v>436</v>
      </c>
      <c r="M216" s="231">
        <v>11.12</v>
      </c>
      <c r="N216" s="1"/>
      <c r="O216" s="1"/>
    </row>
    <row r="217" spans="1:15" ht="12.75" customHeight="1">
      <c r="A217" s="261"/>
      <c r="B217" s="262"/>
      <c r="C217" s="263"/>
      <c r="D217" s="263"/>
      <c r="E217" s="263"/>
      <c r="F217" s="263"/>
      <c r="G217" s="263"/>
      <c r="H217" s="263"/>
      <c r="I217" s="263"/>
      <c r="J217" s="263"/>
      <c r="K217" s="263"/>
      <c r="L217" s="263"/>
      <c r="M217" s="263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G25" sqref="G25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90"/>
      <c r="B1" s="391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40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44950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83" t="s">
        <v>16</v>
      </c>
      <c r="B9" s="385" t="s">
        <v>18</v>
      </c>
      <c r="C9" s="389" t="s">
        <v>20</v>
      </c>
      <c r="D9" s="389" t="s">
        <v>21</v>
      </c>
      <c r="E9" s="380" t="s">
        <v>22</v>
      </c>
      <c r="F9" s="381"/>
      <c r="G9" s="382"/>
      <c r="H9" s="380" t="s">
        <v>23</v>
      </c>
      <c r="I9" s="381"/>
      <c r="J9" s="382"/>
      <c r="K9" s="23"/>
      <c r="L9" s="24"/>
      <c r="M9" s="50"/>
      <c r="N9" s="1"/>
      <c r="O9" s="1"/>
    </row>
    <row r="10" spans="1:15" ht="42.75" customHeight="1">
      <c r="A10" s="387"/>
      <c r="B10" s="388"/>
      <c r="C10" s="388"/>
      <c r="D10" s="38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6" t="s">
        <v>284</v>
      </c>
      <c r="C11" s="231">
        <v>22756.1</v>
      </c>
      <c r="D11" s="232">
        <v>22693.683333333334</v>
      </c>
      <c r="E11" s="232">
        <v>22592.366666666669</v>
      </c>
      <c r="F11" s="232">
        <v>22428.633333333335</v>
      </c>
      <c r="G11" s="232">
        <v>22327.316666666669</v>
      </c>
      <c r="H11" s="232">
        <v>22857.416666666668</v>
      </c>
      <c r="I11" s="232">
        <v>22958.733333333334</v>
      </c>
      <c r="J11" s="232">
        <v>23122.466666666667</v>
      </c>
      <c r="K11" s="231">
        <v>22795</v>
      </c>
      <c r="L11" s="231">
        <v>22529.95</v>
      </c>
      <c r="M11" s="231">
        <v>2.928E-2</v>
      </c>
      <c r="N11" s="1"/>
      <c r="O11" s="1"/>
    </row>
    <row r="12" spans="1:15" ht="12" customHeight="1">
      <c r="A12" s="30">
        <v>2</v>
      </c>
      <c r="B12" s="217" t="s">
        <v>285</v>
      </c>
      <c r="C12" s="231">
        <v>2947.7</v>
      </c>
      <c r="D12" s="232">
        <v>2939.1333333333332</v>
      </c>
      <c r="E12" s="232">
        <v>2926.2166666666662</v>
      </c>
      <c r="F12" s="232">
        <v>2904.7333333333331</v>
      </c>
      <c r="G12" s="232">
        <v>2891.8166666666662</v>
      </c>
      <c r="H12" s="232">
        <v>2960.6166666666663</v>
      </c>
      <c r="I12" s="232">
        <v>2973.5333333333333</v>
      </c>
      <c r="J12" s="232">
        <v>2995.0166666666664</v>
      </c>
      <c r="K12" s="231">
        <v>2952.05</v>
      </c>
      <c r="L12" s="231">
        <v>2917.65</v>
      </c>
      <c r="M12" s="231">
        <v>2.60669</v>
      </c>
      <c r="N12" s="1"/>
      <c r="O12" s="1"/>
    </row>
    <row r="13" spans="1:15" ht="12" customHeight="1">
      <c r="A13" s="30">
        <v>3</v>
      </c>
      <c r="B13" s="217" t="s">
        <v>43</v>
      </c>
      <c r="C13" s="231">
        <v>2323.4499999999998</v>
      </c>
      <c r="D13" s="232">
        <v>2325.8166666666666</v>
      </c>
      <c r="E13" s="232">
        <v>2287.6333333333332</v>
      </c>
      <c r="F13" s="232">
        <v>2251.8166666666666</v>
      </c>
      <c r="G13" s="232">
        <v>2213.6333333333332</v>
      </c>
      <c r="H13" s="232">
        <v>2361.6333333333332</v>
      </c>
      <c r="I13" s="232">
        <v>2399.8166666666666</v>
      </c>
      <c r="J13" s="232">
        <v>2435.6333333333332</v>
      </c>
      <c r="K13" s="231">
        <v>2364</v>
      </c>
      <c r="L13" s="231">
        <v>2290</v>
      </c>
      <c r="M13" s="231">
        <v>3.0595500000000002</v>
      </c>
      <c r="N13" s="1"/>
      <c r="O13" s="1"/>
    </row>
    <row r="14" spans="1:15" ht="12" customHeight="1">
      <c r="A14" s="30">
        <v>4</v>
      </c>
      <c r="B14" s="217" t="s">
        <v>287</v>
      </c>
      <c r="C14" s="231">
        <v>2452.1</v>
      </c>
      <c r="D14" s="232">
        <v>2444.25</v>
      </c>
      <c r="E14" s="232">
        <v>2428.5</v>
      </c>
      <c r="F14" s="232">
        <v>2404.9</v>
      </c>
      <c r="G14" s="232">
        <v>2389.15</v>
      </c>
      <c r="H14" s="232">
        <v>2467.85</v>
      </c>
      <c r="I14" s="232">
        <v>2483.6</v>
      </c>
      <c r="J14" s="232">
        <v>2507.1999999999998</v>
      </c>
      <c r="K14" s="231">
        <v>2460</v>
      </c>
      <c r="L14" s="231">
        <v>2420.65</v>
      </c>
      <c r="M14" s="231">
        <v>0.28432000000000002</v>
      </c>
      <c r="N14" s="1"/>
      <c r="O14" s="1"/>
    </row>
    <row r="15" spans="1:15" ht="12" customHeight="1">
      <c r="A15" s="30">
        <v>5</v>
      </c>
      <c r="B15" s="217" t="s">
        <v>288</v>
      </c>
      <c r="C15" s="231">
        <v>1164.75</v>
      </c>
      <c r="D15" s="232">
        <v>1174.9166666666667</v>
      </c>
      <c r="E15" s="232">
        <v>1149.8333333333335</v>
      </c>
      <c r="F15" s="232">
        <v>1134.9166666666667</v>
      </c>
      <c r="G15" s="232">
        <v>1109.8333333333335</v>
      </c>
      <c r="H15" s="232">
        <v>1189.8333333333335</v>
      </c>
      <c r="I15" s="232">
        <v>1214.916666666667</v>
      </c>
      <c r="J15" s="232">
        <v>1229.8333333333335</v>
      </c>
      <c r="K15" s="231">
        <v>1200</v>
      </c>
      <c r="L15" s="231">
        <v>1160</v>
      </c>
      <c r="M15" s="231">
        <v>3.2284099999999998</v>
      </c>
      <c r="N15" s="1"/>
      <c r="O15" s="1"/>
    </row>
    <row r="16" spans="1:15" ht="12" customHeight="1">
      <c r="A16" s="30">
        <v>6</v>
      </c>
      <c r="B16" s="217" t="s">
        <v>59</v>
      </c>
      <c r="C16" s="231">
        <v>640.9</v>
      </c>
      <c r="D16" s="232">
        <v>633.13333333333333</v>
      </c>
      <c r="E16" s="232">
        <v>621.26666666666665</v>
      </c>
      <c r="F16" s="232">
        <v>601.63333333333333</v>
      </c>
      <c r="G16" s="232">
        <v>589.76666666666665</v>
      </c>
      <c r="H16" s="232">
        <v>652.76666666666665</v>
      </c>
      <c r="I16" s="232">
        <v>664.63333333333321</v>
      </c>
      <c r="J16" s="232">
        <v>684.26666666666665</v>
      </c>
      <c r="K16" s="231">
        <v>645</v>
      </c>
      <c r="L16" s="231">
        <v>613.5</v>
      </c>
      <c r="M16" s="231">
        <v>23.215450000000001</v>
      </c>
      <c r="N16" s="1"/>
      <c r="O16" s="1"/>
    </row>
    <row r="17" spans="1:15" ht="12" customHeight="1">
      <c r="A17" s="30">
        <v>7</v>
      </c>
      <c r="B17" s="217" t="s">
        <v>289</v>
      </c>
      <c r="C17" s="231">
        <v>417.45</v>
      </c>
      <c r="D17" s="232">
        <v>420.91666666666669</v>
      </c>
      <c r="E17" s="232">
        <v>412.13333333333338</v>
      </c>
      <c r="F17" s="232">
        <v>406.81666666666672</v>
      </c>
      <c r="G17" s="232">
        <v>398.03333333333342</v>
      </c>
      <c r="H17" s="232">
        <v>426.23333333333335</v>
      </c>
      <c r="I17" s="232">
        <v>435.01666666666665</v>
      </c>
      <c r="J17" s="232">
        <v>440.33333333333331</v>
      </c>
      <c r="K17" s="231">
        <v>429.7</v>
      </c>
      <c r="L17" s="231">
        <v>415.6</v>
      </c>
      <c r="M17" s="231">
        <v>0.66996</v>
      </c>
      <c r="N17" s="1"/>
      <c r="O17" s="1"/>
    </row>
    <row r="18" spans="1:15" ht="12" customHeight="1">
      <c r="A18" s="30">
        <v>8</v>
      </c>
      <c r="B18" s="217" t="s">
        <v>290</v>
      </c>
      <c r="C18" s="231">
        <v>1859.15</v>
      </c>
      <c r="D18" s="232">
        <v>1846.95</v>
      </c>
      <c r="E18" s="232">
        <v>1826.15</v>
      </c>
      <c r="F18" s="232">
        <v>1793.15</v>
      </c>
      <c r="G18" s="232">
        <v>1772.3500000000001</v>
      </c>
      <c r="H18" s="232">
        <v>1879.95</v>
      </c>
      <c r="I18" s="232">
        <v>1900.7499999999998</v>
      </c>
      <c r="J18" s="232">
        <v>1933.75</v>
      </c>
      <c r="K18" s="231">
        <v>1867.75</v>
      </c>
      <c r="L18" s="231">
        <v>1813.95</v>
      </c>
      <c r="M18" s="231">
        <v>1.31073</v>
      </c>
      <c r="N18" s="1"/>
      <c r="O18" s="1"/>
    </row>
    <row r="19" spans="1:15" ht="12" customHeight="1">
      <c r="A19" s="30">
        <v>9</v>
      </c>
      <c r="B19" s="217" t="s">
        <v>234</v>
      </c>
      <c r="C19" s="231">
        <v>21884.55</v>
      </c>
      <c r="D19" s="232">
        <v>21829.200000000001</v>
      </c>
      <c r="E19" s="232">
        <v>21733.4</v>
      </c>
      <c r="F19" s="232">
        <v>21582.25</v>
      </c>
      <c r="G19" s="232">
        <v>21486.45</v>
      </c>
      <c r="H19" s="232">
        <v>21980.350000000002</v>
      </c>
      <c r="I19" s="232">
        <v>22076.149999999998</v>
      </c>
      <c r="J19" s="232">
        <v>22227.300000000003</v>
      </c>
      <c r="K19" s="231">
        <v>21925</v>
      </c>
      <c r="L19" s="231">
        <v>21678.05</v>
      </c>
      <c r="M19" s="231">
        <v>6.4360000000000001E-2</v>
      </c>
      <c r="N19" s="1"/>
      <c r="O19" s="1"/>
    </row>
    <row r="20" spans="1:15" ht="12" customHeight="1">
      <c r="A20" s="30">
        <v>10</v>
      </c>
      <c r="B20" s="217" t="s">
        <v>45</v>
      </c>
      <c r="C20" s="231">
        <v>3436.35</v>
      </c>
      <c r="D20" s="232">
        <v>3436.3000000000006</v>
      </c>
      <c r="E20" s="232">
        <v>3412.6000000000013</v>
      </c>
      <c r="F20" s="232">
        <v>3388.8500000000008</v>
      </c>
      <c r="G20" s="232">
        <v>3365.1500000000015</v>
      </c>
      <c r="H20" s="232">
        <v>3460.0500000000011</v>
      </c>
      <c r="I20" s="232">
        <v>3483.7500000000009</v>
      </c>
      <c r="J20" s="232">
        <v>3507.5000000000009</v>
      </c>
      <c r="K20" s="231">
        <v>3460</v>
      </c>
      <c r="L20" s="231">
        <v>3412.55</v>
      </c>
      <c r="M20" s="231">
        <v>9.7485700000000008</v>
      </c>
      <c r="N20" s="1"/>
      <c r="O20" s="1"/>
    </row>
    <row r="21" spans="1:15" ht="12" customHeight="1">
      <c r="A21" s="30">
        <v>11</v>
      </c>
      <c r="B21" s="217" t="s">
        <v>235</v>
      </c>
      <c r="C21" s="231">
        <v>1931.85</v>
      </c>
      <c r="D21" s="232">
        <v>1950.7333333333333</v>
      </c>
      <c r="E21" s="232">
        <v>1892.4166666666667</v>
      </c>
      <c r="F21" s="232">
        <v>1852.9833333333333</v>
      </c>
      <c r="G21" s="232">
        <v>1794.6666666666667</v>
      </c>
      <c r="H21" s="232">
        <v>1990.1666666666667</v>
      </c>
      <c r="I21" s="232">
        <v>2048.4833333333336</v>
      </c>
      <c r="J21" s="232">
        <v>2087.916666666667</v>
      </c>
      <c r="K21" s="231">
        <v>2009.05</v>
      </c>
      <c r="L21" s="231">
        <v>1911.3</v>
      </c>
      <c r="M21" s="231">
        <v>12.25337</v>
      </c>
      <c r="N21" s="1"/>
      <c r="O21" s="1"/>
    </row>
    <row r="22" spans="1:15" ht="12" customHeight="1">
      <c r="A22" s="30">
        <v>12</v>
      </c>
      <c r="B22" s="217" t="s">
        <v>46</v>
      </c>
      <c r="C22" s="231">
        <v>769.05</v>
      </c>
      <c r="D22" s="232">
        <v>769.93333333333339</v>
      </c>
      <c r="E22" s="232">
        <v>761.51666666666677</v>
      </c>
      <c r="F22" s="232">
        <v>753.98333333333335</v>
      </c>
      <c r="G22" s="232">
        <v>745.56666666666672</v>
      </c>
      <c r="H22" s="232">
        <v>777.46666666666681</v>
      </c>
      <c r="I22" s="232">
        <v>785.88333333333333</v>
      </c>
      <c r="J22" s="232">
        <v>793.41666666666686</v>
      </c>
      <c r="K22" s="231">
        <v>778.35</v>
      </c>
      <c r="L22" s="231">
        <v>762.4</v>
      </c>
      <c r="M22" s="231">
        <v>42.835889999999999</v>
      </c>
      <c r="N22" s="1"/>
      <c r="O22" s="1"/>
    </row>
    <row r="23" spans="1:15" ht="12.75" customHeight="1">
      <c r="A23" s="30">
        <v>13</v>
      </c>
      <c r="B23" s="217" t="s">
        <v>236</v>
      </c>
      <c r="C23" s="231">
        <v>3901.1</v>
      </c>
      <c r="D23" s="232">
        <v>3922.0833333333335</v>
      </c>
      <c r="E23" s="232">
        <v>3844.166666666667</v>
      </c>
      <c r="F23" s="232">
        <v>3787.2333333333336</v>
      </c>
      <c r="G23" s="232">
        <v>3709.3166666666671</v>
      </c>
      <c r="H23" s="232">
        <v>3979.0166666666669</v>
      </c>
      <c r="I23" s="232">
        <v>4056.9333333333338</v>
      </c>
      <c r="J23" s="232">
        <v>4113.8666666666668</v>
      </c>
      <c r="K23" s="231">
        <v>4000</v>
      </c>
      <c r="L23" s="231">
        <v>3865.15</v>
      </c>
      <c r="M23" s="231">
        <v>5.6457699999999997</v>
      </c>
      <c r="N23" s="1"/>
      <c r="O23" s="1"/>
    </row>
    <row r="24" spans="1:15" ht="12.75" customHeight="1">
      <c r="A24" s="30">
        <v>14</v>
      </c>
      <c r="B24" s="217" t="s">
        <v>237</v>
      </c>
      <c r="C24" s="231">
        <v>2784.1</v>
      </c>
      <c r="D24" s="232">
        <v>2772.7000000000003</v>
      </c>
      <c r="E24" s="232">
        <v>2746.4000000000005</v>
      </c>
      <c r="F24" s="232">
        <v>2708.7000000000003</v>
      </c>
      <c r="G24" s="232">
        <v>2682.4000000000005</v>
      </c>
      <c r="H24" s="232">
        <v>2810.4000000000005</v>
      </c>
      <c r="I24" s="232">
        <v>2836.7000000000007</v>
      </c>
      <c r="J24" s="232">
        <v>2874.4000000000005</v>
      </c>
      <c r="K24" s="231">
        <v>2799</v>
      </c>
      <c r="L24" s="231">
        <v>2735</v>
      </c>
      <c r="M24" s="231">
        <v>4.46563</v>
      </c>
      <c r="N24" s="1"/>
      <c r="O24" s="1"/>
    </row>
    <row r="25" spans="1:15" ht="12.75" customHeight="1">
      <c r="A25" s="30">
        <v>15</v>
      </c>
      <c r="B25" s="217" t="s">
        <v>847</v>
      </c>
      <c r="C25" s="231">
        <v>545.9</v>
      </c>
      <c r="D25" s="232">
        <v>548.9666666666667</v>
      </c>
      <c r="E25" s="232">
        <v>537.93333333333339</v>
      </c>
      <c r="F25" s="232">
        <v>529.9666666666667</v>
      </c>
      <c r="G25" s="232">
        <v>518.93333333333339</v>
      </c>
      <c r="H25" s="232">
        <v>556.93333333333339</v>
      </c>
      <c r="I25" s="232">
        <v>567.9666666666667</v>
      </c>
      <c r="J25" s="232">
        <v>575.93333333333339</v>
      </c>
      <c r="K25" s="231">
        <v>560</v>
      </c>
      <c r="L25" s="231">
        <v>541</v>
      </c>
      <c r="M25" s="231">
        <v>8.6542899999999996</v>
      </c>
      <c r="N25" s="1"/>
      <c r="O25" s="1"/>
    </row>
    <row r="26" spans="1:15" ht="12.75" customHeight="1">
      <c r="A26" s="30">
        <v>16</v>
      </c>
      <c r="B26" s="217" t="s">
        <v>238</v>
      </c>
      <c r="C26" s="231">
        <v>145.75</v>
      </c>
      <c r="D26" s="232">
        <v>145.93333333333331</v>
      </c>
      <c r="E26" s="232">
        <v>144.66666666666663</v>
      </c>
      <c r="F26" s="232">
        <v>143.58333333333331</v>
      </c>
      <c r="G26" s="232">
        <v>142.31666666666663</v>
      </c>
      <c r="H26" s="232">
        <v>147.01666666666662</v>
      </c>
      <c r="I26" s="232">
        <v>148.28333333333333</v>
      </c>
      <c r="J26" s="232">
        <v>149.36666666666662</v>
      </c>
      <c r="K26" s="231">
        <v>147.19999999999999</v>
      </c>
      <c r="L26" s="231">
        <v>144.85</v>
      </c>
      <c r="M26" s="231">
        <v>14.328279999999999</v>
      </c>
      <c r="N26" s="1"/>
      <c r="O26" s="1"/>
    </row>
    <row r="27" spans="1:15" ht="12.75" customHeight="1">
      <c r="A27" s="30">
        <v>17</v>
      </c>
      <c r="B27" s="217" t="s">
        <v>41</v>
      </c>
      <c r="C27" s="231">
        <v>261.10000000000002</v>
      </c>
      <c r="D27" s="232">
        <v>260.14999999999998</v>
      </c>
      <c r="E27" s="232">
        <v>258.34999999999997</v>
      </c>
      <c r="F27" s="232">
        <v>255.59999999999997</v>
      </c>
      <c r="G27" s="232">
        <v>253.79999999999995</v>
      </c>
      <c r="H27" s="232">
        <v>262.89999999999998</v>
      </c>
      <c r="I27" s="232">
        <v>264.69999999999993</v>
      </c>
      <c r="J27" s="232">
        <v>267.45</v>
      </c>
      <c r="K27" s="231">
        <v>261.95</v>
      </c>
      <c r="L27" s="231">
        <v>257.39999999999998</v>
      </c>
      <c r="M27" s="231">
        <v>9.4779499999999999</v>
      </c>
      <c r="N27" s="1"/>
      <c r="O27" s="1"/>
    </row>
    <row r="28" spans="1:15" ht="12.75" customHeight="1">
      <c r="A28" s="30">
        <v>18</v>
      </c>
      <c r="B28" s="217" t="s">
        <v>810</v>
      </c>
      <c r="C28" s="231">
        <v>442.85</v>
      </c>
      <c r="D28" s="232">
        <v>443.93333333333339</v>
      </c>
      <c r="E28" s="232">
        <v>440.06666666666678</v>
      </c>
      <c r="F28" s="232">
        <v>437.28333333333336</v>
      </c>
      <c r="G28" s="232">
        <v>433.41666666666674</v>
      </c>
      <c r="H28" s="232">
        <v>446.71666666666681</v>
      </c>
      <c r="I28" s="232">
        <v>450.58333333333337</v>
      </c>
      <c r="J28" s="232">
        <v>453.36666666666684</v>
      </c>
      <c r="K28" s="231">
        <v>447.8</v>
      </c>
      <c r="L28" s="231">
        <v>441.15</v>
      </c>
      <c r="M28" s="231">
        <v>0.35610000000000003</v>
      </c>
      <c r="N28" s="1"/>
      <c r="O28" s="1"/>
    </row>
    <row r="29" spans="1:15" ht="12.75" customHeight="1">
      <c r="A29" s="30">
        <v>19</v>
      </c>
      <c r="B29" s="217" t="s">
        <v>291</v>
      </c>
      <c r="C29" s="231">
        <v>347.65</v>
      </c>
      <c r="D29" s="232">
        <v>348.8</v>
      </c>
      <c r="E29" s="232">
        <v>343.20000000000005</v>
      </c>
      <c r="F29" s="232">
        <v>338.75000000000006</v>
      </c>
      <c r="G29" s="232">
        <v>333.15000000000009</v>
      </c>
      <c r="H29" s="232">
        <v>353.25</v>
      </c>
      <c r="I29" s="232">
        <v>358.85</v>
      </c>
      <c r="J29" s="232">
        <v>363.29999999999995</v>
      </c>
      <c r="K29" s="231">
        <v>354.4</v>
      </c>
      <c r="L29" s="231">
        <v>344.35</v>
      </c>
      <c r="M29" s="231">
        <v>3.4534899999999999</v>
      </c>
      <c r="N29" s="1"/>
      <c r="O29" s="1"/>
    </row>
    <row r="30" spans="1:15" ht="12.75" customHeight="1">
      <c r="A30" s="30">
        <v>20</v>
      </c>
      <c r="B30" s="217" t="s">
        <v>852</v>
      </c>
      <c r="C30" s="231">
        <v>929.35</v>
      </c>
      <c r="D30" s="232">
        <v>933.6</v>
      </c>
      <c r="E30" s="232">
        <v>896.2</v>
      </c>
      <c r="F30" s="232">
        <v>863.05000000000007</v>
      </c>
      <c r="G30" s="232">
        <v>825.65000000000009</v>
      </c>
      <c r="H30" s="232">
        <v>966.75</v>
      </c>
      <c r="I30" s="232">
        <v>1004.1499999999999</v>
      </c>
      <c r="J30" s="232">
        <v>1037.3</v>
      </c>
      <c r="K30" s="231">
        <v>971</v>
      </c>
      <c r="L30" s="231">
        <v>900.45</v>
      </c>
      <c r="M30" s="231">
        <v>2.38931</v>
      </c>
      <c r="N30" s="1"/>
      <c r="O30" s="1"/>
    </row>
    <row r="31" spans="1:15" ht="12.75" customHeight="1">
      <c r="A31" s="30">
        <v>21</v>
      </c>
      <c r="B31" s="217" t="s">
        <v>292</v>
      </c>
      <c r="C31" s="231">
        <v>1025.8</v>
      </c>
      <c r="D31" s="232">
        <v>1030.6000000000001</v>
      </c>
      <c r="E31" s="232">
        <v>1017.2000000000003</v>
      </c>
      <c r="F31" s="232">
        <v>1008.6000000000001</v>
      </c>
      <c r="G31" s="232">
        <v>995.20000000000027</v>
      </c>
      <c r="H31" s="232">
        <v>1039.2000000000003</v>
      </c>
      <c r="I31" s="232">
        <v>1052.6000000000004</v>
      </c>
      <c r="J31" s="232">
        <v>1061.2000000000003</v>
      </c>
      <c r="K31" s="231">
        <v>1044</v>
      </c>
      <c r="L31" s="231">
        <v>1022</v>
      </c>
      <c r="M31" s="231">
        <v>1.9853700000000001</v>
      </c>
      <c r="N31" s="1"/>
      <c r="O31" s="1"/>
    </row>
    <row r="32" spans="1:15" ht="12.75" customHeight="1">
      <c r="A32" s="30">
        <v>22</v>
      </c>
      <c r="B32" s="217" t="s">
        <v>239</v>
      </c>
      <c r="C32" s="231">
        <v>1196.7</v>
      </c>
      <c r="D32" s="232">
        <v>1183.5333333333333</v>
      </c>
      <c r="E32" s="232">
        <v>1165.3166666666666</v>
      </c>
      <c r="F32" s="232">
        <v>1133.9333333333334</v>
      </c>
      <c r="G32" s="232">
        <v>1115.7166666666667</v>
      </c>
      <c r="H32" s="232">
        <v>1214.9166666666665</v>
      </c>
      <c r="I32" s="232">
        <v>1233.1333333333332</v>
      </c>
      <c r="J32" s="232">
        <v>1264.5166666666664</v>
      </c>
      <c r="K32" s="231">
        <v>1201.75</v>
      </c>
      <c r="L32" s="231">
        <v>1152.1500000000001</v>
      </c>
      <c r="M32" s="231">
        <v>0.44291999999999998</v>
      </c>
      <c r="N32" s="1"/>
      <c r="O32" s="1"/>
    </row>
    <row r="33" spans="1:15" ht="12.75" customHeight="1">
      <c r="A33" s="30">
        <v>23</v>
      </c>
      <c r="B33" s="217" t="s">
        <v>52</v>
      </c>
      <c r="C33" s="231">
        <v>559.6</v>
      </c>
      <c r="D33" s="232">
        <v>556.96666666666658</v>
      </c>
      <c r="E33" s="232">
        <v>553.93333333333317</v>
      </c>
      <c r="F33" s="232">
        <v>548.26666666666654</v>
      </c>
      <c r="G33" s="232">
        <v>545.23333333333312</v>
      </c>
      <c r="H33" s="232">
        <v>562.63333333333321</v>
      </c>
      <c r="I33" s="232">
        <v>565.66666666666674</v>
      </c>
      <c r="J33" s="232">
        <v>571.33333333333326</v>
      </c>
      <c r="K33" s="231">
        <v>560</v>
      </c>
      <c r="L33" s="231">
        <v>551.29999999999995</v>
      </c>
      <c r="M33" s="231">
        <v>0.98414000000000001</v>
      </c>
      <c r="N33" s="1"/>
      <c r="O33" s="1"/>
    </row>
    <row r="34" spans="1:15" ht="12.75" customHeight="1">
      <c r="A34" s="30">
        <v>24</v>
      </c>
      <c r="B34" s="217" t="s">
        <v>48</v>
      </c>
      <c r="C34" s="231">
        <v>3046.3</v>
      </c>
      <c r="D34" s="232">
        <v>3034.3500000000004</v>
      </c>
      <c r="E34" s="232">
        <v>3013.8000000000006</v>
      </c>
      <c r="F34" s="232">
        <v>2981.3</v>
      </c>
      <c r="G34" s="232">
        <v>2960.7500000000005</v>
      </c>
      <c r="H34" s="232">
        <v>3066.8500000000008</v>
      </c>
      <c r="I34" s="232">
        <v>3087.4</v>
      </c>
      <c r="J34" s="232">
        <v>3119.900000000001</v>
      </c>
      <c r="K34" s="231">
        <v>3054.9</v>
      </c>
      <c r="L34" s="231">
        <v>3001.85</v>
      </c>
      <c r="M34" s="231">
        <v>0.24657000000000001</v>
      </c>
      <c r="N34" s="1"/>
      <c r="O34" s="1"/>
    </row>
    <row r="35" spans="1:15" ht="12.75" customHeight="1">
      <c r="A35" s="30">
        <v>25</v>
      </c>
      <c r="B35" s="217" t="s">
        <v>293</v>
      </c>
      <c r="C35" s="231">
        <v>2605.1</v>
      </c>
      <c r="D35" s="232">
        <v>2620.1166666666668</v>
      </c>
      <c r="E35" s="232">
        <v>2586.0833333333335</v>
      </c>
      <c r="F35" s="232">
        <v>2567.0666666666666</v>
      </c>
      <c r="G35" s="232">
        <v>2533.0333333333333</v>
      </c>
      <c r="H35" s="232">
        <v>2639.1333333333337</v>
      </c>
      <c r="I35" s="232">
        <v>2673.1666666666665</v>
      </c>
      <c r="J35" s="232">
        <v>2692.1833333333338</v>
      </c>
      <c r="K35" s="231">
        <v>2654.15</v>
      </c>
      <c r="L35" s="231">
        <v>2601.1</v>
      </c>
      <c r="M35" s="231">
        <v>0.18024000000000001</v>
      </c>
      <c r="N35" s="1"/>
      <c r="O35" s="1"/>
    </row>
    <row r="36" spans="1:15" ht="12.75" customHeight="1">
      <c r="A36" s="30">
        <v>26</v>
      </c>
      <c r="B36" s="217" t="s">
        <v>730</v>
      </c>
      <c r="C36" s="231">
        <v>425.15</v>
      </c>
      <c r="D36" s="232">
        <v>426.7166666666667</v>
      </c>
      <c r="E36" s="232">
        <v>419.93333333333339</v>
      </c>
      <c r="F36" s="232">
        <v>414.7166666666667</v>
      </c>
      <c r="G36" s="232">
        <v>407.93333333333339</v>
      </c>
      <c r="H36" s="232">
        <v>431.93333333333339</v>
      </c>
      <c r="I36" s="232">
        <v>438.7166666666667</v>
      </c>
      <c r="J36" s="232">
        <v>443.93333333333339</v>
      </c>
      <c r="K36" s="231">
        <v>433.5</v>
      </c>
      <c r="L36" s="231">
        <v>421.5</v>
      </c>
      <c r="M36" s="231">
        <v>2.0685099999999998</v>
      </c>
      <c r="N36" s="1"/>
      <c r="O36" s="1"/>
    </row>
    <row r="37" spans="1:15" ht="12.75" customHeight="1">
      <c r="A37" s="30">
        <v>27</v>
      </c>
      <c r="B37" s="217" t="s">
        <v>838</v>
      </c>
      <c r="C37" s="231">
        <v>13.45</v>
      </c>
      <c r="D37" s="232">
        <v>13.683333333333332</v>
      </c>
      <c r="E37" s="232">
        <v>13.216666666666663</v>
      </c>
      <c r="F37" s="232">
        <v>12.983333333333331</v>
      </c>
      <c r="G37" s="232">
        <v>12.516666666666662</v>
      </c>
      <c r="H37" s="232">
        <v>13.916666666666664</v>
      </c>
      <c r="I37" s="232">
        <v>14.383333333333333</v>
      </c>
      <c r="J37" s="232">
        <v>14.616666666666665</v>
      </c>
      <c r="K37" s="231">
        <v>14.15</v>
      </c>
      <c r="L37" s="231">
        <v>13.45</v>
      </c>
      <c r="M37" s="231">
        <v>48.86862</v>
      </c>
      <c r="N37" s="1"/>
      <c r="O37" s="1"/>
    </row>
    <row r="38" spans="1:15" ht="12.75" customHeight="1">
      <c r="A38" s="30">
        <v>28</v>
      </c>
      <c r="B38" s="217" t="s">
        <v>50</v>
      </c>
      <c r="C38" s="231">
        <v>574.29999999999995</v>
      </c>
      <c r="D38" s="232">
        <v>575.23333333333335</v>
      </c>
      <c r="E38" s="232">
        <v>570.26666666666665</v>
      </c>
      <c r="F38" s="232">
        <v>566.23333333333335</v>
      </c>
      <c r="G38" s="232">
        <v>561.26666666666665</v>
      </c>
      <c r="H38" s="232">
        <v>579.26666666666665</v>
      </c>
      <c r="I38" s="232">
        <v>584.23333333333335</v>
      </c>
      <c r="J38" s="232">
        <v>588.26666666666665</v>
      </c>
      <c r="K38" s="231">
        <v>580.20000000000005</v>
      </c>
      <c r="L38" s="231">
        <v>571.20000000000005</v>
      </c>
      <c r="M38" s="231">
        <v>1.91201</v>
      </c>
      <c r="N38" s="1"/>
      <c r="O38" s="1"/>
    </row>
    <row r="39" spans="1:15" ht="12.75" customHeight="1">
      <c r="A39" s="30">
        <v>29</v>
      </c>
      <c r="B39" s="217" t="s">
        <v>294</v>
      </c>
      <c r="C39" s="231">
        <v>1964.2</v>
      </c>
      <c r="D39" s="232">
        <v>1948.1666666666667</v>
      </c>
      <c r="E39" s="232">
        <v>1926.0333333333335</v>
      </c>
      <c r="F39" s="232">
        <v>1887.8666666666668</v>
      </c>
      <c r="G39" s="232">
        <v>1865.7333333333336</v>
      </c>
      <c r="H39" s="232">
        <v>1986.3333333333335</v>
      </c>
      <c r="I39" s="232">
        <v>2008.4666666666667</v>
      </c>
      <c r="J39" s="232">
        <v>2046.6333333333334</v>
      </c>
      <c r="K39" s="231">
        <v>1970.3</v>
      </c>
      <c r="L39" s="231">
        <v>1910</v>
      </c>
      <c r="M39" s="231">
        <v>0.61236000000000002</v>
      </c>
      <c r="N39" s="1"/>
      <c r="O39" s="1"/>
    </row>
    <row r="40" spans="1:15" ht="12.75" customHeight="1">
      <c r="A40" s="30">
        <v>30</v>
      </c>
      <c r="B40" s="217" t="s">
        <v>51</v>
      </c>
      <c r="C40" s="231">
        <v>501.1</v>
      </c>
      <c r="D40" s="232">
        <v>506.01666666666671</v>
      </c>
      <c r="E40" s="232">
        <v>493.33333333333337</v>
      </c>
      <c r="F40" s="232">
        <v>485.56666666666666</v>
      </c>
      <c r="G40" s="232">
        <v>472.88333333333333</v>
      </c>
      <c r="H40" s="232">
        <v>513.78333333333342</v>
      </c>
      <c r="I40" s="232">
        <v>526.4666666666667</v>
      </c>
      <c r="J40" s="232">
        <v>534.23333333333346</v>
      </c>
      <c r="K40" s="231">
        <v>518.70000000000005</v>
      </c>
      <c r="L40" s="231">
        <v>498.25</v>
      </c>
      <c r="M40" s="231">
        <v>41.542369999999998</v>
      </c>
      <c r="N40" s="1"/>
      <c r="O40" s="1"/>
    </row>
    <row r="41" spans="1:15" ht="12.75" customHeight="1">
      <c r="A41" s="30">
        <v>31</v>
      </c>
      <c r="B41" s="217" t="s">
        <v>790</v>
      </c>
      <c r="C41" s="231">
        <v>1297.25</v>
      </c>
      <c r="D41" s="232">
        <v>1300.1499999999999</v>
      </c>
      <c r="E41" s="232">
        <v>1289.2999999999997</v>
      </c>
      <c r="F41" s="232">
        <v>1281.3499999999999</v>
      </c>
      <c r="G41" s="232">
        <v>1270.4999999999998</v>
      </c>
      <c r="H41" s="232">
        <v>1308.0999999999997</v>
      </c>
      <c r="I41" s="232">
        <v>1318.9499999999996</v>
      </c>
      <c r="J41" s="232">
        <v>1326.8999999999996</v>
      </c>
      <c r="K41" s="231">
        <v>1311</v>
      </c>
      <c r="L41" s="231">
        <v>1292.2</v>
      </c>
      <c r="M41" s="231">
        <v>2.1228600000000002</v>
      </c>
      <c r="N41" s="1"/>
      <c r="O41" s="1"/>
    </row>
    <row r="42" spans="1:15" ht="12.75" customHeight="1">
      <c r="A42" s="30">
        <v>32</v>
      </c>
      <c r="B42" s="217" t="s">
        <v>759</v>
      </c>
      <c r="C42" s="231">
        <v>627.04999999999995</v>
      </c>
      <c r="D42" s="232">
        <v>633.98333333333323</v>
      </c>
      <c r="E42" s="232">
        <v>615.06666666666649</v>
      </c>
      <c r="F42" s="232">
        <v>603.08333333333326</v>
      </c>
      <c r="G42" s="232">
        <v>584.16666666666652</v>
      </c>
      <c r="H42" s="232">
        <v>645.96666666666647</v>
      </c>
      <c r="I42" s="232">
        <v>664.88333333333321</v>
      </c>
      <c r="J42" s="232">
        <v>676.86666666666645</v>
      </c>
      <c r="K42" s="231">
        <v>652.9</v>
      </c>
      <c r="L42" s="231">
        <v>622</v>
      </c>
      <c r="M42" s="231">
        <v>0.77863000000000004</v>
      </c>
      <c r="N42" s="1"/>
      <c r="O42" s="1"/>
    </row>
    <row r="43" spans="1:15" ht="12.75" customHeight="1">
      <c r="A43" s="30">
        <v>33</v>
      </c>
      <c r="B43" s="217" t="s">
        <v>53</v>
      </c>
      <c r="C43" s="231">
        <v>4335.45</v>
      </c>
      <c r="D43" s="232">
        <v>4325.2833333333338</v>
      </c>
      <c r="E43" s="232">
        <v>4297.0666666666675</v>
      </c>
      <c r="F43" s="232">
        <v>4258.6833333333334</v>
      </c>
      <c r="G43" s="232">
        <v>4230.4666666666672</v>
      </c>
      <c r="H43" s="232">
        <v>4363.6666666666679</v>
      </c>
      <c r="I43" s="232">
        <v>4391.8833333333332</v>
      </c>
      <c r="J43" s="232">
        <v>4430.2666666666682</v>
      </c>
      <c r="K43" s="231">
        <v>4353.5</v>
      </c>
      <c r="L43" s="231">
        <v>4286.8999999999996</v>
      </c>
      <c r="M43" s="231">
        <v>1.6134999999999999</v>
      </c>
      <c r="N43" s="1"/>
      <c r="O43" s="1"/>
    </row>
    <row r="44" spans="1:15" ht="12.75" customHeight="1">
      <c r="A44" s="30">
        <v>34</v>
      </c>
      <c r="B44" s="217" t="s">
        <v>54</v>
      </c>
      <c r="C44" s="231">
        <v>316.14999999999998</v>
      </c>
      <c r="D44" s="232">
        <v>314.76666666666665</v>
      </c>
      <c r="E44" s="232">
        <v>311.88333333333333</v>
      </c>
      <c r="F44" s="232">
        <v>307.61666666666667</v>
      </c>
      <c r="G44" s="232">
        <v>304.73333333333335</v>
      </c>
      <c r="H44" s="232">
        <v>319.0333333333333</v>
      </c>
      <c r="I44" s="232">
        <v>321.91666666666663</v>
      </c>
      <c r="J44" s="232">
        <v>326.18333333333328</v>
      </c>
      <c r="K44" s="231">
        <v>317.64999999999998</v>
      </c>
      <c r="L44" s="231">
        <v>310.5</v>
      </c>
      <c r="M44" s="231">
        <v>23.67258</v>
      </c>
      <c r="N44" s="1"/>
      <c r="O44" s="1"/>
    </row>
    <row r="45" spans="1:15" ht="12.75" customHeight="1">
      <c r="A45" s="30">
        <v>35</v>
      </c>
      <c r="B45" s="217" t="s">
        <v>811</v>
      </c>
      <c r="C45" s="231">
        <v>287.55</v>
      </c>
      <c r="D45" s="232">
        <v>288.18333333333334</v>
      </c>
      <c r="E45" s="232">
        <v>285.91666666666669</v>
      </c>
      <c r="F45" s="232">
        <v>284.28333333333336</v>
      </c>
      <c r="G45" s="232">
        <v>282.01666666666671</v>
      </c>
      <c r="H45" s="232">
        <v>289.81666666666666</v>
      </c>
      <c r="I45" s="232">
        <v>292.08333333333331</v>
      </c>
      <c r="J45" s="232">
        <v>293.71666666666664</v>
      </c>
      <c r="K45" s="231">
        <v>290.45</v>
      </c>
      <c r="L45" s="231">
        <v>286.55</v>
      </c>
      <c r="M45" s="231">
        <v>0.22248000000000001</v>
      </c>
      <c r="N45" s="1"/>
      <c r="O45" s="1"/>
    </row>
    <row r="46" spans="1:15" ht="12.75" customHeight="1">
      <c r="A46" s="30">
        <v>36</v>
      </c>
      <c r="B46" s="217" t="s">
        <v>295</v>
      </c>
      <c r="C46" s="231">
        <v>509.55</v>
      </c>
      <c r="D46" s="232">
        <v>508.84999999999997</v>
      </c>
      <c r="E46" s="232">
        <v>503.94999999999993</v>
      </c>
      <c r="F46" s="232">
        <v>498.34999999999997</v>
      </c>
      <c r="G46" s="232">
        <v>493.44999999999993</v>
      </c>
      <c r="H46" s="232">
        <v>514.44999999999993</v>
      </c>
      <c r="I46" s="232">
        <v>519.34999999999991</v>
      </c>
      <c r="J46" s="232">
        <v>524.94999999999993</v>
      </c>
      <c r="K46" s="231">
        <v>513.75</v>
      </c>
      <c r="L46" s="231">
        <v>503.25</v>
      </c>
      <c r="M46" s="231">
        <v>0.55162</v>
      </c>
      <c r="N46" s="1"/>
      <c r="O46" s="1"/>
    </row>
    <row r="47" spans="1:15" ht="12.75" customHeight="1">
      <c r="A47" s="30">
        <v>37</v>
      </c>
      <c r="B47" s="217" t="s">
        <v>55</v>
      </c>
      <c r="C47" s="231">
        <v>147.35</v>
      </c>
      <c r="D47" s="232">
        <v>146.28333333333333</v>
      </c>
      <c r="E47" s="232">
        <v>144.86666666666667</v>
      </c>
      <c r="F47" s="232">
        <v>142.38333333333335</v>
      </c>
      <c r="G47" s="232">
        <v>140.9666666666667</v>
      </c>
      <c r="H47" s="232">
        <v>148.76666666666665</v>
      </c>
      <c r="I47" s="232">
        <v>150.18333333333334</v>
      </c>
      <c r="J47" s="232">
        <v>152.66666666666663</v>
      </c>
      <c r="K47" s="231">
        <v>147.69999999999999</v>
      </c>
      <c r="L47" s="231">
        <v>143.80000000000001</v>
      </c>
      <c r="M47" s="231">
        <v>80.710220000000007</v>
      </c>
      <c r="N47" s="1"/>
      <c r="O47" s="1"/>
    </row>
    <row r="48" spans="1:15" ht="12.75" customHeight="1">
      <c r="A48" s="30">
        <v>38</v>
      </c>
      <c r="B48" s="217" t="s">
        <v>57</v>
      </c>
      <c r="C48" s="231">
        <v>2784.45</v>
      </c>
      <c r="D48" s="232">
        <v>2784.1</v>
      </c>
      <c r="E48" s="232">
        <v>2768.2</v>
      </c>
      <c r="F48" s="232">
        <v>2751.95</v>
      </c>
      <c r="G48" s="232">
        <v>2736.0499999999997</v>
      </c>
      <c r="H48" s="232">
        <v>2800.35</v>
      </c>
      <c r="I48" s="232">
        <v>2816.2500000000005</v>
      </c>
      <c r="J48" s="232">
        <v>2832.5</v>
      </c>
      <c r="K48" s="231">
        <v>2800</v>
      </c>
      <c r="L48" s="231">
        <v>2767.85</v>
      </c>
      <c r="M48" s="231">
        <v>14.022600000000001</v>
      </c>
      <c r="N48" s="1"/>
      <c r="O48" s="1"/>
    </row>
    <row r="49" spans="1:15" ht="12.75" customHeight="1">
      <c r="A49" s="30">
        <v>39</v>
      </c>
      <c r="B49" s="217" t="s">
        <v>296</v>
      </c>
      <c r="C49" s="231">
        <v>219.55</v>
      </c>
      <c r="D49" s="232">
        <v>219.9</v>
      </c>
      <c r="E49" s="232">
        <v>218.35000000000002</v>
      </c>
      <c r="F49" s="232">
        <v>217.15</v>
      </c>
      <c r="G49" s="232">
        <v>215.60000000000002</v>
      </c>
      <c r="H49" s="232">
        <v>221.10000000000002</v>
      </c>
      <c r="I49" s="232">
        <v>222.65000000000003</v>
      </c>
      <c r="J49" s="232">
        <v>223.85000000000002</v>
      </c>
      <c r="K49" s="231">
        <v>221.45</v>
      </c>
      <c r="L49" s="231">
        <v>218.7</v>
      </c>
      <c r="M49" s="231">
        <v>0.62161999999999995</v>
      </c>
      <c r="N49" s="1"/>
      <c r="O49" s="1"/>
    </row>
    <row r="50" spans="1:15" ht="12.75" customHeight="1">
      <c r="A50" s="30">
        <v>40</v>
      </c>
      <c r="B50" s="217" t="s">
        <v>297</v>
      </c>
      <c r="C50" s="231">
        <v>3435.3</v>
      </c>
      <c r="D50" s="232">
        <v>3433.85</v>
      </c>
      <c r="E50" s="232">
        <v>3412.75</v>
      </c>
      <c r="F50" s="232">
        <v>3390.2000000000003</v>
      </c>
      <c r="G50" s="232">
        <v>3369.1000000000004</v>
      </c>
      <c r="H50" s="232">
        <v>3456.3999999999996</v>
      </c>
      <c r="I50" s="232">
        <v>3477.4999999999991</v>
      </c>
      <c r="J50" s="232">
        <v>3500.0499999999993</v>
      </c>
      <c r="K50" s="231">
        <v>3454.95</v>
      </c>
      <c r="L50" s="231">
        <v>3411.3</v>
      </c>
      <c r="M50" s="231">
        <v>3.3820000000000003E-2</v>
      </c>
      <c r="N50" s="1"/>
      <c r="O50" s="1"/>
    </row>
    <row r="51" spans="1:15" ht="12.75" customHeight="1">
      <c r="A51" s="30">
        <v>41</v>
      </c>
      <c r="B51" s="217" t="s">
        <v>298</v>
      </c>
      <c r="C51" s="231">
        <v>2022.65</v>
      </c>
      <c r="D51" s="232">
        <v>2003.7333333333333</v>
      </c>
      <c r="E51" s="232">
        <v>1978.9166666666667</v>
      </c>
      <c r="F51" s="232">
        <v>1935.1833333333334</v>
      </c>
      <c r="G51" s="232">
        <v>1910.3666666666668</v>
      </c>
      <c r="H51" s="232">
        <v>2047.4666666666667</v>
      </c>
      <c r="I51" s="232">
        <v>2072.2833333333333</v>
      </c>
      <c r="J51" s="232">
        <v>2116.0166666666664</v>
      </c>
      <c r="K51" s="231">
        <v>2028.55</v>
      </c>
      <c r="L51" s="231">
        <v>1960</v>
      </c>
      <c r="M51" s="231">
        <v>3.7744900000000001</v>
      </c>
      <c r="N51" s="1"/>
      <c r="O51" s="1"/>
    </row>
    <row r="52" spans="1:15" ht="12.75" customHeight="1">
      <c r="A52" s="30">
        <v>42</v>
      </c>
      <c r="B52" s="217" t="s">
        <v>299</v>
      </c>
      <c r="C52" s="231">
        <v>7139.95</v>
      </c>
      <c r="D52" s="232">
        <v>7194.8833333333341</v>
      </c>
      <c r="E52" s="232">
        <v>6978.7666666666682</v>
      </c>
      <c r="F52" s="232">
        <v>6817.5833333333339</v>
      </c>
      <c r="G52" s="232">
        <v>6601.4666666666681</v>
      </c>
      <c r="H52" s="232">
        <v>7356.0666666666684</v>
      </c>
      <c r="I52" s="232">
        <v>7572.1833333333352</v>
      </c>
      <c r="J52" s="232">
        <v>7733.3666666666686</v>
      </c>
      <c r="K52" s="231">
        <v>7411</v>
      </c>
      <c r="L52" s="231">
        <v>7033.7</v>
      </c>
      <c r="M52" s="231">
        <v>1.7653000000000001</v>
      </c>
      <c r="N52" s="1"/>
      <c r="O52" s="1"/>
    </row>
    <row r="53" spans="1:15" ht="12.75" customHeight="1">
      <c r="A53" s="30">
        <v>43</v>
      </c>
      <c r="B53" s="217" t="s">
        <v>60</v>
      </c>
      <c r="C53" s="231">
        <v>445.85</v>
      </c>
      <c r="D53" s="232">
        <v>445.4666666666667</v>
      </c>
      <c r="E53" s="232">
        <v>443.23333333333341</v>
      </c>
      <c r="F53" s="232">
        <v>440.61666666666673</v>
      </c>
      <c r="G53" s="232">
        <v>438.38333333333344</v>
      </c>
      <c r="H53" s="232">
        <v>448.08333333333337</v>
      </c>
      <c r="I53" s="232">
        <v>450.31666666666672</v>
      </c>
      <c r="J53" s="232">
        <v>452.93333333333334</v>
      </c>
      <c r="K53" s="231">
        <v>447.7</v>
      </c>
      <c r="L53" s="231">
        <v>442.85</v>
      </c>
      <c r="M53" s="231">
        <v>5.4531900000000002</v>
      </c>
      <c r="N53" s="1"/>
      <c r="O53" s="1"/>
    </row>
    <row r="54" spans="1:15" ht="12.75" customHeight="1">
      <c r="A54" s="30">
        <v>44</v>
      </c>
      <c r="B54" s="217" t="s">
        <v>300</v>
      </c>
      <c r="C54" s="231">
        <v>389.2</v>
      </c>
      <c r="D54" s="232">
        <v>387.71666666666664</v>
      </c>
      <c r="E54" s="232">
        <v>384.0333333333333</v>
      </c>
      <c r="F54" s="232">
        <v>378.86666666666667</v>
      </c>
      <c r="G54" s="232">
        <v>375.18333333333334</v>
      </c>
      <c r="H54" s="232">
        <v>392.88333333333327</v>
      </c>
      <c r="I54" s="232">
        <v>396.56666666666655</v>
      </c>
      <c r="J54" s="232">
        <v>401.73333333333323</v>
      </c>
      <c r="K54" s="231">
        <v>391.4</v>
      </c>
      <c r="L54" s="231">
        <v>382.55</v>
      </c>
      <c r="M54" s="231">
        <v>0.70975999999999995</v>
      </c>
      <c r="N54" s="1"/>
      <c r="O54" s="1"/>
    </row>
    <row r="55" spans="1:15" ht="12.75" customHeight="1">
      <c r="A55" s="30">
        <v>45</v>
      </c>
      <c r="B55" s="217" t="s">
        <v>240</v>
      </c>
      <c r="C55" s="231">
        <v>3434</v>
      </c>
      <c r="D55" s="232">
        <v>3462.9166666666665</v>
      </c>
      <c r="E55" s="232">
        <v>3396.083333333333</v>
      </c>
      <c r="F55" s="232">
        <v>3358.1666666666665</v>
      </c>
      <c r="G55" s="232">
        <v>3291.333333333333</v>
      </c>
      <c r="H55" s="232">
        <v>3500.833333333333</v>
      </c>
      <c r="I55" s="232">
        <v>3567.6666666666661</v>
      </c>
      <c r="J55" s="232">
        <v>3605.583333333333</v>
      </c>
      <c r="K55" s="231">
        <v>3529.75</v>
      </c>
      <c r="L55" s="231">
        <v>3425</v>
      </c>
      <c r="M55" s="231">
        <v>8.9260599999999997</v>
      </c>
      <c r="N55" s="1"/>
      <c r="O55" s="1"/>
    </row>
    <row r="56" spans="1:15" ht="12.75" customHeight="1">
      <c r="A56" s="30">
        <v>46</v>
      </c>
      <c r="B56" s="217" t="s">
        <v>61</v>
      </c>
      <c r="C56" s="231">
        <v>932.7</v>
      </c>
      <c r="D56" s="232">
        <v>932.28333333333342</v>
      </c>
      <c r="E56" s="232">
        <v>924.86666666666679</v>
      </c>
      <c r="F56" s="232">
        <v>917.03333333333342</v>
      </c>
      <c r="G56" s="232">
        <v>909.61666666666679</v>
      </c>
      <c r="H56" s="232">
        <v>940.11666666666679</v>
      </c>
      <c r="I56" s="232">
        <v>947.53333333333353</v>
      </c>
      <c r="J56" s="232">
        <v>955.36666666666679</v>
      </c>
      <c r="K56" s="231">
        <v>939.7</v>
      </c>
      <c r="L56" s="231">
        <v>924.45</v>
      </c>
      <c r="M56" s="231">
        <v>52.361240000000002</v>
      </c>
      <c r="N56" s="1"/>
      <c r="O56" s="1"/>
    </row>
    <row r="57" spans="1:15" ht="12" customHeight="1">
      <c r="A57" s="30">
        <v>47</v>
      </c>
      <c r="B57" s="217" t="s">
        <v>301</v>
      </c>
      <c r="C57" s="231">
        <v>2614.6999999999998</v>
      </c>
      <c r="D57" s="232">
        <v>2611.5833333333335</v>
      </c>
      <c r="E57" s="232">
        <v>2601.166666666667</v>
      </c>
      <c r="F57" s="232">
        <v>2587.6333333333337</v>
      </c>
      <c r="G57" s="232">
        <v>2577.2166666666672</v>
      </c>
      <c r="H57" s="232">
        <v>2625.1166666666668</v>
      </c>
      <c r="I57" s="232">
        <v>2635.5333333333338</v>
      </c>
      <c r="J57" s="232">
        <v>2649.0666666666666</v>
      </c>
      <c r="K57" s="231">
        <v>2622</v>
      </c>
      <c r="L57" s="231">
        <v>2598.0500000000002</v>
      </c>
      <c r="M57" s="231">
        <v>6.3460000000000003E-2</v>
      </c>
      <c r="N57" s="1"/>
      <c r="O57" s="1"/>
    </row>
    <row r="58" spans="1:15" ht="12.75" customHeight="1">
      <c r="A58" s="30">
        <v>48</v>
      </c>
      <c r="B58" s="217" t="s">
        <v>302</v>
      </c>
      <c r="C58" s="231">
        <v>529.70000000000005</v>
      </c>
      <c r="D58" s="232">
        <v>531.33333333333337</v>
      </c>
      <c r="E58" s="232">
        <v>519.01666666666677</v>
      </c>
      <c r="F58" s="232">
        <v>508.33333333333337</v>
      </c>
      <c r="G58" s="232">
        <v>496.01666666666677</v>
      </c>
      <c r="H58" s="232">
        <v>542.01666666666677</v>
      </c>
      <c r="I58" s="232">
        <v>554.33333333333337</v>
      </c>
      <c r="J58" s="232">
        <v>565.01666666666677</v>
      </c>
      <c r="K58" s="231">
        <v>543.65</v>
      </c>
      <c r="L58" s="231">
        <v>520.65</v>
      </c>
      <c r="M58" s="231">
        <v>6.6860799999999996</v>
      </c>
      <c r="N58" s="1"/>
      <c r="O58" s="1"/>
    </row>
    <row r="59" spans="1:15" ht="12.75" customHeight="1">
      <c r="A59" s="30">
        <v>49</v>
      </c>
      <c r="B59" s="217" t="s">
        <v>62</v>
      </c>
      <c r="C59" s="231">
        <v>3623.55</v>
      </c>
      <c r="D59" s="232">
        <v>3607.1833333333329</v>
      </c>
      <c r="E59" s="232">
        <v>3587.3666666666659</v>
      </c>
      <c r="F59" s="232">
        <v>3551.1833333333329</v>
      </c>
      <c r="G59" s="232">
        <v>3531.3666666666659</v>
      </c>
      <c r="H59" s="232">
        <v>3643.3666666666659</v>
      </c>
      <c r="I59" s="232">
        <v>3663.1833333333325</v>
      </c>
      <c r="J59" s="232">
        <v>3699.3666666666659</v>
      </c>
      <c r="K59" s="231">
        <v>3627</v>
      </c>
      <c r="L59" s="231">
        <v>3571</v>
      </c>
      <c r="M59" s="231">
        <v>1.73482</v>
      </c>
      <c r="N59" s="1"/>
      <c r="O59" s="1"/>
    </row>
    <row r="60" spans="1:15" ht="12.75" customHeight="1">
      <c r="A60" s="30">
        <v>50</v>
      </c>
      <c r="B60" s="217" t="s">
        <v>303</v>
      </c>
      <c r="C60" s="231">
        <v>1133.55</v>
      </c>
      <c r="D60" s="232">
        <v>1134.1000000000001</v>
      </c>
      <c r="E60" s="232">
        <v>1127.2000000000003</v>
      </c>
      <c r="F60" s="232">
        <v>1120.8500000000001</v>
      </c>
      <c r="G60" s="232">
        <v>1113.9500000000003</v>
      </c>
      <c r="H60" s="232">
        <v>1140.4500000000003</v>
      </c>
      <c r="I60" s="232">
        <v>1147.3500000000004</v>
      </c>
      <c r="J60" s="232">
        <v>1153.7000000000003</v>
      </c>
      <c r="K60" s="231">
        <v>1141</v>
      </c>
      <c r="L60" s="231">
        <v>1127.75</v>
      </c>
      <c r="M60" s="231">
        <v>0.17383000000000001</v>
      </c>
      <c r="N60" s="1"/>
      <c r="O60" s="1"/>
    </row>
    <row r="61" spans="1:15" ht="12.75" customHeight="1">
      <c r="A61" s="30">
        <v>51</v>
      </c>
      <c r="B61" s="217" t="s">
        <v>65</v>
      </c>
      <c r="C61" s="231">
        <v>5863</v>
      </c>
      <c r="D61" s="232">
        <v>5879.666666666667</v>
      </c>
      <c r="E61" s="232">
        <v>5824.3333333333339</v>
      </c>
      <c r="F61" s="232">
        <v>5785.666666666667</v>
      </c>
      <c r="G61" s="232">
        <v>5730.3333333333339</v>
      </c>
      <c r="H61" s="232">
        <v>5918.3333333333339</v>
      </c>
      <c r="I61" s="232">
        <v>5973.6666666666679</v>
      </c>
      <c r="J61" s="232">
        <v>6012.3333333333339</v>
      </c>
      <c r="K61" s="231">
        <v>5935</v>
      </c>
      <c r="L61" s="231">
        <v>5841</v>
      </c>
      <c r="M61" s="231">
        <v>8.5606399999999994</v>
      </c>
      <c r="N61" s="1"/>
      <c r="O61" s="1"/>
    </row>
    <row r="62" spans="1:15" ht="12.75" customHeight="1">
      <c r="A62" s="30">
        <v>52</v>
      </c>
      <c r="B62" s="217" t="s">
        <v>64</v>
      </c>
      <c r="C62" s="231">
        <v>1332.75</v>
      </c>
      <c r="D62" s="232">
        <v>1332.4333333333334</v>
      </c>
      <c r="E62" s="232">
        <v>1319.8666666666668</v>
      </c>
      <c r="F62" s="232">
        <v>1306.9833333333333</v>
      </c>
      <c r="G62" s="232">
        <v>1294.4166666666667</v>
      </c>
      <c r="H62" s="232">
        <v>1345.3166666666668</v>
      </c>
      <c r="I62" s="232">
        <v>1357.8833333333334</v>
      </c>
      <c r="J62" s="232">
        <v>1370.7666666666669</v>
      </c>
      <c r="K62" s="231">
        <v>1345</v>
      </c>
      <c r="L62" s="231">
        <v>1319.55</v>
      </c>
      <c r="M62" s="231">
        <v>18.32743</v>
      </c>
      <c r="N62" s="1"/>
      <c r="O62" s="1"/>
    </row>
    <row r="63" spans="1:15" ht="12.75" customHeight="1">
      <c r="A63" s="30">
        <v>53</v>
      </c>
      <c r="B63" s="217" t="s">
        <v>241</v>
      </c>
      <c r="C63" s="231">
        <v>5787.3</v>
      </c>
      <c r="D63" s="232">
        <v>5725.1166666666659</v>
      </c>
      <c r="E63" s="232">
        <v>5632.1833333333316</v>
      </c>
      <c r="F63" s="232">
        <v>5477.0666666666657</v>
      </c>
      <c r="G63" s="232">
        <v>5384.1333333333314</v>
      </c>
      <c r="H63" s="232">
        <v>5880.2333333333318</v>
      </c>
      <c r="I63" s="232">
        <v>5973.1666666666661</v>
      </c>
      <c r="J63" s="232">
        <v>6128.2833333333319</v>
      </c>
      <c r="K63" s="231">
        <v>5818.05</v>
      </c>
      <c r="L63" s="231">
        <v>5570</v>
      </c>
      <c r="M63" s="231">
        <v>0.25617000000000001</v>
      </c>
      <c r="N63" s="1"/>
      <c r="O63" s="1"/>
    </row>
    <row r="64" spans="1:15" ht="12.75" customHeight="1">
      <c r="A64" s="30">
        <v>54</v>
      </c>
      <c r="B64" s="217" t="s">
        <v>304</v>
      </c>
      <c r="C64" s="231">
        <v>2342.1</v>
      </c>
      <c r="D64" s="232">
        <v>2354.6666666666665</v>
      </c>
      <c r="E64" s="232">
        <v>2323.1333333333332</v>
      </c>
      <c r="F64" s="232">
        <v>2304.1666666666665</v>
      </c>
      <c r="G64" s="232">
        <v>2272.6333333333332</v>
      </c>
      <c r="H64" s="232">
        <v>2373.6333333333332</v>
      </c>
      <c r="I64" s="232">
        <v>2405.166666666667</v>
      </c>
      <c r="J64" s="232">
        <v>2424.1333333333332</v>
      </c>
      <c r="K64" s="231">
        <v>2386.1999999999998</v>
      </c>
      <c r="L64" s="231">
        <v>2335.6999999999998</v>
      </c>
      <c r="M64" s="231">
        <v>0.44352000000000003</v>
      </c>
      <c r="N64" s="1"/>
      <c r="O64" s="1"/>
    </row>
    <row r="65" spans="1:15" ht="12.75" customHeight="1">
      <c r="A65" s="30">
        <v>55</v>
      </c>
      <c r="B65" s="217" t="s">
        <v>66</v>
      </c>
      <c r="C65" s="231">
        <v>2247.4</v>
      </c>
      <c r="D65" s="232">
        <v>2243.7833333333333</v>
      </c>
      <c r="E65" s="232">
        <v>2227.6666666666665</v>
      </c>
      <c r="F65" s="232">
        <v>2207.9333333333334</v>
      </c>
      <c r="G65" s="232">
        <v>2191.8166666666666</v>
      </c>
      <c r="H65" s="232">
        <v>2263.5166666666664</v>
      </c>
      <c r="I65" s="232">
        <v>2279.6333333333332</v>
      </c>
      <c r="J65" s="232">
        <v>2299.3666666666663</v>
      </c>
      <c r="K65" s="231">
        <v>2259.9</v>
      </c>
      <c r="L65" s="231">
        <v>2224.0500000000002</v>
      </c>
      <c r="M65" s="231">
        <v>2.95614</v>
      </c>
      <c r="N65" s="1"/>
      <c r="O65" s="1"/>
    </row>
    <row r="66" spans="1:15" ht="12.75" customHeight="1">
      <c r="A66" s="30">
        <v>56</v>
      </c>
      <c r="B66" s="217" t="s">
        <v>305</v>
      </c>
      <c r="C66" s="231">
        <v>386.65</v>
      </c>
      <c r="D66" s="232">
        <v>387.95</v>
      </c>
      <c r="E66" s="232">
        <v>383.79999999999995</v>
      </c>
      <c r="F66" s="232">
        <v>380.95</v>
      </c>
      <c r="G66" s="232">
        <v>376.79999999999995</v>
      </c>
      <c r="H66" s="232">
        <v>390.79999999999995</v>
      </c>
      <c r="I66" s="232">
        <v>394.94999999999993</v>
      </c>
      <c r="J66" s="232">
        <v>397.79999999999995</v>
      </c>
      <c r="K66" s="231">
        <v>392.1</v>
      </c>
      <c r="L66" s="231">
        <v>385.1</v>
      </c>
      <c r="M66" s="231">
        <v>8.6012799999999991</v>
      </c>
      <c r="N66" s="1"/>
      <c r="O66" s="1"/>
    </row>
    <row r="67" spans="1:15" ht="12.75" customHeight="1">
      <c r="A67" s="30">
        <v>57</v>
      </c>
      <c r="B67" s="217" t="s">
        <v>67</v>
      </c>
      <c r="C67" s="231">
        <v>247.95</v>
      </c>
      <c r="D67" s="232">
        <v>245.93333333333331</v>
      </c>
      <c r="E67" s="232">
        <v>242.01666666666662</v>
      </c>
      <c r="F67" s="232">
        <v>236.08333333333331</v>
      </c>
      <c r="G67" s="232">
        <v>232.16666666666663</v>
      </c>
      <c r="H67" s="232">
        <v>251.86666666666662</v>
      </c>
      <c r="I67" s="232">
        <v>255.7833333333333</v>
      </c>
      <c r="J67" s="232">
        <v>261.71666666666658</v>
      </c>
      <c r="K67" s="231">
        <v>249.85</v>
      </c>
      <c r="L67" s="231">
        <v>240</v>
      </c>
      <c r="M67" s="231">
        <v>235.51552000000001</v>
      </c>
      <c r="N67" s="1"/>
      <c r="O67" s="1"/>
    </row>
    <row r="68" spans="1:15" ht="12.75" customHeight="1">
      <c r="A68" s="30">
        <v>58</v>
      </c>
      <c r="B68" s="217" t="s">
        <v>68</v>
      </c>
      <c r="C68" s="231">
        <v>180.55</v>
      </c>
      <c r="D68" s="232">
        <v>180.83333333333334</v>
      </c>
      <c r="E68" s="232">
        <v>179.56666666666669</v>
      </c>
      <c r="F68" s="232">
        <v>178.58333333333334</v>
      </c>
      <c r="G68" s="232">
        <v>177.31666666666669</v>
      </c>
      <c r="H68" s="232">
        <v>181.81666666666669</v>
      </c>
      <c r="I68" s="232">
        <v>183.08333333333334</v>
      </c>
      <c r="J68" s="232">
        <v>184.06666666666669</v>
      </c>
      <c r="K68" s="231">
        <v>182.1</v>
      </c>
      <c r="L68" s="231">
        <v>179.85</v>
      </c>
      <c r="M68" s="231">
        <v>127.19955</v>
      </c>
      <c r="N68" s="1"/>
      <c r="O68" s="1"/>
    </row>
    <row r="69" spans="1:15" ht="12.75" customHeight="1">
      <c r="A69" s="30">
        <v>59</v>
      </c>
      <c r="B69" s="217" t="s">
        <v>242</v>
      </c>
      <c r="C69" s="231">
        <v>87.6</v>
      </c>
      <c r="D69" s="232">
        <v>88.466666666666654</v>
      </c>
      <c r="E69" s="232">
        <v>85.683333333333309</v>
      </c>
      <c r="F69" s="232">
        <v>83.766666666666652</v>
      </c>
      <c r="G69" s="232">
        <v>80.983333333333306</v>
      </c>
      <c r="H69" s="232">
        <v>90.383333333333312</v>
      </c>
      <c r="I69" s="232">
        <v>93.166666666666643</v>
      </c>
      <c r="J69" s="232">
        <v>95.083333333333314</v>
      </c>
      <c r="K69" s="231">
        <v>91.25</v>
      </c>
      <c r="L69" s="231">
        <v>86.55</v>
      </c>
      <c r="M69" s="231">
        <v>81.698689999999999</v>
      </c>
      <c r="N69" s="1"/>
      <c r="O69" s="1"/>
    </row>
    <row r="70" spans="1:15" ht="12.75" customHeight="1">
      <c r="A70" s="30">
        <v>60</v>
      </c>
      <c r="B70" s="217" t="s">
        <v>306</v>
      </c>
      <c r="C70" s="231">
        <v>30.9</v>
      </c>
      <c r="D70" s="232">
        <v>31.083333333333332</v>
      </c>
      <c r="E70" s="232">
        <v>30.466666666666665</v>
      </c>
      <c r="F70" s="232">
        <v>30.033333333333331</v>
      </c>
      <c r="G70" s="232">
        <v>29.416666666666664</v>
      </c>
      <c r="H70" s="232">
        <v>31.516666666666666</v>
      </c>
      <c r="I70" s="232">
        <v>32.133333333333333</v>
      </c>
      <c r="J70" s="232">
        <v>32.566666666666663</v>
      </c>
      <c r="K70" s="231">
        <v>31.7</v>
      </c>
      <c r="L70" s="231">
        <v>30.65</v>
      </c>
      <c r="M70" s="231">
        <v>167.37091000000001</v>
      </c>
      <c r="N70" s="1"/>
      <c r="O70" s="1"/>
    </row>
    <row r="71" spans="1:15" ht="12.75" customHeight="1">
      <c r="A71" s="30">
        <v>61</v>
      </c>
      <c r="B71" s="217" t="s">
        <v>69</v>
      </c>
      <c r="C71" s="231">
        <v>1571.3</v>
      </c>
      <c r="D71" s="232">
        <v>1569.8166666666666</v>
      </c>
      <c r="E71" s="232">
        <v>1560.4833333333331</v>
      </c>
      <c r="F71" s="232">
        <v>1549.6666666666665</v>
      </c>
      <c r="G71" s="232">
        <v>1540.333333333333</v>
      </c>
      <c r="H71" s="232">
        <v>1580.6333333333332</v>
      </c>
      <c r="I71" s="232">
        <v>1589.9666666666667</v>
      </c>
      <c r="J71" s="232">
        <v>1600.7833333333333</v>
      </c>
      <c r="K71" s="231">
        <v>1579.15</v>
      </c>
      <c r="L71" s="231">
        <v>1559</v>
      </c>
      <c r="M71" s="231">
        <v>1.1938299999999999</v>
      </c>
      <c r="N71" s="1"/>
      <c r="O71" s="1"/>
    </row>
    <row r="72" spans="1:15" ht="12.75" customHeight="1">
      <c r="A72" s="30">
        <v>62</v>
      </c>
      <c r="B72" s="217" t="s">
        <v>307</v>
      </c>
      <c r="C72" s="231">
        <v>4596.6499999999996</v>
      </c>
      <c r="D72" s="232">
        <v>4604.5666666666666</v>
      </c>
      <c r="E72" s="232">
        <v>4579.583333333333</v>
      </c>
      <c r="F72" s="232">
        <v>4562.5166666666664</v>
      </c>
      <c r="G72" s="232">
        <v>4537.5333333333328</v>
      </c>
      <c r="H72" s="232">
        <v>4621.6333333333332</v>
      </c>
      <c r="I72" s="232">
        <v>4646.6166666666668</v>
      </c>
      <c r="J72" s="232">
        <v>4663.6833333333334</v>
      </c>
      <c r="K72" s="231">
        <v>4629.55</v>
      </c>
      <c r="L72" s="231">
        <v>4587.5</v>
      </c>
      <c r="M72" s="231">
        <v>3.5319999999999997E-2</v>
      </c>
      <c r="N72" s="1"/>
      <c r="O72" s="1"/>
    </row>
    <row r="73" spans="1:15" ht="12.75" customHeight="1">
      <c r="A73" s="30">
        <v>63</v>
      </c>
      <c r="B73" s="217" t="s">
        <v>72</v>
      </c>
      <c r="C73" s="231">
        <v>564.65</v>
      </c>
      <c r="D73" s="232">
        <v>561.23333333333335</v>
      </c>
      <c r="E73" s="232">
        <v>557.4666666666667</v>
      </c>
      <c r="F73" s="232">
        <v>550.2833333333333</v>
      </c>
      <c r="G73" s="232">
        <v>546.51666666666665</v>
      </c>
      <c r="H73" s="232">
        <v>568.41666666666674</v>
      </c>
      <c r="I73" s="232">
        <v>572.18333333333339</v>
      </c>
      <c r="J73" s="232">
        <v>579.36666666666679</v>
      </c>
      <c r="K73" s="231">
        <v>565</v>
      </c>
      <c r="L73" s="231">
        <v>554.04999999999995</v>
      </c>
      <c r="M73" s="231">
        <v>2.9904199999999999</v>
      </c>
      <c r="N73" s="1"/>
      <c r="O73" s="1"/>
    </row>
    <row r="74" spans="1:15" ht="12.75" customHeight="1">
      <c r="A74" s="30">
        <v>64</v>
      </c>
      <c r="B74" s="217" t="s">
        <v>308</v>
      </c>
      <c r="C74" s="231">
        <v>930.2</v>
      </c>
      <c r="D74" s="232">
        <v>932.36666666666679</v>
      </c>
      <c r="E74" s="232">
        <v>924.63333333333355</v>
      </c>
      <c r="F74" s="232">
        <v>919.06666666666672</v>
      </c>
      <c r="G74" s="232">
        <v>911.33333333333348</v>
      </c>
      <c r="H74" s="232">
        <v>937.93333333333362</v>
      </c>
      <c r="I74" s="232">
        <v>945.66666666666674</v>
      </c>
      <c r="J74" s="232">
        <v>951.23333333333369</v>
      </c>
      <c r="K74" s="231">
        <v>940.1</v>
      </c>
      <c r="L74" s="231">
        <v>926.8</v>
      </c>
      <c r="M74" s="231">
        <v>1.4117599999999999</v>
      </c>
      <c r="N74" s="1"/>
      <c r="O74" s="1"/>
    </row>
    <row r="75" spans="1:15" ht="12.75" customHeight="1">
      <c r="A75" s="30">
        <v>65</v>
      </c>
      <c r="B75" s="217" t="s">
        <v>71</v>
      </c>
      <c r="C75" s="231">
        <v>101.55</v>
      </c>
      <c r="D75" s="232">
        <v>101.71666666666665</v>
      </c>
      <c r="E75" s="232">
        <v>100.93333333333331</v>
      </c>
      <c r="F75" s="232">
        <v>100.31666666666665</v>
      </c>
      <c r="G75" s="232">
        <v>99.533333333333303</v>
      </c>
      <c r="H75" s="232">
        <v>102.33333333333331</v>
      </c>
      <c r="I75" s="232">
        <v>103.11666666666665</v>
      </c>
      <c r="J75" s="232">
        <v>103.73333333333332</v>
      </c>
      <c r="K75" s="231">
        <v>102.5</v>
      </c>
      <c r="L75" s="231">
        <v>101.1</v>
      </c>
      <c r="M75" s="231">
        <v>97.258690000000001</v>
      </c>
      <c r="N75" s="1"/>
      <c r="O75" s="1"/>
    </row>
    <row r="76" spans="1:15" ht="12.75" customHeight="1">
      <c r="A76" s="30">
        <v>66</v>
      </c>
      <c r="B76" s="217" t="s">
        <v>73</v>
      </c>
      <c r="C76" s="231">
        <v>879.25</v>
      </c>
      <c r="D76" s="232">
        <v>874.91666666666663</v>
      </c>
      <c r="E76" s="232">
        <v>868.38333333333321</v>
      </c>
      <c r="F76" s="232">
        <v>857.51666666666654</v>
      </c>
      <c r="G76" s="232">
        <v>850.98333333333312</v>
      </c>
      <c r="H76" s="232">
        <v>885.7833333333333</v>
      </c>
      <c r="I76" s="232">
        <v>892.31666666666683</v>
      </c>
      <c r="J76" s="232">
        <v>903.18333333333339</v>
      </c>
      <c r="K76" s="231">
        <v>881.45</v>
      </c>
      <c r="L76" s="231">
        <v>864.05</v>
      </c>
      <c r="M76" s="231">
        <v>7.9926199999999996</v>
      </c>
      <c r="N76" s="1"/>
      <c r="O76" s="1"/>
    </row>
    <row r="77" spans="1:15" ht="12.75" customHeight="1">
      <c r="A77" s="30">
        <v>67</v>
      </c>
      <c r="B77" s="217" t="s">
        <v>76</v>
      </c>
      <c r="C77" s="231">
        <v>80.2</v>
      </c>
      <c r="D77" s="232">
        <v>80.38333333333334</v>
      </c>
      <c r="E77" s="232">
        <v>79.316666666666677</v>
      </c>
      <c r="F77" s="232">
        <v>78.433333333333337</v>
      </c>
      <c r="G77" s="232">
        <v>77.366666666666674</v>
      </c>
      <c r="H77" s="232">
        <v>81.26666666666668</v>
      </c>
      <c r="I77" s="232">
        <v>82.333333333333343</v>
      </c>
      <c r="J77" s="232">
        <v>83.216666666666683</v>
      </c>
      <c r="K77" s="231">
        <v>81.45</v>
      </c>
      <c r="L77" s="231">
        <v>79.5</v>
      </c>
      <c r="M77" s="231">
        <v>105.98963000000001</v>
      </c>
      <c r="N77" s="1"/>
      <c r="O77" s="1"/>
    </row>
    <row r="78" spans="1:15" ht="12.75" customHeight="1">
      <c r="A78" s="30">
        <v>68</v>
      </c>
      <c r="B78" s="217" t="s">
        <v>80</v>
      </c>
      <c r="C78" s="231">
        <v>349.6</v>
      </c>
      <c r="D78" s="232">
        <v>348.51666666666665</v>
      </c>
      <c r="E78" s="232">
        <v>347.0333333333333</v>
      </c>
      <c r="F78" s="232">
        <v>344.46666666666664</v>
      </c>
      <c r="G78" s="232">
        <v>342.98333333333329</v>
      </c>
      <c r="H78" s="232">
        <v>351.08333333333331</v>
      </c>
      <c r="I78" s="232">
        <v>352.56666666666666</v>
      </c>
      <c r="J78" s="232">
        <v>355.13333333333333</v>
      </c>
      <c r="K78" s="231">
        <v>350</v>
      </c>
      <c r="L78" s="231">
        <v>345.95</v>
      </c>
      <c r="M78" s="231">
        <v>16.813749999999999</v>
      </c>
      <c r="N78" s="1"/>
      <c r="O78" s="1"/>
    </row>
    <row r="79" spans="1:15" ht="12.75" customHeight="1">
      <c r="A79" s="30">
        <v>69</v>
      </c>
      <c r="B79" s="217" t="s">
        <v>853</v>
      </c>
      <c r="C79" s="231">
        <v>9354.7000000000007</v>
      </c>
      <c r="D79" s="232">
        <v>9353.4833333333336</v>
      </c>
      <c r="E79" s="232">
        <v>9301.2166666666672</v>
      </c>
      <c r="F79" s="232">
        <v>9247.7333333333336</v>
      </c>
      <c r="G79" s="232">
        <v>9195.4666666666672</v>
      </c>
      <c r="H79" s="232">
        <v>9406.9666666666672</v>
      </c>
      <c r="I79" s="232">
        <v>9459.2333333333336</v>
      </c>
      <c r="J79" s="232">
        <v>9512.7166666666672</v>
      </c>
      <c r="K79" s="231">
        <v>9405.75</v>
      </c>
      <c r="L79" s="231">
        <v>9300</v>
      </c>
      <c r="M79" s="231">
        <v>6.7499999999999999E-3</v>
      </c>
      <c r="N79" s="1"/>
      <c r="O79" s="1"/>
    </row>
    <row r="80" spans="1:15" ht="12.75" customHeight="1">
      <c r="A80" s="30">
        <v>70</v>
      </c>
      <c r="B80" s="217" t="s">
        <v>75</v>
      </c>
      <c r="C80" s="231">
        <v>772.7</v>
      </c>
      <c r="D80" s="232">
        <v>770.85</v>
      </c>
      <c r="E80" s="232">
        <v>765.7</v>
      </c>
      <c r="F80" s="232">
        <v>758.7</v>
      </c>
      <c r="G80" s="232">
        <v>753.55000000000007</v>
      </c>
      <c r="H80" s="232">
        <v>777.85</v>
      </c>
      <c r="I80" s="232">
        <v>782.99999999999989</v>
      </c>
      <c r="J80" s="232">
        <v>790</v>
      </c>
      <c r="K80" s="231">
        <v>776</v>
      </c>
      <c r="L80" s="231">
        <v>763.85</v>
      </c>
      <c r="M80" s="231">
        <v>26.853200000000001</v>
      </c>
      <c r="N80" s="1"/>
      <c r="O80" s="1"/>
    </row>
    <row r="81" spans="1:15" ht="12.75" customHeight="1">
      <c r="A81" s="30">
        <v>71</v>
      </c>
      <c r="B81" s="217" t="s">
        <v>77</v>
      </c>
      <c r="C81" s="231">
        <v>248.35</v>
      </c>
      <c r="D81" s="232">
        <v>247.71666666666667</v>
      </c>
      <c r="E81" s="232">
        <v>245.83333333333334</v>
      </c>
      <c r="F81" s="232">
        <v>243.31666666666666</v>
      </c>
      <c r="G81" s="232">
        <v>241.43333333333334</v>
      </c>
      <c r="H81" s="232">
        <v>250.23333333333335</v>
      </c>
      <c r="I81" s="232">
        <v>252.11666666666667</v>
      </c>
      <c r="J81" s="232">
        <v>254.63333333333335</v>
      </c>
      <c r="K81" s="231">
        <v>249.6</v>
      </c>
      <c r="L81" s="231">
        <v>245.2</v>
      </c>
      <c r="M81" s="231">
        <v>12.63514</v>
      </c>
      <c r="N81" s="1"/>
      <c r="O81" s="1"/>
    </row>
    <row r="82" spans="1:15" ht="12.75" customHeight="1">
      <c r="A82" s="30">
        <v>72</v>
      </c>
      <c r="B82" s="217" t="s">
        <v>309</v>
      </c>
      <c r="C82" s="231">
        <v>942.6</v>
      </c>
      <c r="D82" s="232">
        <v>944.38333333333333</v>
      </c>
      <c r="E82" s="232">
        <v>928.2166666666667</v>
      </c>
      <c r="F82" s="232">
        <v>913.83333333333337</v>
      </c>
      <c r="G82" s="232">
        <v>897.66666666666674</v>
      </c>
      <c r="H82" s="232">
        <v>958.76666666666665</v>
      </c>
      <c r="I82" s="232">
        <v>974.93333333333339</v>
      </c>
      <c r="J82" s="232">
        <v>989.31666666666661</v>
      </c>
      <c r="K82" s="231">
        <v>960.55</v>
      </c>
      <c r="L82" s="231">
        <v>930</v>
      </c>
      <c r="M82" s="231">
        <v>0.39412999999999998</v>
      </c>
      <c r="N82" s="1"/>
      <c r="O82" s="1"/>
    </row>
    <row r="83" spans="1:15" ht="12.75" customHeight="1">
      <c r="A83" s="30">
        <v>73</v>
      </c>
      <c r="B83" s="217" t="s">
        <v>310</v>
      </c>
      <c r="C83" s="231">
        <v>302.7</v>
      </c>
      <c r="D83" s="232">
        <v>299.46666666666664</v>
      </c>
      <c r="E83" s="232">
        <v>294.73333333333329</v>
      </c>
      <c r="F83" s="232">
        <v>286.76666666666665</v>
      </c>
      <c r="G83" s="232">
        <v>282.0333333333333</v>
      </c>
      <c r="H83" s="232">
        <v>307.43333333333328</v>
      </c>
      <c r="I83" s="232">
        <v>312.16666666666663</v>
      </c>
      <c r="J83" s="232">
        <v>320.13333333333327</v>
      </c>
      <c r="K83" s="231">
        <v>304.2</v>
      </c>
      <c r="L83" s="231">
        <v>291.5</v>
      </c>
      <c r="M83" s="231">
        <v>26.101130000000001</v>
      </c>
      <c r="N83" s="1"/>
      <c r="O83" s="1"/>
    </row>
    <row r="84" spans="1:15" ht="12.75" customHeight="1">
      <c r="A84" s="30">
        <v>74</v>
      </c>
      <c r="B84" s="217" t="s">
        <v>311</v>
      </c>
      <c r="C84" s="231">
        <v>6942.1</v>
      </c>
      <c r="D84" s="232">
        <v>7010.4333333333334</v>
      </c>
      <c r="E84" s="232">
        <v>6844.916666666667</v>
      </c>
      <c r="F84" s="232">
        <v>6747.7333333333336</v>
      </c>
      <c r="G84" s="232">
        <v>6582.2166666666672</v>
      </c>
      <c r="H84" s="232">
        <v>7107.6166666666668</v>
      </c>
      <c r="I84" s="232">
        <v>7273.1333333333332</v>
      </c>
      <c r="J84" s="232">
        <v>7370.3166666666666</v>
      </c>
      <c r="K84" s="231">
        <v>7175.95</v>
      </c>
      <c r="L84" s="231">
        <v>6913.25</v>
      </c>
      <c r="M84" s="231">
        <v>0.21410999999999999</v>
      </c>
      <c r="N84" s="1"/>
      <c r="O84" s="1"/>
    </row>
    <row r="85" spans="1:15" ht="12.75" customHeight="1">
      <c r="A85" s="30">
        <v>75</v>
      </c>
      <c r="B85" s="217" t="s">
        <v>312</v>
      </c>
      <c r="C85" s="231">
        <v>1239.5999999999999</v>
      </c>
      <c r="D85" s="232">
        <v>1228.0166666666667</v>
      </c>
      <c r="E85" s="232">
        <v>1211.0333333333333</v>
      </c>
      <c r="F85" s="232">
        <v>1182.4666666666667</v>
      </c>
      <c r="G85" s="232">
        <v>1165.4833333333333</v>
      </c>
      <c r="H85" s="232">
        <v>1256.5833333333333</v>
      </c>
      <c r="I85" s="232">
        <v>1273.5666666666664</v>
      </c>
      <c r="J85" s="232">
        <v>1302.1333333333332</v>
      </c>
      <c r="K85" s="231">
        <v>1245</v>
      </c>
      <c r="L85" s="231">
        <v>1199.45</v>
      </c>
      <c r="M85" s="231">
        <v>0.31019999999999998</v>
      </c>
      <c r="N85" s="1"/>
      <c r="O85" s="1"/>
    </row>
    <row r="86" spans="1:15" ht="12.75" customHeight="1">
      <c r="A86" s="30">
        <v>76</v>
      </c>
      <c r="B86" s="217" t="s">
        <v>243</v>
      </c>
      <c r="C86" s="231">
        <v>905.45</v>
      </c>
      <c r="D86" s="232">
        <v>905.81666666666661</v>
      </c>
      <c r="E86" s="232">
        <v>901.63333333333321</v>
      </c>
      <c r="F86" s="232">
        <v>897.81666666666661</v>
      </c>
      <c r="G86" s="232">
        <v>893.63333333333321</v>
      </c>
      <c r="H86" s="232">
        <v>909.63333333333321</v>
      </c>
      <c r="I86" s="232">
        <v>913.81666666666661</v>
      </c>
      <c r="J86" s="232">
        <v>917.63333333333321</v>
      </c>
      <c r="K86" s="231">
        <v>910</v>
      </c>
      <c r="L86" s="231">
        <v>902</v>
      </c>
      <c r="M86" s="231">
        <v>8.0589999999999995E-2</v>
      </c>
      <c r="N86" s="1"/>
      <c r="O86" s="1"/>
    </row>
    <row r="87" spans="1:15" ht="12.75" customHeight="1">
      <c r="A87" s="30">
        <v>77</v>
      </c>
      <c r="B87" s="217" t="s">
        <v>812</v>
      </c>
      <c r="C87" s="231">
        <v>475.5</v>
      </c>
      <c r="D87" s="232">
        <v>478.90000000000003</v>
      </c>
      <c r="E87" s="232">
        <v>470.15000000000009</v>
      </c>
      <c r="F87" s="232">
        <v>464.80000000000007</v>
      </c>
      <c r="G87" s="232">
        <v>456.05000000000013</v>
      </c>
      <c r="H87" s="232">
        <v>484.25000000000006</v>
      </c>
      <c r="I87" s="232">
        <v>492.99999999999994</v>
      </c>
      <c r="J87" s="232">
        <v>498.35</v>
      </c>
      <c r="K87" s="231">
        <v>487.65</v>
      </c>
      <c r="L87" s="231">
        <v>473.55</v>
      </c>
      <c r="M87" s="231">
        <v>1.52233</v>
      </c>
      <c r="N87" s="1"/>
      <c r="O87" s="1"/>
    </row>
    <row r="88" spans="1:15" ht="12.75" customHeight="1">
      <c r="A88" s="30">
        <v>78</v>
      </c>
      <c r="B88" s="217" t="s">
        <v>78</v>
      </c>
      <c r="C88" s="231">
        <v>16926.099999999999</v>
      </c>
      <c r="D88" s="232">
        <v>16939.033333333329</v>
      </c>
      <c r="E88" s="232">
        <v>16818.016666666659</v>
      </c>
      <c r="F88" s="232">
        <v>16709.933333333331</v>
      </c>
      <c r="G88" s="232">
        <v>16588.916666666661</v>
      </c>
      <c r="H88" s="232">
        <v>17047.116666666658</v>
      </c>
      <c r="I88" s="232">
        <v>17168.133333333328</v>
      </c>
      <c r="J88" s="232">
        <v>17276.216666666656</v>
      </c>
      <c r="K88" s="231">
        <v>17060.05</v>
      </c>
      <c r="L88" s="231">
        <v>16830.95</v>
      </c>
      <c r="M88" s="231">
        <v>9.3689999999999996E-2</v>
      </c>
      <c r="N88" s="1"/>
      <c r="O88" s="1"/>
    </row>
    <row r="89" spans="1:15" ht="12.75" customHeight="1">
      <c r="A89" s="30">
        <v>79</v>
      </c>
      <c r="B89" s="217" t="s">
        <v>313</v>
      </c>
      <c r="C89" s="231">
        <v>445.55</v>
      </c>
      <c r="D89" s="232">
        <v>447.88333333333338</v>
      </c>
      <c r="E89" s="232">
        <v>440.21666666666675</v>
      </c>
      <c r="F89" s="232">
        <v>434.88333333333338</v>
      </c>
      <c r="G89" s="232">
        <v>427.21666666666675</v>
      </c>
      <c r="H89" s="232">
        <v>453.21666666666675</v>
      </c>
      <c r="I89" s="232">
        <v>460.88333333333338</v>
      </c>
      <c r="J89" s="232">
        <v>466.21666666666675</v>
      </c>
      <c r="K89" s="231">
        <v>455.55</v>
      </c>
      <c r="L89" s="231">
        <v>442.55</v>
      </c>
      <c r="M89" s="231">
        <v>2.0243600000000002</v>
      </c>
      <c r="N89" s="1"/>
      <c r="O89" s="1"/>
    </row>
    <row r="90" spans="1:15" ht="12.75" customHeight="1">
      <c r="A90" s="30">
        <v>80</v>
      </c>
      <c r="B90" s="217" t="s">
        <v>813</v>
      </c>
      <c r="C90" s="231">
        <v>27.65</v>
      </c>
      <c r="D90" s="232">
        <v>27.716666666666669</v>
      </c>
      <c r="E90" s="232">
        <v>27.283333333333339</v>
      </c>
      <c r="F90" s="232">
        <v>26.916666666666671</v>
      </c>
      <c r="G90" s="232">
        <v>26.483333333333341</v>
      </c>
      <c r="H90" s="232">
        <v>28.083333333333336</v>
      </c>
      <c r="I90" s="232">
        <v>28.516666666666666</v>
      </c>
      <c r="J90" s="232">
        <v>28.883333333333333</v>
      </c>
      <c r="K90" s="231">
        <v>28.15</v>
      </c>
      <c r="L90" s="231">
        <v>27.35</v>
      </c>
      <c r="M90" s="231">
        <v>82.774209999999997</v>
      </c>
      <c r="N90" s="1"/>
      <c r="O90" s="1"/>
    </row>
    <row r="91" spans="1:15" ht="12.75" customHeight="1">
      <c r="A91" s="30">
        <v>81</v>
      </c>
      <c r="B91" s="217" t="s">
        <v>81</v>
      </c>
      <c r="C91" s="231">
        <v>4337.8500000000004</v>
      </c>
      <c r="D91" s="232">
        <v>4338.1499999999996</v>
      </c>
      <c r="E91" s="232">
        <v>4318.8499999999995</v>
      </c>
      <c r="F91" s="232">
        <v>4299.8499999999995</v>
      </c>
      <c r="G91" s="232">
        <v>4280.5499999999993</v>
      </c>
      <c r="H91" s="232">
        <v>4357.1499999999996</v>
      </c>
      <c r="I91" s="232">
        <v>4376.4499999999989</v>
      </c>
      <c r="J91" s="232">
        <v>4395.45</v>
      </c>
      <c r="K91" s="231">
        <v>4357.45</v>
      </c>
      <c r="L91" s="231">
        <v>4319.1499999999996</v>
      </c>
      <c r="M91" s="231">
        <v>1.19143</v>
      </c>
      <c r="N91" s="1"/>
      <c r="O91" s="1"/>
    </row>
    <row r="92" spans="1:15" ht="12.75" customHeight="1">
      <c r="A92" s="30">
        <v>82</v>
      </c>
      <c r="B92" s="217" t="s">
        <v>814</v>
      </c>
      <c r="C92" s="231">
        <v>1126.9000000000001</v>
      </c>
      <c r="D92" s="232">
        <v>1130.4333333333334</v>
      </c>
      <c r="E92" s="232">
        <v>1108.8666666666668</v>
      </c>
      <c r="F92" s="232">
        <v>1090.8333333333335</v>
      </c>
      <c r="G92" s="232">
        <v>1069.2666666666669</v>
      </c>
      <c r="H92" s="232">
        <v>1148.4666666666667</v>
      </c>
      <c r="I92" s="232">
        <v>1170.0333333333333</v>
      </c>
      <c r="J92" s="232">
        <v>1188.0666666666666</v>
      </c>
      <c r="K92" s="231">
        <v>1152</v>
      </c>
      <c r="L92" s="231">
        <v>1112.4000000000001</v>
      </c>
      <c r="M92" s="231">
        <v>1.1436500000000001</v>
      </c>
      <c r="N92" s="1"/>
      <c r="O92" s="1"/>
    </row>
    <row r="93" spans="1:15" ht="12.75" customHeight="1">
      <c r="A93" s="30">
        <v>83</v>
      </c>
      <c r="B93" s="217" t="s">
        <v>314</v>
      </c>
      <c r="C93" s="231">
        <v>545</v>
      </c>
      <c r="D93" s="232">
        <v>541.36666666666667</v>
      </c>
      <c r="E93" s="232">
        <v>533.0333333333333</v>
      </c>
      <c r="F93" s="232">
        <v>521.06666666666661</v>
      </c>
      <c r="G93" s="232">
        <v>512.73333333333323</v>
      </c>
      <c r="H93" s="232">
        <v>553.33333333333337</v>
      </c>
      <c r="I93" s="232">
        <v>561.66666666666663</v>
      </c>
      <c r="J93" s="232">
        <v>573.63333333333344</v>
      </c>
      <c r="K93" s="231">
        <v>549.70000000000005</v>
      </c>
      <c r="L93" s="231">
        <v>529.4</v>
      </c>
      <c r="M93" s="231">
        <v>3.66656</v>
      </c>
      <c r="N93" s="1"/>
      <c r="O93" s="1"/>
    </row>
    <row r="94" spans="1:15" ht="12.75" customHeight="1">
      <c r="A94" s="30">
        <v>84</v>
      </c>
      <c r="B94" s="217" t="s">
        <v>244</v>
      </c>
      <c r="C94" s="231">
        <v>74.2</v>
      </c>
      <c r="D94" s="232">
        <v>74.166666666666671</v>
      </c>
      <c r="E94" s="232">
        <v>73.833333333333343</v>
      </c>
      <c r="F94" s="232">
        <v>73.466666666666669</v>
      </c>
      <c r="G94" s="232">
        <v>73.13333333333334</v>
      </c>
      <c r="H94" s="232">
        <v>74.533333333333346</v>
      </c>
      <c r="I94" s="232">
        <v>74.866666666666688</v>
      </c>
      <c r="J94" s="232">
        <v>75.233333333333348</v>
      </c>
      <c r="K94" s="231">
        <v>74.5</v>
      </c>
      <c r="L94" s="231">
        <v>73.8</v>
      </c>
      <c r="M94" s="231">
        <v>8.0902200000000004</v>
      </c>
      <c r="N94" s="1"/>
      <c r="O94" s="1"/>
    </row>
    <row r="95" spans="1:15" ht="12.75" customHeight="1">
      <c r="A95" s="30">
        <v>85</v>
      </c>
      <c r="B95" s="217" t="s">
        <v>772</v>
      </c>
      <c r="C95" s="231">
        <v>303.55</v>
      </c>
      <c r="D95" s="232">
        <v>304.59999999999997</v>
      </c>
      <c r="E95" s="232">
        <v>295.94999999999993</v>
      </c>
      <c r="F95" s="232">
        <v>288.34999999999997</v>
      </c>
      <c r="G95" s="232">
        <v>279.69999999999993</v>
      </c>
      <c r="H95" s="232">
        <v>312.19999999999993</v>
      </c>
      <c r="I95" s="232">
        <v>320.84999999999991</v>
      </c>
      <c r="J95" s="232">
        <v>328.44999999999993</v>
      </c>
      <c r="K95" s="231">
        <v>313.25</v>
      </c>
      <c r="L95" s="231">
        <v>297</v>
      </c>
      <c r="M95" s="231">
        <v>25.95157</v>
      </c>
      <c r="N95" s="1"/>
      <c r="O95" s="1"/>
    </row>
    <row r="96" spans="1:15" ht="12.75" customHeight="1">
      <c r="A96" s="30">
        <v>86</v>
      </c>
      <c r="B96" s="217" t="s">
        <v>315</v>
      </c>
      <c r="C96" s="231">
        <v>2984.25</v>
      </c>
      <c r="D96" s="232">
        <v>2981.1166666666668</v>
      </c>
      <c r="E96" s="232">
        <v>2964.2333333333336</v>
      </c>
      <c r="F96" s="232">
        <v>2944.2166666666667</v>
      </c>
      <c r="G96" s="232">
        <v>2927.3333333333335</v>
      </c>
      <c r="H96" s="232">
        <v>3001.1333333333337</v>
      </c>
      <c r="I96" s="232">
        <v>3018.0166666666669</v>
      </c>
      <c r="J96" s="232">
        <v>3038.0333333333338</v>
      </c>
      <c r="K96" s="231">
        <v>2998</v>
      </c>
      <c r="L96" s="231">
        <v>2961.1</v>
      </c>
      <c r="M96" s="231">
        <v>7.6859999999999998E-2</v>
      </c>
      <c r="N96" s="1"/>
      <c r="O96" s="1"/>
    </row>
    <row r="97" spans="1:15" ht="12.75" customHeight="1">
      <c r="A97" s="30">
        <v>87</v>
      </c>
      <c r="B97" s="217" t="s">
        <v>316</v>
      </c>
      <c r="C97" s="231">
        <v>255</v>
      </c>
      <c r="D97" s="232">
        <v>255.93333333333331</v>
      </c>
      <c r="E97" s="232">
        <v>252.36666666666662</v>
      </c>
      <c r="F97" s="232">
        <v>249.73333333333332</v>
      </c>
      <c r="G97" s="232">
        <v>246.16666666666663</v>
      </c>
      <c r="H97" s="232">
        <v>258.56666666666661</v>
      </c>
      <c r="I97" s="232">
        <v>262.13333333333327</v>
      </c>
      <c r="J97" s="232">
        <v>264.76666666666659</v>
      </c>
      <c r="K97" s="231">
        <v>259.5</v>
      </c>
      <c r="L97" s="231">
        <v>253.3</v>
      </c>
      <c r="M97" s="231">
        <v>4.9580599999999997</v>
      </c>
      <c r="N97" s="1"/>
      <c r="O97" s="1"/>
    </row>
    <row r="98" spans="1:15" ht="12.75" customHeight="1">
      <c r="A98" s="30">
        <v>88</v>
      </c>
      <c r="B98" s="217" t="s">
        <v>854</v>
      </c>
      <c r="C98" s="231">
        <v>393.3</v>
      </c>
      <c r="D98" s="232">
        <v>395.61666666666662</v>
      </c>
      <c r="E98" s="232">
        <v>389.23333333333323</v>
      </c>
      <c r="F98" s="232">
        <v>385.16666666666663</v>
      </c>
      <c r="G98" s="232">
        <v>378.78333333333325</v>
      </c>
      <c r="H98" s="232">
        <v>399.68333333333322</v>
      </c>
      <c r="I98" s="232">
        <v>406.06666666666655</v>
      </c>
      <c r="J98" s="232">
        <v>410.13333333333321</v>
      </c>
      <c r="K98" s="231">
        <v>402</v>
      </c>
      <c r="L98" s="231">
        <v>391.55</v>
      </c>
      <c r="M98" s="231">
        <v>1.56073</v>
      </c>
      <c r="N98" s="1"/>
      <c r="O98" s="1"/>
    </row>
    <row r="99" spans="1:15" ht="12.75" customHeight="1">
      <c r="A99" s="30">
        <v>89</v>
      </c>
      <c r="B99" s="217" t="s">
        <v>317</v>
      </c>
      <c r="C99" s="231">
        <v>551.85</v>
      </c>
      <c r="D99" s="232">
        <v>543.03333333333342</v>
      </c>
      <c r="E99" s="232">
        <v>531.26666666666688</v>
      </c>
      <c r="F99" s="232">
        <v>510.68333333333351</v>
      </c>
      <c r="G99" s="232">
        <v>498.91666666666697</v>
      </c>
      <c r="H99" s="232">
        <v>563.61666666666679</v>
      </c>
      <c r="I99" s="232">
        <v>575.38333333333344</v>
      </c>
      <c r="J99" s="232">
        <v>595.9666666666667</v>
      </c>
      <c r="K99" s="231">
        <v>554.79999999999995</v>
      </c>
      <c r="L99" s="231">
        <v>522.45000000000005</v>
      </c>
      <c r="M99" s="231">
        <v>33.765529999999998</v>
      </c>
      <c r="N99" s="1"/>
      <c r="O99" s="1"/>
    </row>
    <row r="100" spans="1:15" ht="12.75" customHeight="1">
      <c r="A100" s="30">
        <v>90</v>
      </c>
      <c r="B100" s="217" t="s">
        <v>82</v>
      </c>
      <c r="C100" s="231">
        <v>323.05</v>
      </c>
      <c r="D100" s="232">
        <v>323.03333333333336</v>
      </c>
      <c r="E100" s="232">
        <v>319.51666666666671</v>
      </c>
      <c r="F100" s="232">
        <v>315.98333333333335</v>
      </c>
      <c r="G100" s="232">
        <v>312.4666666666667</v>
      </c>
      <c r="H100" s="232">
        <v>326.56666666666672</v>
      </c>
      <c r="I100" s="232">
        <v>330.08333333333337</v>
      </c>
      <c r="J100" s="232">
        <v>333.61666666666673</v>
      </c>
      <c r="K100" s="231">
        <v>326.55</v>
      </c>
      <c r="L100" s="231">
        <v>319.5</v>
      </c>
      <c r="M100" s="231">
        <v>130.83365000000001</v>
      </c>
      <c r="N100" s="1"/>
      <c r="O100" s="1"/>
    </row>
    <row r="101" spans="1:15" ht="12.75" customHeight="1">
      <c r="A101" s="30">
        <v>91</v>
      </c>
      <c r="B101" s="217" t="s">
        <v>318</v>
      </c>
      <c r="C101" s="231">
        <v>685.25</v>
      </c>
      <c r="D101" s="232">
        <v>690.15</v>
      </c>
      <c r="E101" s="232">
        <v>677.19999999999993</v>
      </c>
      <c r="F101" s="232">
        <v>669.15</v>
      </c>
      <c r="G101" s="232">
        <v>656.19999999999993</v>
      </c>
      <c r="H101" s="232">
        <v>698.19999999999993</v>
      </c>
      <c r="I101" s="232">
        <v>711.15</v>
      </c>
      <c r="J101" s="232">
        <v>719.19999999999993</v>
      </c>
      <c r="K101" s="231">
        <v>703.1</v>
      </c>
      <c r="L101" s="231">
        <v>682.1</v>
      </c>
      <c r="M101" s="231">
        <v>0.46138000000000001</v>
      </c>
      <c r="N101" s="1"/>
      <c r="O101" s="1"/>
    </row>
    <row r="102" spans="1:15" ht="12.75" customHeight="1">
      <c r="A102" s="30">
        <v>92</v>
      </c>
      <c r="B102" s="217" t="s">
        <v>319</v>
      </c>
      <c r="C102" s="231">
        <v>774.25</v>
      </c>
      <c r="D102" s="232">
        <v>776.0333333333333</v>
      </c>
      <c r="E102" s="232">
        <v>764.26666666666665</v>
      </c>
      <c r="F102" s="232">
        <v>754.2833333333333</v>
      </c>
      <c r="G102" s="232">
        <v>742.51666666666665</v>
      </c>
      <c r="H102" s="232">
        <v>786.01666666666665</v>
      </c>
      <c r="I102" s="232">
        <v>797.7833333333333</v>
      </c>
      <c r="J102" s="232">
        <v>807.76666666666665</v>
      </c>
      <c r="K102" s="231">
        <v>787.8</v>
      </c>
      <c r="L102" s="231">
        <v>766.05</v>
      </c>
      <c r="M102" s="231">
        <v>1.4914400000000001</v>
      </c>
      <c r="N102" s="1"/>
      <c r="O102" s="1"/>
    </row>
    <row r="103" spans="1:15" ht="12.75" customHeight="1">
      <c r="A103" s="30">
        <v>93</v>
      </c>
      <c r="B103" s="217" t="s">
        <v>320</v>
      </c>
      <c r="C103" s="231">
        <v>924.25</v>
      </c>
      <c r="D103" s="232">
        <v>919.03333333333342</v>
      </c>
      <c r="E103" s="232">
        <v>908.41666666666686</v>
      </c>
      <c r="F103" s="232">
        <v>892.58333333333348</v>
      </c>
      <c r="G103" s="232">
        <v>881.96666666666692</v>
      </c>
      <c r="H103" s="232">
        <v>934.86666666666679</v>
      </c>
      <c r="I103" s="232">
        <v>945.48333333333335</v>
      </c>
      <c r="J103" s="232">
        <v>961.31666666666672</v>
      </c>
      <c r="K103" s="231">
        <v>929.65</v>
      </c>
      <c r="L103" s="231">
        <v>903.2</v>
      </c>
      <c r="M103" s="231">
        <v>0.54747000000000001</v>
      </c>
      <c r="N103" s="1"/>
      <c r="O103" s="1"/>
    </row>
    <row r="104" spans="1:15" ht="12.75" customHeight="1">
      <c r="A104" s="30">
        <v>94</v>
      </c>
      <c r="B104" s="217" t="s">
        <v>245</v>
      </c>
      <c r="C104" s="231">
        <v>119.6</v>
      </c>
      <c r="D104" s="232">
        <v>119.93333333333334</v>
      </c>
      <c r="E104" s="232">
        <v>118.91666666666667</v>
      </c>
      <c r="F104" s="232">
        <v>118.23333333333333</v>
      </c>
      <c r="G104" s="232">
        <v>117.21666666666667</v>
      </c>
      <c r="H104" s="232">
        <v>120.61666666666667</v>
      </c>
      <c r="I104" s="232">
        <v>121.63333333333333</v>
      </c>
      <c r="J104" s="232">
        <v>122.31666666666668</v>
      </c>
      <c r="K104" s="231">
        <v>120.95</v>
      </c>
      <c r="L104" s="231">
        <v>119.25</v>
      </c>
      <c r="M104" s="231">
        <v>3.5764200000000002</v>
      </c>
      <c r="N104" s="1"/>
      <c r="O104" s="1"/>
    </row>
    <row r="105" spans="1:15" ht="12.75" customHeight="1">
      <c r="A105" s="30">
        <v>95</v>
      </c>
      <c r="B105" s="217" t="s">
        <v>321</v>
      </c>
      <c r="C105" s="231">
        <v>1603.2</v>
      </c>
      <c r="D105" s="232">
        <v>1615.3333333333333</v>
      </c>
      <c r="E105" s="232">
        <v>1587.8666666666666</v>
      </c>
      <c r="F105" s="232">
        <v>1572.5333333333333</v>
      </c>
      <c r="G105" s="232">
        <v>1545.0666666666666</v>
      </c>
      <c r="H105" s="232">
        <v>1630.6666666666665</v>
      </c>
      <c r="I105" s="232">
        <v>1658.1333333333332</v>
      </c>
      <c r="J105" s="232">
        <v>1673.4666666666665</v>
      </c>
      <c r="K105" s="231">
        <v>1642.8</v>
      </c>
      <c r="L105" s="231">
        <v>1600</v>
      </c>
      <c r="M105" s="231">
        <v>0.68223</v>
      </c>
      <c r="N105" s="1"/>
      <c r="O105" s="1"/>
    </row>
    <row r="106" spans="1:15" ht="12.75" customHeight="1">
      <c r="A106" s="30">
        <v>96</v>
      </c>
      <c r="B106" s="217" t="s">
        <v>322</v>
      </c>
      <c r="C106" s="231">
        <v>31.15</v>
      </c>
      <c r="D106" s="232">
        <v>31.45</v>
      </c>
      <c r="E106" s="232">
        <v>30.75</v>
      </c>
      <c r="F106" s="232">
        <v>30.35</v>
      </c>
      <c r="G106" s="232">
        <v>29.650000000000002</v>
      </c>
      <c r="H106" s="232">
        <v>31.849999999999998</v>
      </c>
      <c r="I106" s="232">
        <v>32.549999999999997</v>
      </c>
      <c r="J106" s="232">
        <v>32.949999999999996</v>
      </c>
      <c r="K106" s="231">
        <v>32.15</v>
      </c>
      <c r="L106" s="231">
        <v>31.05</v>
      </c>
      <c r="M106" s="231">
        <v>44.414059999999999</v>
      </c>
      <c r="N106" s="1"/>
      <c r="O106" s="1"/>
    </row>
    <row r="107" spans="1:15" ht="12.75" customHeight="1">
      <c r="A107" s="30">
        <v>97</v>
      </c>
      <c r="B107" s="217" t="s">
        <v>323</v>
      </c>
      <c r="C107" s="231">
        <v>1057.95</v>
      </c>
      <c r="D107" s="232">
        <v>1061.1000000000001</v>
      </c>
      <c r="E107" s="232">
        <v>1050.6000000000004</v>
      </c>
      <c r="F107" s="232">
        <v>1043.2500000000002</v>
      </c>
      <c r="G107" s="232">
        <v>1032.7500000000005</v>
      </c>
      <c r="H107" s="232">
        <v>1068.4500000000003</v>
      </c>
      <c r="I107" s="232">
        <v>1078.9499999999998</v>
      </c>
      <c r="J107" s="232">
        <v>1086.3000000000002</v>
      </c>
      <c r="K107" s="231">
        <v>1071.5999999999999</v>
      </c>
      <c r="L107" s="231">
        <v>1053.75</v>
      </c>
      <c r="M107" s="231">
        <v>2.62066</v>
      </c>
      <c r="N107" s="1"/>
      <c r="O107" s="1"/>
    </row>
    <row r="108" spans="1:15" ht="12.75" customHeight="1">
      <c r="A108" s="30">
        <v>98</v>
      </c>
      <c r="B108" s="217" t="s">
        <v>324</v>
      </c>
      <c r="C108" s="231">
        <v>497.7</v>
      </c>
      <c r="D108" s="232">
        <v>497.43333333333334</v>
      </c>
      <c r="E108" s="232">
        <v>494.26666666666665</v>
      </c>
      <c r="F108" s="232">
        <v>490.83333333333331</v>
      </c>
      <c r="G108" s="232">
        <v>487.66666666666663</v>
      </c>
      <c r="H108" s="232">
        <v>500.86666666666667</v>
      </c>
      <c r="I108" s="232">
        <v>504.0333333333333</v>
      </c>
      <c r="J108" s="232">
        <v>507.4666666666667</v>
      </c>
      <c r="K108" s="231">
        <v>500.6</v>
      </c>
      <c r="L108" s="231">
        <v>494</v>
      </c>
      <c r="M108" s="231">
        <v>0.35432999999999998</v>
      </c>
      <c r="N108" s="1"/>
      <c r="O108" s="1"/>
    </row>
    <row r="109" spans="1:15" ht="12.75" customHeight="1">
      <c r="A109" s="30">
        <v>99</v>
      </c>
      <c r="B109" s="217" t="s">
        <v>325</v>
      </c>
      <c r="C109" s="231">
        <v>702.95</v>
      </c>
      <c r="D109" s="232">
        <v>701.44999999999993</v>
      </c>
      <c r="E109" s="232">
        <v>694.39999999999986</v>
      </c>
      <c r="F109" s="232">
        <v>685.84999999999991</v>
      </c>
      <c r="G109" s="232">
        <v>678.79999999999984</v>
      </c>
      <c r="H109" s="232">
        <v>709.99999999999989</v>
      </c>
      <c r="I109" s="232">
        <v>717.04999999999984</v>
      </c>
      <c r="J109" s="232">
        <v>725.59999999999991</v>
      </c>
      <c r="K109" s="231">
        <v>708.5</v>
      </c>
      <c r="L109" s="231">
        <v>692.9</v>
      </c>
      <c r="M109" s="231">
        <v>0.99804000000000004</v>
      </c>
      <c r="N109" s="1"/>
      <c r="O109" s="1"/>
    </row>
    <row r="110" spans="1:15" ht="12.75" customHeight="1">
      <c r="A110" s="30">
        <v>100</v>
      </c>
      <c r="B110" s="217" t="s">
        <v>326</v>
      </c>
      <c r="C110" s="231">
        <v>5404.1</v>
      </c>
      <c r="D110" s="232">
        <v>5373.0333333333338</v>
      </c>
      <c r="E110" s="232">
        <v>5291.1666666666679</v>
      </c>
      <c r="F110" s="232">
        <v>5178.2333333333345</v>
      </c>
      <c r="G110" s="232">
        <v>5096.3666666666686</v>
      </c>
      <c r="H110" s="232">
        <v>5485.9666666666672</v>
      </c>
      <c r="I110" s="232">
        <v>5567.8333333333339</v>
      </c>
      <c r="J110" s="232">
        <v>5680.7666666666664</v>
      </c>
      <c r="K110" s="231">
        <v>5454.9</v>
      </c>
      <c r="L110" s="231">
        <v>5260.1</v>
      </c>
      <c r="M110" s="231">
        <v>0.10156</v>
      </c>
      <c r="N110" s="1"/>
      <c r="O110" s="1"/>
    </row>
    <row r="111" spans="1:15" ht="12.75" customHeight="1">
      <c r="A111" s="30">
        <v>101</v>
      </c>
      <c r="B111" s="217" t="s">
        <v>327</v>
      </c>
      <c r="C111" s="231">
        <v>342</v>
      </c>
      <c r="D111" s="232">
        <v>343.45</v>
      </c>
      <c r="E111" s="232">
        <v>338.54999999999995</v>
      </c>
      <c r="F111" s="232">
        <v>335.09999999999997</v>
      </c>
      <c r="G111" s="232">
        <v>330.19999999999993</v>
      </c>
      <c r="H111" s="232">
        <v>346.9</v>
      </c>
      <c r="I111" s="232">
        <v>351.79999999999995</v>
      </c>
      <c r="J111" s="232">
        <v>355.25</v>
      </c>
      <c r="K111" s="231">
        <v>348.35</v>
      </c>
      <c r="L111" s="231">
        <v>340</v>
      </c>
      <c r="M111" s="231">
        <v>4.4656599999999997</v>
      </c>
      <c r="N111" s="1"/>
      <c r="O111" s="1"/>
    </row>
    <row r="112" spans="1:15" ht="12.75" customHeight="1">
      <c r="A112" s="30">
        <v>102</v>
      </c>
      <c r="B112" s="217" t="s">
        <v>328</v>
      </c>
      <c r="C112" s="231">
        <v>305.10000000000002</v>
      </c>
      <c r="D112" s="232">
        <v>303.84999999999997</v>
      </c>
      <c r="E112" s="232">
        <v>301.24999999999994</v>
      </c>
      <c r="F112" s="232">
        <v>297.39999999999998</v>
      </c>
      <c r="G112" s="232">
        <v>294.79999999999995</v>
      </c>
      <c r="H112" s="232">
        <v>307.69999999999993</v>
      </c>
      <c r="I112" s="232">
        <v>310.29999999999995</v>
      </c>
      <c r="J112" s="232">
        <v>314.14999999999992</v>
      </c>
      <c r="K112" s="231">
        <v>306.45</v>
      </c>
      <c r="L112" s="231">
        <v>300</v>
      </c>
      <c r="M112" s="231">
        <v>5.7370400000000004</v>
      </c>
      <c r="N112" s="1"/>
      <c r="O112" s="1"/>
    </row>
    <row r="113" spans="1:15" ht="12.75" customHeight="1">
      <c r="A113" s="30">
        <v>103</v>
      </c>
      <c r="B113" s="217" t="s">
        <v>815</v>
      </c>
      <c r="C113" s="231">
        <v>450.45</v>
      </c>
      <c r="D113" s="232">
        <v>450.83333333333331</v>
      </c>
      <c r="E113" s="232">
        <v>446.06666666666661</v>
      </c>
      <c r="F113" s="232">
        <v>441.68333333333328</v>
      </c>
      <c r="G113" s="232">
        <v>436.91666666666657</v>
      </c>
      <c r="H113" s="232">
        <v>455.21666666666664</v>
      </c>
      <c r="I113" s="232">
        <v>459.98333333333341</v>
      </c>
      <c r="J113" s="232">
        <v>464.36666666666667</v>
      </c>
      <c r="K113" s="231">
        <v>455.6</v>
      </c>
      <c r="L113" s="231">
        <v>446.45</v>
      </c>
      <c r="M113" s="231">
        <v>0.57709999999999995</v>
      </c>
      <c r="N113" s="1"/>
      <c r="O113" s="1"/>
    </row>
    <row r="114" spans="1:15" ht="12.75" customHeight="1">
      <c r="A114" s="30">
        <v>104</v>
      </c>
      <c r="B114" s="217" t="s">
        <v>329</v>
      </c>
      <c r="C114" s="231">
        <v>597.04999999999995</v>
      </c>
      <c r="D114" s="232">
        <v>594.01666666666665</v>
      </c>
      <c r="E114" s="232">
        <v>588.0333333333333</v>
      </c>
      <c r="F114" s="232">
        <v>579.01666666666665</v>
      </c>
      <c r="G114" s="232">
        <v>573.0333333333333</v>
      </c>
      <c r="H114" s="232">
        <v>603.0333333333333</v>
      </c>
      <c r="I114" s="232">
        <v>609.01666666666665</v>
      </c>
      <c r="J114" s="232">
        <v>618.0333333333333</v>
      </c>
      <c r="K114" s="231">
        <v>600</v>
      </c>
      <c r="L114" s="231">
        <v>585</v>
      </c>
      <c r="M114" s="231">
        <v>5.1417000000000002</v>
      </c>
      <c r="N114" s="1"/>
      <c r="O114" s="1"/>
    </row>
    <row r="115" spans="1:15" ht="12.75" customHeight="1">
      <c r="A115" s="30">
        <v>105</v>
      </c>
      <c r="B115" s="217" t="s">
        <v>83</v>
      </c>
      <c r="C115" s="231">
        <v>712.8</v>
      </c>
      <c r="D115" s="232">
        <v>712.43333333333339</v>
      </c>
      <c r="E115" s="232">
        <v>707.06666666666683</v>
      </c>
      <c r="F115" s="232">
        <v>701.33333333333348</v>
      </c>
      <c r="G115" s="232">
        <v>695.96666666666692</v>
      </c>
      <c r="H115" s="232">
        <v>718.16666666666674</v>
      </c>
      <c r="I115" s="232">
        <v>723.5333333333333</v>
      </c>
      <c r="J115" s="232">
        <v>729.26666666666665</v>
      </c>
      <c r="K115" s="231">
        <v>717.8</v>
      </c>
      <c r="L115" s="231">
        <v>706.7</v>
      </c>
      <c r="M115" s="231">
        <v>12.52665</v>
      </c>
      <c r="N115" s="1"/>
      <c r="O115" s="1"/>
    </row>
    <row r="116" spans="1:15" ht="12.75" customHeight="1">
      <c r="A116" s="30">
        <v>106</v>
      </c>
      <c r="B116" s="217" t="s">
        <v>84</v>
      </c>
      <c r="C116" s="231">
        <v>1062.55</v>
      </c>
      <c r="D116" s="232">
        <v>1059.1666666666667</v>
      </c>
      <c r="E116" s="232">
        <v>1054.0833333333335</v>
      </c>
      <c r="F116" s="232">
        <v>1045.6166666666668</v>
      </c>
      <c r="G116" s="232">
        <v>1040.5333333333335</v>
      </c>
      <c r="H116" s="232">
        <v>1067.6333333333334</v>
      </c>
      <c r="I116" s="232">
        <v>1072.7166666666669</v>
      </c>
      <c r="J116" s="232">
        <v>1081.1833333333334</v>
      </c>
      <c r="K116" s="231">
        <v>1064.25</v>
      </c>
      <c r="L116" s="231">
        <v>1050.7</v>
      </c>
      <c r="M116" s="231">
        <v>7.5058100000000003</v>
      </c>
      <c r="N116" s="1"/>
      <c r="O116" s="1"/>
    </row>
    <row r="117" spans="1:15" ht="12.75" customHeight="1">
      <c r="A117" s="30">
        <v>107</v>
      </c>
      <c r="B117" s="217" t="s">
        <v>91</v>
      </c>
      <c r="C117" s="231">
        <v>158.4</v>
      </c>
      <c r="D117" s="232">
        <v>158.63333333333333</v>
      </c>
      <c r="E117" s="232">
        <v>156.91666666666666</v>
      </c>
      <c r="F117" s="232">
        <v>155.43333333333334</v>
      </c>
      <c r="G117" s="232">
        <v>153.71666666666667</v>
      </c>
      <c r="H117" s="232">
        <v>160.11666666666665</v>
      </c>
      <c r="I117" s="232">
        <v>161.83333333333334</v>
      </c>
      <c r="J117" s="232">
        <v>163.31666666666663</v>
      </c>
      <c r="K117" s="231">
        <v>160.35</v>
      </c>
      <c r="L117" s="231">
        <v>157.15</v>
      </c>
      <c r="M117" s="231">
        <v>17.253530000000001</v>
      </c>
      <c r="N117" s="1"/>
      <c r="O117" s="1"/>
    </row>
    <row r="118" spans="1:15" ht="12.75" customHeight="1">
      <c r="A118" s="30">
        <v>108</v>
      </c>
      <c r="B118" s="217" t="s">
        <v>805</v>
      </c>
      <c r="C118" s="231">
        <v>1374</v>
      </c>
      <c r="D118" s="232">
        <v>1389.6666666666667</v>
      </c>
      <c r="E118" s="232">
        <v>1354.3333333333335</v>
      </c>
      <c r="F118" s="232">
        <v>1334.6666666666667</v>
      </c>
      <c r="G118" s="232">
        <v>1299.3333333333335</v>
      </c>
      <c r="H118" s="232">
        <v>1409.3333333333335</v>
      </c>
      <c r="I118" s="232">
        <v>1444.666666666667</v>
      </c>
      <c r="J118" s="232">
        <v>1464.3333333333335</v>
      </c>
      <c r="K118" s="231">
        <v>1425</v>
      </c>
      <c r="L118" s="231">
        <v>1370</v>
      </c>
      <c r="M118" s="231">
        <v>0.92474999999999996</v>
      </c>
      <c r="N118" s="1"/>
      <c r="O118" s="1"/>
    </row>
    <row r="119" spans="1:15" ht="12.75" customHeight="1">
      <c r="A119" s="30">
        <v>109</v>
      </c>
      <c r="B119" s="217" t="s">
        <v>85</v>
      </c>
      <c r="C119" s="231">
        <v>230.1</v>
      </c>
      <c r="D119" s="232">
        <v>229.23333333333335</v>
      </c>
      <c r="E119" s="232">
        <v>228.06666666666669</v>
      </c>
      <c r="F119" s="232">
        <v>226.03333333333333</v>
      </c>
      <c r="G119" s="232">
        <v>224.86666666666667</v>
      </c>
      <c r="H119" s="232">
        <v>231.26666666666671</v>
      </c>
      <c r="I119" s="232">
        <v>232.43333333333334</v>
      </c>
      <c r="J119" s="232">
        <v>234.46666666666673</v>
      </c>
      <c r="K119" s="231">
        <v>230.4</v>
      </c>
      <c r="L119" s="231">
        <v>227.2</v>
      </c>
      <c r="M119" s="231">
        <v>87.367149999999995</v>
      </c>
      <c r="N119" s="1"/>
      <c r="O119" s="1"/>
    </row>
    <row r="120" spans="1:15" ht="12.75" customHeight="1">
      <c r="A120" s="30">
        <v>110</v>
      </c>
      <c r="B120" s="217" t="s">
        <v>330</v>
      </c>
      <c r="C120" s="231">
        <v>505.75</v>
      </c>
      <c r="D120" s="232">
        <v>506.38333333333338</v>
      </c>
      <c r="E120" s="232">
        <v>501.36666666666679</v>
      </c>
      <c r="F120" s="232">
        <v>496.98333333333341</v>
      </c>
      <c r="G120" s="232">
        <v>491.96666666666681</v>
      </c>
      <c r="H120" s="232">
        <v>510.76666666666677</v>
      </c>
      <c r="I120" s="232">
        <v>515.7833333333333</v>
      </c>
      <c r="J120" s="232">
        <v>520.16666666666674</v>
      </c>
      <c r="K120" s="231">
        <v>511.4</v>
      </c>
      <c r="L120" s="231">
        <v>502</v>
      </c>
      <c r="M120" s="231">
        <v>4.0300799999999999</v>
      </c>
      <c r="N120" s="1"/>
      <c r="O120" s="1"/>
    </row>
    <row r="121" spans="1:15" ht="12.75" customHeight="1">
      <c r="A121" s="30">
        <v>111</v>
      </c>
      <c r="B121" s="217" t="s">
        <v>87</v>
      </c>
      <c r="C121" s="231">
        <v>4358.8999999999996</v>
      </c>
      <c r="D121" s="232">
        <v>4281.3666666666659</v>
      </c>
      <c r="E121" s="232">
        <v>4145.7333333333318</v>
      </c>
      <c r="F121" s="232">
        <v>3932.5666666666657</v>
      </c>
      <c r="G121" s="232">
        <v>3796.9333333333316</v>
      </c>
      <c r="H121" s="232">
        <v>4494.5333333333319</v>
      </c>
      <c r="I121" s="232">
        <v>4630.1666666666652</v>
      </c>
      <c r="J121" s="232">
        <v>4843.3333333333321</v>
      </c>
      <c r="K121" s="231">
        <v>4417</v>
      </c>
      <c r="L121" s="231">
        <v>4068.2</v>
      </c>
      <c r="M121" s="231">
        <v>14.619120000000001</v>
      </c>
      <c r="N121" s="1"/>
      <c r="O121" s="1"/>
    </row>
    <row r="122" spans="1:15" ht="12.75" customHeight="1">
      <c r="A122" s="30">
        <v>112</v>
      </c>
      <c r="B122" s="217" t="s">
        <v>88</v>
      </c>
      <c r="C122" s="231">
        <v>1490.7</v>
      </c>
      <c r="D122" s="232">
        <v>1490.8666666666668</v>
      </c>
      <c r="E122" s="232">
        <v>1479.7833333333335</v>
      </c>
      <c r="F122" s="232">
        <v>1468.8666666666668</v>
      </c>
      <c r="G122" s="232">
        <v>1457.7833333333335</v>
      </c>
      <c r="H122" s="232">
        <v>1501.7833333333335</v>
      </c>
      <c r="I122" s="232">
        <v>1512.8666666666666</v>
      </c>
      <c r="J122" s="232">
        <v>1523.7833333333335</v>
      </c>
      <c r="K122" s="231">
        <v>1501.95</v>
      </c>
      <c r="L122" s="231">
        <v>1479.95</v>
      </c>
      <c r="M122" s="231">
        <v>3.33704</v>
      </c>
      <c r="N122" s="1"/>
      <c r="O122" s="1"/>
    </row>
    <row r="123" spans="1:15" ht="12.75" customHeight="1">
      <c r="A123" s="30">
        <v>113</v>
      </c>
      <c r="B123" s="217" t="s">
        <v>331</v>
      </c>
      <c r="C123" s="231">
        <v>2318.75</v>
      </c>
      <c r="D123" s="232">
        <v>2323.3166666666666</v>
      </c>
      <c r="E123" s="232">
        <v>2311.6333333333332</v>
      </c>
      <c r="F123" s="232">
        <v>2304.5166666666664</v>
      </c>
      <c r="G123" s="232">
        <v>2292.833333333333</v>
      </c>
      <c r="H123" s="232">
        <v>2330.4333333333334</v>
      </c>
      <c r="I123" s="232">
        <v>2342.1166666666668</v>
      </c>
      <c r="J123" s="232">
        <v>2349.2333333333336</v>
      </c>
      <c r="K123" s="231">
        <v>2335</v>
      </c>
      <c r="L123" s="231">
        <v>2316.1999999999998</v>
      </c>
      <c r="M123" s="231">
        <v>0.62212000000000001</v>
      </c>
      <c r="N123" s="1"/>
      <c r="O123" s="1"/>
    </row>
    <row r="124" spans="1:15" ht="12.75" customHeight="1">
      <c r="A124" s="30">
        <v>114</v>
      </c>
      <c r="B124" s="217" t="s">
        <v>89</v>
      </c>
      <c r="C124" s="231">
        <v>700.9</v>
      </c>
      <c r="D124" s="232">
        <v>700.30000000000007</v>
      </c>
      <c r="E124" s="232">
        <v>693.85000000000014</v>
      </c>
      <c r="F124" s="232">
        <v>686.80000000000007</v>
      </c>
      <c r="G124" s="232">
        <v>680.35000000000014</v>
      </c>
      <c r="H124" s="232">
        <v>707.35000000000014</v>
      </c>
      <c r="I124" s="232">
        <v>713.80000000000018</v>
      </c>
      <c r="J124" s="232">
        <v>720.85000000000014</v>
      </c>
      <c r="K124" s="231">
        <v>706.75</v>
      </c>
      <c r="L124" s="231">
        <v>693.25</v>
      </c>
      <c r="M124" s="231">
        <v>13.520949999999999</v>
      </c>
      <c r="N124" s="1"/>
      <c r="O124" s="1"/>
    </row>
    <row r="125" spans="1:15" ht="12.75" customHeight="1">
      <c r="A125" s="30">
        <v>115</v>
      </c>
      <c r="B125" s="217" t="s">
        <v>90</v>
      </c>
      <c r="C125" s="231">
        <v>863.5</v>
      </c>
      <c r="D125" s="232">
        <v>865.06666666666661</v>
      </c>
      <c r="E125" s="232">
        <v>859.43333333333317</v>
      </c>
      <c r="F125" s="232">
        <v>855.36666666666656</v>
      </c>
      <c r="G125" s="232">
        <v>849.73333333333312</v>
      </c>
      <c r="H125" s="232">
        <v>869.13333333333321</v>
      </c>
      <c r="I125" s="232">
        <v>874.76666666666665</v>
      </c>
      <c r="J125" s="232">
        <v>878.83333333333326</v>
      </c>
      <c r="K125" s="231">
        <v>870.7</v>
      </c>
      <c r="L125" s="231">
        <v>861</v>
      </c>
      <c r="M125" s="231">
        <v>1.8239399999999999</v>
      </c>
      <c r="N125" s="1"/>
      <c r="O125" s="1"/>
    </row>
    <row r="126" spans="1:15" ht="12.75" customHeight="1">
      <c r="A126" s="30">
        <v>116</v>
      </c>
      <c r="B126" s="217" t="s">
        <v>332</v>
      </c>
      <c r="C126" s="231">
        <v>898.6</v>
      </c>
      <c r="D126" s="232">
        <v>903.56666666666661</v>
      </c>
      <c r="E126" s="232">
        <v>887.38333333333321</v>
      </c>
      <c r="F126" s="232">
        <v>876.16666666666663</v>
      </c>
      <c r="G126" s="232">
        <v>859.98333333333323</v>
      </c>
      <c r="H126" s="232">
        <v>914.78333333333319</v>
      </c>
      <c r="I126" s="232">
        <v>930.96666666666658</v>
      </c>
      <c r="J126" s="232">
        <v>942.18333333333317</v>
      </c>
      <c r="K126" s="231">
        <v>919.75</v>
      </c>
      <c r="L126" s="231">
        <v>892.35</v>
      </c>
      <c r="M126" s="231">
        <v>0.19102</v>
      </c>
      <c r="N126" s="1"/>
      <c r="O126" s="1"/>
    </row>
    <row r="127" spans="1:15" ht="12.75" customHeight="1">
      <c r="A127" s="30">
        <v>117</v>
      </c>
      <c r="B127" s="217" t="s">
        <v>246</v>
      </c>
      <c r="C127" s="231">
        <v>327.8</v>
      </c>
      <c r="D127" s="232">
        <v>325.2</v>
      </c>
      <c r="E127" s="232">
        <v>321.64999999999998</v>
      </c>
      <c r="F127" s="232">
        <v>315.5</v>
      </c>
      <c r="G127" s="232">
        <v>311.95</v>
      </c>
      <c r="H127" s="232">
        <v>331.34999999999997</v>
      </c>
      <c r="I127" s="232">
        <v>334.90000000000003</v>
      </c>
      <c r="J127" s="232">
        <v>341.04999999999995</v>
      </c>
      <c r="K127" s="231">
        <v>328.75</v>
      </c>
      <c r="L127" s="231">
        <v>319.05</v>
      </c>
      <c r="M127" s="231">
        <v>12.40652</v>
      </c>
      <c r="N127" s="1"/>
      <c r="O127" s="1"/>
    </row>
    <row r="128" spans="1:15" ht="12.75" customHeight="1">
      <c r="A128" s="30">
        <v>118</v>
      </c>
      <c r="B128" s="217" t="s">
        <v>92</v>
      </c>
      <c r="C128" s="231">
        <v>1427.05</v>
      </c>
      <c r="D128" s="232">
        <v>1435.3499999999997</v>
      </c>
      <c r="E128" s="232">
        <v>1413.7999999999993</v>
      </c>
      <c r="F128" s="232">
        <v>1400.5499999999995</v>
      </c>
      <c r="G128" s="232">
        <v>1378.9999999999991</v>
      </c>
      <c r="H128" s="232">
        <v>1448.5999999999995</v>
      </c>
      <c r="I128" s="232">
        <v>1470.15</v>
      </c>
      <c r="J128" s="232">
        <v>1483.3999999999996</v>
      </c>
      <c r="K128" s="231">
        <v>1456.9</v>
      </c>
      <c r="L128" s="231">
        <v>1422.1</v>
      </c>
      <c r="M128" s="231">
        <v>4.6243800000000004</v>
      </c>
      <c r="N128" s="1"/>
      <c r="O128" s="1"/>
    </row>
    <row r="129" spans="1:15" ht="12.75" customHeight="1">
      <c r="A129" s="30">
        <v>119</v>
      </c>
      <c r="B129" s="217" t="s">
        <v>333</v>
      </c>
      <c r="C129" s="231">
        <v>875.15</v>
      </c>
      <c r="D129" s="232">
        <v>877.36666666666679</v>
      </c>
      <c r="E129" s="232">
        <v>870.48333333333358</v>
      </c>
      <c r="F129" s="232">
        <v>865.81666666666683</v>
      </c>
      <c r="G129" s="232">
        <v>858.93333333333362</v>
      </c>
      <c r="H129" s="232">
        <v>882.03333333333353</v>
      </c>
      <c r="I129" s="232">
        <v>888.91666666666674</v>
      </c>
      <c r="J129" s="232">
        <v>893.58333333333348</v>
      </c>
      <c r="K129" s="231">
        <v>884.25</v>
      </c>
      <c r="L129" s="231">
        <v>872.7</v>
      </c>
      <c r="M129" s="231">
        <v>1.36646</v>
      </c>
      <c r="N129" s="1"/>
      <c r="O129" s="1"/>
    </row>
    <row r="130" spans="1:15" ht="12.75" customHeight="1">
      <c r="A130" s="30">
        <v>120</v>
      </c>
      <c r="B130" s="217" t="s">
        <v>335</v>
      </c>
      <c r="C130" s="231">
        <v>903.7</v>
      </c>
      <c r="D130" s="232">
        <v>901.83333333333337</v>
      </c>
      <c r="E130" s="232">
        <v>896.16666666666674</v>
      </c>
      <c r="F130" s="232">
        <v>888.63333333333333</v>
      </c>
      <c r="G130" s="232">
        <v>882.9666666666667</v>
      </c>
      <c r="H130" s="232">
        <v>909.36666666666679</v>
      </c>
      <c r="I130" s="232">
        <v>915.03333333333353</v>
      </c>
      <c r="J130" s="232">
        <v>922.56666666666683</v>
      </c>
      <c r="K130" s="231">
        <v>907.5</v>
      </c>
      <c r="L130" s="231">
        <v>894.3</v>
      </c>
      <c r="M130" s="231">
        <v>0.27184999999999998</v>
      </c>
      <c r="N130" s="1"/>
      <c r="O130" s="1"/>
    </row>
    <row r="131" spans="1:15" ht="12.75" customHeight="1">
      <c r="A131" s="30">
        <v>121</v>
      </c>
      <c r="B131" s="217" t="s">
        <v>97</v>
      </c>
      <c r="C131" s="231">
        <v>369.55</v>
      </c>
      <c r="D131" s="232">
        <v>369.58333333333331</v>
      </c>
      <c r="E131" s="232">
        <v>367.46666666666664</v>
      </c>
      <c r="F131" s="232">
        <v>365.38333333333333</v>
      </c>
      <c r="G131" s="232">
        <v>363.26666666666665</v>
      </c>
      <c r="H131" s="232">
        <v>371.66666666666663</v>
      </c>
      <c r="I131" s="232">
        <v>373.7833333333333</v>
      </c>
      <c r="J131" s="232">
        <v>375.86666666666662</v>
      </c>
      <c r="K131" s="231">
        <v>371.7</v>
      </c>
      <c r="L131" s="231">
        <v>367.5</v>
      </c>
      <c r="M131" s="231">
        <v>23.387899999999998</v>
      </c>
      <c r="N131" s="1"/>
      <c r="O131" s="1"/>
    </row>
    <row r="132" spans="1:15" ht="12.75" customHeight="1">
      <c r="A132" s="30">
        <v>122</v>
      </c>
      <c r="B132" s="217" t="s">
        <v>93</v>
      </c>
      <c r="C132" s="231">
        <v>564.4</v>
      </c>
      <c r="D132" s="232">
        <v>564.33333333333337</v>
      </c>
      <c r="E132" s="232">
        <v>560.66666666666674</v>
      </c>
      <c r="F132" s="232">
        <v>556.93333333333339</v>
      </c>
      <c r="G132" s="232">
        <v>553.26666666666677</v>
      </c>
      <c r="H132" s="232">
        <v>568.06666666666672</v>
      </c>
      <c r="I132" s="232">
        <v>571.73333333333346</v>
      </c>
      <c r="J132" s="232">
        <v>575.4666666666667</v>
      </c>
      <c r="K132" s="231">
        <v>568</v>
      </c>
      <c r="L132" s="231">
        <v>560.6</v>
      </c>
      <c r="M132" s="231">
        <v>7.0434900000000003</v>
      </c>
      <c r="N132" s="1"/>
      <c r="O132" s="1"/>
    </row>
    <row r="133" spans="1:15" ht="12.75" customHeight="1">
      <c r="A133" s="30">
        <v>123</v>
      </c>
      <c r="B133" s="217" t="s">
        <v>247</v>
      </c>
      <c r="C133" s="231">
        <v>1767.2</v>
      </c>
      <c r="D133" s="232">
        <v>1793.1166666666668</v>
      </c>
      <c r="E133" s="232">
        <v>1734.2833333333335</v>
      </c>
      <c r="F133" s="232">
        <v>1701.3666666666668</v>
      </c>
      <c r="G133" s="232">
        <v>1642.5333333333335</v>
      </c>
      <c r="H133" s="232">
        <v>1826.0333333333335</v>
      </c>
      <c r="I133" s="232">
        <v>1884.8666666666666</v>
      </c>
      <c r="J133" s="232">
        <v>1917.7833333333335</v>
      </c>
      <c r="K133" s="231">
        <v>1851.95</v>
      </c>
      <c r="L133" s="231">
        <v>1760.2</v>
      </c>
      <c r="M133" s="231">
        <v>3.3723700000000001</v>
      </c>
      <c r="N133" s="1"/>
      <c r="O133" s="1"/>
    </row>
    <row r="134" spans="1:15" ht="12.75" customHeight="1">
      <c r="A134" s="30">
        <v>124</v>
      </c>
      <c r="B134" s="217" t="s">
        <v>855</v>
      </c>
      <c r="C134" s="231">
        <v>653.29999999999995</v>
      </c>
      <c r="D134" s="232">
        <v>660.68333333333328</v>
      </c>
      <c r="E134" s="232">
        <v>643.66666666666652</v>
      </c>
      <c r="F134" s="232">
        <v>634.03333333333319</v>
      </c>
      <c r="G134" s="232">
        <v>617.01666666666642</v>
      </c>
      <c r="H134" s="232">
        <v>670.31666666666661</v>
      </c>
      <c r="I134" s="232">
        <v>687.33333333333326</v>
      </c>
      <c r="J134" s="232">
        <v>696.9666666666667</v>
      </c>
      <c r="K134" s="231">
        <v>677.7</v>
      </c>
      <c r="L134" s="231">
        <v>651.04999999999995</v>
      </c>
      <c r="M134" s="231">
        <v>2.5870500000000001</v>
      </c>
      <c r="N134" s="1"/>
      <c r="O134" s="1"/>
    </row>
    <row r="135" spans="1:15" ht="12.75" customHeight="1">
      <c r="A135" s="30">
        <v>125</v>
      </c>
      <c r="B135" s="217" t="s">
        <v>94</v>
      </c>
      <c r="C135" s="231">
        <v>1885.8</v>
      </c>
      <c r="D135" s="232">
        <v>1881.9333333333334</v>
      </c>
      <c r="E135" s="232">
        <v>1863.8666666666668</v>
      </c>
      <c r="F135" s="232">
        <v>1841.9333333333334</v>
      </c>
      <c r="G135" s="232">
        <v>1823.8666666666668</v>
      </c>
      <c r="H135" s="232">
        <v>1903.8666666666668</v>
      </c>
      <c r="I135" s="232">
        <v>1921.9333333333334</v>
      </c>
      <c r="J135" s="232">
        <v>1943.8666666666668</v>
      </c>
      <c r="K135" s="231">
        <v>1900</v>
      </c>
      <c r="L135" s="231">
        <v>1860</v>
      </c>
      <c r="M135" s="231">
        <v>2.7531300000000001</v>
      </c>
      <c r="N135" s="1"/>
      <c r="O135" s="1"/>
    </row>
    <row r="136" spans="1:15" ht="12.75" customHeight="1">
      <c r="A136" s="30">
        <v>126</v>
      </c>
      <c r="B136" s="217" t="s">
        <v>848</v>
      </c>
      <c r="C136" s="231">
        <v>324.75</v>
      </c>
      <c r="D136" s="232">
        <v>320.34999999999997</v>
      </c>
      <c r="E136" s="232">
        <v>312.29999999999995</v>
      </c>
      <c r="F136" s="232">
        <v>299.84999999999997</v>
      </c>
      <c r="G136" s="232">
        <v>291.79999999999995</v>
      </c>
      <c r="H136" s="232">
        <v>332.79999999999995</v>
      </c>
      <c r="I136" s="232">
        <v>340.85</v>
      </c>
      <c r="J136" s="232">
        <v>353.29999999999995</v>
      </c>
      <c r="K136" s="231">
        <v>328.4</v>
      </c>
      <c r="L136" s="231">
        <v>307.89999999999998</v>
      </c>
      <c r="M136" s="231">
        <v>18.310230000000001</v>
      </c>
      <c r="N136" s="1"/>
      <c r="O136" s="1"/>
    </row>
    <row r="137" spans="1:15" ht="12.75" customHeight="1">
      <c r="A137" s="30">
        <v>127</v>
      </c>
      <c r="B137" s="217" t="s">
        <v>336</v>
      </c>
      <c r="C137" s="231">
        <v>204.95</v>
      </c>
      <c r="D137" s="232">
        <v>204.23333333333335</v>
      </c>
      <c r="E137" s="232">
        <v>201.4666666666667</v>
      </c>
      <c r="F137" s="232">
        <v>197.98333333333335</v>
      </c>
      <c r="G137" s="232">
        <v>195.2166666666667</v>
      </c>
      <c r="H137" s="232">
        <v>207.7166666666667</v>
      </c>
      <c r="I137" s="232">
        <v>210.48333333333335</v>
      </c>
      <c r="J137" s="232">
        <v>213.9666666666667</v>
      </c>
      <c r="K137" s="231">
        <v>207</v>
      </c>
      <c r="L137" s="231">
        <v>200.75</v>
      </c>
      <c r="M137" s="231">
        <v>25.10163</v>
      </c>
      <c r="N137" s="1"/>
      <c r="O137" s="1"/>
    </row>
    <row r="138" spans="1:15" ht="12.75" customHeight="1">
      <c r="A138" s="30">
        <v>128</v>
      </c>
      <c r="B138" s="217" t="s">
        <v>816</v>
      </c>
      <c r="C138" s="231">
        <v>160.15</v>
      </c>
      <c r="D138" s="232">
        <v>160.79999999999998</v>
      </c>
      <c r="E138" s="232">
        <v>158.94999999999996</v>
      </c>
      <c r="F138" s="232">
        <v>157.74999999999997</v>
      </c>
      <c r="G138" s="232">
        <v>155.89999999999995</v>
      </c>
      <c r="H138" s="232">
        <v>161.99999999999997</v>
      </c>
      <c r="I138" s="232">
        <v>163.85</v>
      </c>
      <c r="J138" s="232">
        <v>165.04999999999998</v>
      </c>
      <c r="K138" s="231">
        <v>162.65</v>
      </c>
      <c r="L138" s="231">
        <v>159.6</v>
      </c>
      <c r="M138" s="231">
        <v>7.7571899999999996</v>
      </c>
      <c r="N138" s="1"/>
      <c r="O138" s="1"/>
    </row>
    <row r="139" spans="1:15" ht="12.75" customHeight="1">
      <c r="A139" s="30">
        <v>129</v>
      </c>
      <c r="B139" s="217" t="s">
        <v>248</v>
      </c>
      <c r="C139" s="231">
        <v>36.65</v>
      </c>
      <c r="D139" s="232">
        <v>36.766666666666666</v>
      </c>
      <c r="E139" s="232">
        <v>36.083333333333329</v>
      </c>
      <c r="F139" s="232">
        <v>35.516666666666666</v>
      </c>
      <c r="G139" s="232">
        <v>34.833333333333329</v>
      </c>
      <c r="H139" s="232">
        <v>37.333333333333329</v>
      </c>
      <c r="I139" s="232">
        <v>38.016666666666666</v>
      </c>
      <c r="J139" s="232">
        <v>38.583333333333329</v>
      </c>
      <c r="K139" s="231">
        <v>37.450000000000003</v>
      </c>
      <c r="L139" s="231">
        <v>36.200000000000003</v>
      </c>
      <c r="M139" s="231">
        <v>13.356999999999999</v>
      </c>
      <c r="N139" s="1"/>
      <c r="O139" s="1"/>
    </row>
    <row r="140" spans="1:15" ht="12.75" customHeight="1">
      <c r="A140" s="30">
        <v>130</v>
      </c>
      <c r="B140" s="217" t="s">
        <v>337</v>
      </c>
      <c r="C140" s="231">
        <v>215.95</v>
      </c>
      <c r="D140" s="232">
        <v>216.11666666666667</v>
      </c>
      <c r="E140" s="232">
        <v>214.98333333333335</v>
      </c>
      <c r="F140" s="232">
        <v>214.01666666666668</v>
      </c>
      <c r="G140" s="232">
        <v>212.88333333333335</v>
      </c>
      <c r="H140" s="232">
        <v>217.08333333333334</v>
      </c>
      <c r="I140" s="232">
        <v>218.21666666666667</v>
      </c>
      <c r="J140" s="232">
        <v>219.18333333333334</v>
      </c>
      <c r="K140" s="231">
        <v>217.25</v>
      </c>
      <c r="L140" s="231">
        <v>215.15</v>
      </c>
      <c r="M140" s="231">
        <v>0.99177000000000004</v>
      </c>
      <c r="N140" s="1"/>
      <c r="O140" s="1"/>
    </row>
    <row r="141" spans="1:15" ht="12.75" customHeight="1">
      <c r="A141" s="30">
        <v>131</v>
      </c>
      <c r="B141" s="217" t="s">
        <v>95</v>
      </c>
      <c r="C141" s="231">
        <v>3385.7</v>
      </c>
      <c r="D141" s="232">
        <v>3378.0499999999997</v>
      </c>
      <c r="E141" s="232">
        <v>3341.0999999999995</v>
      </c>
      <c r="F141" s="232">
        <v>3296.4999999999995</v>
      </c>
      <c r="G141" s="232">
        <v>3259.5499999999993</v>
      </c>
      <c r="H141" s="232">
        <v>3422.6499999999996</v>
      </c>
      <c r="I141" s="232">
        <v>3459.5999999999995</v>
      </c>
      <c r="J141" s="232">
        <v>3504.2</v>
      </c>
      <c r="K141" s="231">
        <v>3415</v>
      </c>
      <c r="L141" s="231">
        <v>3333.45</v>
      </c>
      <c r="M141" s="231">
        <v>2.20594</v>
      </c>
      <c r="N141" s="1"/>
      <c r="O141" s="1"/>
    </row>
    <row r="142" spans="1:15" ht="12.75" customHeight="1">
      <c r="A142" s="30">
        <v>132</v>
      </c>
      <c r="B142" s="217" t="s">
        <v>249</v>
      </c>
      <c r="C142" s="231">
        <v>3495.05</v>
      </c>
      <c r="D142" s="232">
        <v>3484.5499999999997</v>
      </c>
      <c r="E142" s="232">
        <v>3435.4999999999995</v>
      </c>
      <c r="F142" s="232">
        <v>3375.95</v>
      </c>
      <c r="G142" s="232">
        <v>3326.8999999999996</v>
      </c>
      <c r="H142" s="232">
        <v>3544.0999999999995</v>
      </c>
      <c r="I142" s="232">
        <v>3593.1499999999996</v>
      </c>
      <c r="J142" s="232">
        <v>3652.6999999999994</v>
      </c>
      <c r="K142" s="231">
        <v>3533.6</v>
      </c>
      <c r="L142" s="231">
        <v>3425</v>
      </c>
      <c r="M142" s="231">
        <v>1.9730099999999999</v>
      </c>
      <c r="N142" s="1"/>
      <c r="O142" s="1"/>
    </row>
    <row r="143" spans="1:15" ht="12.75" customHeight="1">
      <c r="A143" s="30">
        <v>133</v>
      </c>
      <c r="B143" s="217" t="s">
        <v>143</v>
      </c>
      <c r="C143" s="231">
        <v>2154</v>
      </c>
      <c r="D143" s="232">
        <v>2138.2166666666667</v>
      </c>
      <c r="E143" s="232">
        <v>2114.0333333333333</v>
      </c>
      <c r="F143" s="232">
        <v>2074.0666666666666</v>
      </c>
      <c r="G143" s="232">
        <v>2049.8833333333332</v>
      </c>
      <c r="H143" s="232">
        <v>2178.1833333333334</v>
      </c>
      <c r="I143" s="232">
        <v>2202.3666666666668</v>
      </c>
      <c r="J143" s="232">
        <v>2242.3333333333335</v>
      </c>
      <c r="K143" s="231">
        <v>2162.4</v>
      </c>
      <c r="L143" s="231">
        <v>2098.25</v>
      </c>
      <c r="M143" s="231">
        <v>1.26942</v>
      </c>
      <c r="N143" s="1"/>
      <c r="O143" s="1"/>
    </row>
    <row r="144" spans="1:15" ht="12.75" customHeight="1">
      <c r="A144" s="30">
        <v>134</v>
      </c>
      <c r="B144" s="217" t="s">
        <v>98</v>
      </c>
      <c r="C144" s="231">
        <v>4337.8500000000004</v>
      </c>
      <c r="D144" s="232">
        <v>4340.8833333333332</v>
      </c>
      <c r="E144" s="232">
        <v>4316.3166666666666</v>
      </c>
      <c r="F144" s="232">
        <v>4294.7833333333338</v>
      </c>
      <c r="G144" s="232">
        <v>4270.2166666666672</v>
      </c>
      <c r="H144" s="232">
        <v>4362.4166666666661</v>
      </c>
      <c r="I144" s="232">
        <v>4386.9833333333318</v>
      </c>
      <c r="J144" s="232">
        <v>4408.5166666666655</v>
      </c>
      <c r="K144" s="231">
        <v>4365.45</v>
      </c>
      <c r="L144" s="231">
        <v>4319.3500000000004</v>
      </c>
      <c r="M144" s="231">
        <v>1.54053</v>
      </c>
      <c r="N144" s="1"/>
      <c r="O144" s="1"/>
    </row>
    <row r="145" spans="1:15" ht="12.75" customHeight="1">
      <c r="A145" s="30">
        <v>135</v>
      </c>
      <c r="B145" s="217" t="s">
        <v>338</v>
      </c>
      <c r="C145" s="231">
        <v>543.29999999999995</v>
      </c>
      <c r="D145" s="232">
        <v>541.75</v>
      </c>
      <c r="E145" s="232">
        <v>538.25</v>
      </c>
      <c r="F145" s="232">
        <v>533.20000000000005</v>
      </c>
      <c r="G145" s="232">
        <v>529.70000000000005</v>
      </c>
      <c r="H145" s="232">
        <v>546.79999999999995</v>
      </c>
      <c r="I145" s="232">
        <v>550.29999999999995</v>
      </c>
      <c r="J145" s="232">
        <v>555.34999999999991</v>
      </c>
      <c r="K145" s="231">
        <v>545.25</v>
      </c>
      <c r="L145" s="231">
        <v>536.70000000000005</v>
      </c>
      <c r="M145" s="231">
        <v>0.89237999999999995</v>
      </c>
      <c r="N145" s="1"/>
      <c r="O145" s="1"/>
    </row>
    <row r="146" spans="1:15" ht="12.75" customHeight="1">
      <c r="A146" s="30">
        <v>136</v>
      </c>
      <c r="B146" s="217" t="s">
        <v>339</v>
      </c>
      <c r="C146" s="231">
        <v>165.9</v>
      </c>
      <c r="D146" s="232">
        <v>166.71666666666667</v>
      </c>
      <c r="E146" s="232">
        <v>164.38333333333333</v>
      </c>
      <c r="F146" s="232">
        <v>162.86666666666665</v>
      </c>
      <c r="G146" s="232">
        <v>160.5333333333333</v>
      </c>
      <c r="H146" s="232">
        <v>168.23333333333335</v>
      </c>
      <c r="I146" s="232">
        <v>170.56666666666666</v>
      </c>
      <c r="J146" s="232">
        <v>172.08333333333337</v>
      </c>
      <c r="K146" s="231">
        <v>169.05</v>
      </c>
      <c r="L146" s="231">
        <v>165.2</v>
      </c>
      <c r="M146" s="231">
        <v>1.69201</v>
      </c>
      <c r="N146" s="1"/>
      <c r="O146" s="1"/>
    </row>
    <row r="147" spans="1:15" ht="12.75" customHeight="1">
      <c r="A147" s="30">
        <v>137</v>
      </c>
      <c r="B147" s="217" t="s">
        <v>340</v>
      </c>
      <c r="C147" s="231">
        <v>161.80000000000001</v>
      </c>
      <c r="D147" s="232">
        <v>161.18333333333334</v>
      </c>
      <c r="E147" s="232">
        <v>159.86666666666667</v>
      </c>
      <c r="F147" s="232">
        <v>157.93333333333334</v>
      </c>
      <c r="G147" s="232">
        <v>156.61666666666667</v>
      </c>
      <c r="H147" s="232">
        <v>163.11666666666667</v>
      </c>
      <c r="I147" s="232">
        <v>164.43333333333334</v>
      </c>
      <c r="J147" s="232">
        <v>166.36666666666667</v>
      </c>
      <c r="K147" s="231">
        <v>162.5</v>
      </c>
      <c r="L147" s="231">
        <v>159.25</v>
      </c>
      <c r="M147" s="231">
        <v>8.6588100000000008</v>
      </c>
      <c r="N147" s="1"/>
      <c r="O147" s="1"/>
    </row>
    <row r="148" spans="1:15" ht="12.75" customHeight="1">
      <c r="A148" s="30">
        <v>138</v>
      </c>
      <c r="B148" s="217" t="s">
        <v>817</v>
      </c>
      <c r="C148" s="231">
        <v>54.3</v>
      </c>
      <c r="D148" s="232">
        <v>54.699999999999996</v>
      </c>
      <c r="E148" s="232">
        <v>53.599999999999994</v>
      </c>
      <c r="F148" s="232">
        <v>52.9</v>
      </c>
      <c r="G148" s="232">
        <v>51.8</v>
      </c>
      <c r="H148" s="232">
        <v>55.399999999999991</v>
      </c>
      <c r="I148" s="232">
        <v>56.5</v>
      </c>
      <c r="J148" s="232">
        <v>57.199999999999989</v>
      </c>
      <c r="K148" s="231">
        <v>55.8</v>
      </c>
      <c r="L148" s="231">
        <v>54</v>
      </c>
      <c r="M148" s="231">
        <v>62.905679999999997</v>
      </c>
      <c r="N148" s="1"/>
      <c r="O148" s="1"/>
    </row>
    <row r="149" spans="1:15" ht="12.75" customHeight="1">
      <c r="A149" s="30">
        <v>139</v>
      </c>
      <c r="B149" s="217" t="s">
        <v>341</v>
      </c>
      <c r="C149" s="231">
        <v>69.25</v>
      </c>
      <c r="D149" s="232">
        <v>70.13333333333334</v>
      </c>
      <c r="E149" s="232">
        <v>67.76666666666668</v>
      </c>
      <c r="F149" s="232">
        <v>66.283333333333346</v>
      </c>
      <c r="G149" s="232">
        <v>63.916666666666686</v>
      </c>
      <c r="H149" s="232">
        <v>71.616666666666674</v>
      </c>
      <c r="I149" s="232">
        <v>73.98333333333332</v>
      </c>
      <c r="J149" s="232">
        <v>75.466666666666669</v>
      </c>
      <c r="K149" s="231">
        <v>72.5</v>
      </c>
      <c r="L149" s="231">
        <v>68.650000000000006</v>
      </c>
      <c r="M149" s="231">
        <v>22.53078</v>
      </c>
      <c r="N149" s="1"/>
      <c r="O149" s="1"/>
    </row>
    <row r="150" spans="1:15" ht="12.75" customHeight="1">
      <c r="A150" s="30">
        <v>140</v>
      </c>
      <c r="B150" s="217" t="s">
        <v>99</v>
      </c>
      <c r="C150" s="231">
        <v>3203.35</v>
      </c>
      <c r="D150" s="232">
        <v>3191.2333333333336</v>
      </c>
      <c r="E150" s="232">
        <v>3157.8666666666672</v>
      </c>
      <c r="F150" s="232">
        <v>3112.3833333333337</v>
      </c>
      <c r="G150" s="232">
        <v>3079.0166666666673</v>
      </c>
      <c r="H150" s="232">
        <v>3236.7166666666672</v>
      </c>
      <c r="I150" s="232">
        <v>3270.0833333333339</v>
      </c>
      <c r="J150" s="232">
        <v>3315.5666666666671</v>
      </c>
      <c r="K150" s="231">
        <v>3224.6</v>
      </c>
      <c r="L150" s="231">
        <v>3145.75</v>
      </c>
      <c r="M150" s="231">
        <v>4.2469099999999997</v>
      </c>
      <c r="N150" s="1"/>
      <c r="O150" s="1"/>
    </row>
    <row r="151" spans="1:15" ht="12.75" customHeight="1">
      <c r="A151" s="30">
        <v>141</v>
      </c>
      <c r="B151" s="217" t="s">
        <v>342</v>
      </c>
      <c r="C151" s="231">
        <v>374.55</v>
      </c>
      <c r="D151" s="232">
        <v>377.25</v>
      </c>
      <c r="E151" s="232">
        <v>369.7</v>
      </c>
      <c r="F151" s="232">
        <v>364.84999999999997</v>
      </c>
      <c r="G151" s="232">
        <v>357.29999999999995</v>
      </c>
      <c r="H151" s="232">
        <v>382.1</v>
      </c>
      <c r="I151" s="232">
        <v>389.65</v>
      </c>
      <c r="J151" s="232">
        <v>394.50000000000006</v>
      </c>
      <c r="K151" s="231">
        <v>384.8</v>
      </c>
      <c r="L151" s="231">
        <v>372.4</v>
      </c>
      <c r="M151" s="231">
        <v>1.8114600000000001</v>
      </c>
      <c r="N151" s="1"/>
      <c r="O151" s="1"/>
    </row>
    <row r="152" spans="1:15" ht="12.75" customHeight="1">
      <c r="A152" s="30">
        <v>142</v>
      </c>
      <c r="B152" s="217" t="s">
        <v>250</v>
      </c>
      <c r="C152" s="231">
        <v>418</v>
      </c>
      <c r="D152" s="232">
        <v>419.7</v>
      </c>
      <c r="E152" s="232">
        <v>412.5</v>
      </c>
      <c r="F152" s="232">
        <v>407</v>
      </c>
      <c r="G152" s="232">
        <v>399.8</v>
      </c>
      <c r="H152" s="232">
        <v>425.2</v>
      </c>
      <c r="I152" s="232">
        <v>432.39999999999992</v>
      </c>
      <c r="J152" s="232">
        <v>437.9</v>
      </c>
      <c r="K152" s="231">
        <v>426.9</v>
      </c>
      <c r="L152" s="231">
        <v>414.2</v>
      </c>
      <c r="M152" s="231">
        <v>1.2407900000000001</v>
      </c>
      <c r="N152" s="1"/>
      <c r="O152" s="1"/>
    </row>
    <row r="153" spans="1:15" ht="12.75" customHeight="1">
      <c r="A153" s="30">
        <v>143</v>
      </c>
      <c r="B153" s="217" t="s">
        <v>251</v>
      </c>
      <c r="C153" s="231">
        <v>1437.9</v>
      </c>
      <c r="D153" s="232">
        <v>1434.5833333333333</v>
      </c>
      <c r="E153" s="232">
        <v>1419.1666666666665</v>
      </c>
      <c r="F153" s="232">
        <v>1400.4333333333332</v>
      </c>
      <c r="G153" s="232">
        <v>1385.0166666666664</v>
      </c>
      <c r="H153" s="232">
        <v>1453.3166666666666</v>
      </c>
      <c r="I153" s="232">
        <v>1468.7333333333331</v>
      </c>
      <c r="J153" s="232">
        <v>1487.4666666666667</v>
      </c>
      <c r="K153" s="231">
        <v>1450</v>
      </c>
      <c r="L153" s="231">
        <v>1415.85</v>
      </c>
      <c r="M153" s="231">
        <v>0.12068</v>
      </c>
      <c r="N153" s="1"/>
      <c r="O153" s="1"/>
    </row>
    <row r="154" spans="1:15" ht="12.75" customHeight="1">
      <c r="A154" s="30">
        <v>144</v>
      </c>
      <c r="B154" s="217" t="s">
        <v>343</v>
      </c>
      <c r="C154" s="231">
        <v>88.9</v>
      </c>
      <c r="D154" s="232">
        <v>89.2</v>
      </c>
      <c r="E154" s="232">
        <v>87.65</v>
      </c>
      <c r="F154" s="232">
        <v>86.4</v>
      </c>
      <c r="G154" s="232">
        <v>84.850000000000009</v>
      </c>
      <c r="H154" s="232">
        <v>90.45</v>
      </c>
      <c r="I154" s="232">
        <v>91.999999999999986</v>
      </c>
      <c r="J154" s="232">
        <v>93.25</v>
      </c>
      <c r="K154" s="231">
        <v>90.75</v>
      </c>
      <c r="L154" s="231">
        <v>87.95</v>
      </c>
      <c r="M154" s="231">
        <v>132.50044</v>
      </c>
      <c r="N154" s="1"/>
      <c r="O154" s="1"/>
    </row>
    <row r="155" spans="1:15" ht="12.75" customHeight="1">
      <c r="A155" s="30">
        <v>145</v>
      </c>
      <c r="B155" s="217" t="s">
        <v>773</v>
      </c>
      <c r="C155" s="231">
        <v>56.25</v>
      </c>
      <c r="D155" s="232">
        <v>56.5</v>
      </c>
      <c r="E155" s="232">
        <v>55.85</v>
      </c>
      <c r="F155" s="232">
        <v>55.45</v>
      </c>
      <c r="G155" s="232">
        <v>54.800000000000004</v>
      </c>
      <c r="H155" s="232">
        <v>56.9</v>
      </c>
      <c r="I155" s="232">
        <v>57.550000000000004</v>
      </c>
      <c r="J155" s="232">
        <v>57.949999999999996</v>
      </c>
      <c r="K155" s="231">
        <v>57.15</v>
      </c>
      <c r="L155" s="231">
        <v>56.1</v>
      </c>
      <c r="M155" s="231">
        <v>17.716159999999999</v>
      </c>
      <c r="N155" s="1"/>
      <c r="O155" s="1"/>
    </row>
    <row r="156" spans="1:15" ht="12.75" customHeight="1">
      <c r="A156" s="30">
        <v>146</v>
      </c>
      <c r="B156" s="217" t="s">
        <v>100</v>
      </c>
      <c r="C156" s="231">
        <v>2101.65</v>
      </c>
      <c r="D156" s="232">
        <v>2101.0500000000002</v>
      </c>
      <c r="E156" s="232">
        <v>2083.9000000000005</v>
      </c>
      <c r="F156" s="232">
        <v>2066.1500000000005</v>
      </c>
      <c r="G156" s="232">
        <v>2049.0000000000009</v>
      </c>
      <c r="H156" s="232">
        <v>2118.8000000000002</v>
      </c>
      <c r="I156" s="232">
        <v>2135.9499999999998</v>
      </c>
      <c r="J156" s="232">
        <v>2153.6999999999998</v>
      </c>
      <c r="K156" s="231">
        <v>2118.1999999999998</v>
      </c>
      <c r="L156" s="231">
        <v>2083.3000000000002</v>
      </c>
      <c r="M156" s="231">
        <v>0.98375999999999997</v>
      </c>
      <c r="N156" s="1"/>
      <c r="O156" s="1"/>
    </row>
    <row r="157" spans="1:15" ht="12.75" customHeight="1">
      <c r="A157" s="30">
        <v>147</v>
      </c>
      <c r="B157" s="217" t="s">
        <v>101</v>
      </c>
      <c r="C157" s="231">
        <v>184.25</v>
      </c>
      <c r="D157" s="232">
        <v>185.01666666666665</v>
      </c>
      <c r="E157" s="232">
        <v>181.98333333333329</v>
      </c>
      <c r="F157" s="232">
        <v>179.71666666666664</v>
      </c>
      <c r="G157" s="232">
        <v>176.68333333333328</v>
      </c>
      <c r="H157" s="232">
        <v>187.2833333333333</v>
      </c>
      <c r="I157" s="232">
        <v>190.31666666666666</v>
      </c>
      <c r="J157" s="232">
        <v>192.58333333333331</v>
      </c>
      <c r="K157" s="231">
        <v>188.05</v>
      </c>
      <c r="L157" s="231">
        <v>182.75</v>
      </c>
      <c r="M157" s="231">
        <v>20.656860000000002</v>
      </c>
      <c r="N157" s="1"/>
      <c r="O157" s="1"/>
    </row>
    <row r="158" spans="1:15" ht="12.75" customHeight="1">
      <c r="A158" s="30">
        <v>148</v>
      </c>
      <c r="B158" s="217" t="s">
        <v>344</v>
      </c>
      <c r="C158" s="231">
        <v>260.10000000000002</v>
      </c>
      <c r="D158" s="232">
        <v>260.11666666666667</v>
      </c>
      <c r="E158" s="232">
        <v>258.23333333333335</v>
      </c>
      <c r="F158" s="232">
        <v>256.36666666666667</v>
      </c>
      <c r="G158" s="232">
        <v>254.48333333333335</v>
      </c>
      <c r="H158" s="232">
        <v>261.98333333333335</v>
      </c>
      <c r="I158" s="232">
        <v>263.86666666666667</v>
      </c>
      <c r="J158" s="232">
        <v>265.73333333333335</v>
      </c>
      <c r="K158" s="231">
        <v>262</v>
      </c>
      <c r="L158" s="231">
        <v>258.25</v>
      </c>
      <c r="M158" s="231">
        <v>0.66640999999999995</v>
      </c>
      <c r="N158" s="1"/>
      <c r="O158" s="1"/>
    </row>
    <row r="159" spans="1:15" ht="12.75" customHeight="1">
      <c r="A159" s="30">
        <v>149</v>
      </c>
      <c r="B159" s="217" t="s">
        <v>806</v>
      </c>
      <c r="C159" s="231">
        <v>124.75</v>
      </c>
      <c r="D159" s="232">
        <v>125.11666666666667</v>
      </c>
      <c r="E159" s="232">
        <v>120.33333333333334</v>
      </c>
      <c r="F159" s="232">
        <v>115.91666666666667</v>
      </c>
      <c r="G159" s="232">
        <v>111.13333333333334</v>
      </c>
      <c r="H159" s="232">
        <v>129.53333333333336</v>
      </c>
      <c r="I159" s="232">
        <v>134.31666666666666</v>
      </c>
      <c r="J159" s="232">
        <v>138.73333333333335</v>
      </c>
      <c r="K159" s="231">
        <v>129.9</v>
      </c>
      <c r="L159" s="231">
        <v>120.7</v>
      </c>
      <c r="M159" s="231">
        <v>295.18585999999999</v>
      </c>
      <c r="N159" s="1"/>
      <c r="O159" s="1"/>
    </row>
    <row r="160" spans="1:15" ht="12.75" customHeight="1">
      <c r="A160" s="30">
        <v>150</v>
      </c>
      <c r="B160" s="217" t="s">
        <v>102</v>
      </c>
      <c r="C160" s="231">
        <v>136</v>
      </c>
      <c r="D160" s="232">
        <v>135.45000000000002</v>
      </c>
      <c r="E160" s="232">
        <v>134.55000000000004</v>
      </c>
      <c r="F160" s="232">
        <v>133.10000000000002</v>
      </c>
      <c r="G160" s="232">
        <v>132.20000000000005</v>
      </c>
      <c r="H160" s="232">
        <v>136.90000000000003</v>
      </c>
      <c r="I160" s="232">
        <v>137.80000000000001</v>
      </c>
      <c r="J160" s="232">
        <v>139.25000000000003</v>
      </c>
      <c r="K160" s="231">
        <v>136.35</v>
      </c>
      <c r="L160" s="231">
        <v>134</v>
      </c>
      <c r="M160" s="231">
        <v>124.0937</v>
      </c>
      <c r="N160" s="1"/>
      <c r="O160" s="1"/>
    </row>
    <row r="161" spans="1:15" ht="12.75" customHeight="1">
      <c r="A161" s="30">
        <v>151</v>
      </c>
      <c r="B161" s="217" t="s">
        <v>774</v>
      </c>
      <c r="C161" s="231">
        <v>329.35</v>
      </c>
      <c r="D161" s="232">
        <v>328.06666666666666</v>
      </c>
      <c r="E161" s="232">
        <v>321.63333333333333</v>
      </c>
      <c r="F161" s="232">
        <v>313.91666666666669</v>
      </c>
      <c r="G161" s="232">
        <v>307.48333333333335</v>
      </c>
      <c r="H161" s="232">
        <v>335.7833333333333</v>
      </c>
      <c r="I161" s="232">
        <v>342.21666666666658</v>
      </c>
      <c r="J161" s="232">
        <v>349.93333333333328</v>
      </c>
      <c r="K161" s="231">
        <v>334.5</v>
      </c>
      <c r="L161" s="231">
        <v>320.35000000000002</v>
      </c>
      <c r="M161" s="231">
        <v>11.63533</v>
      </c>
      <c r="N161" s="1"/>
      <c r="O161" s="1"/>
    </row>
    <row r="162" spans="1:15" ht="12.75" customHeight="1">
      <c r="A162" s="30">
        <v>152</v>
      </c>
      <c r="B162" s="217" t="s">
        <v>345</v>
      </c>
      <c r="C162" s="231">
        <v>5275.75</v>
      </c>
      <c r="D162" s="232">
        <v>5338.4000000000005</v>
      </c>
      <c r="E162" s="232">
        <v>5191.9500000000007</v>
      </c>
      <c r="F162" s="232">
        <v>5108.1500000000005</v>
      </c>
      <c r="G162" s="232">
        <v>4961.7000000000007</v>
      </c>
      <c r="H162" s="232">
        <v>5422.2000000000007</v>
      </c>
      <c r="I162" s="232">
        <v>5568.65</v>
      </c>
      <c r="J162" s="232">
        <v>5652.4500000000007</v>
      </c>
      <c r="K162" s="231">
        <v>5484.85</v>
      </c>
      <c r="L162" s="231">
        <v>5254.6</v>
      </c>
      <c r="M162" s="231">
        <v>0.39029999999999998</v>
      </c>
      <c r="N162" s="1"/>
      <c r="O162" s="1"/>
    </row>
    <row r="163" spans="1:15" ht="12.75" customHeight="1">
      <c r="A163" s="30">
        <v>153</v>
      </c>
      <c r="B163" s="217" t="s">
        <v>346</v>
      </c>
      <c r="C163" s="231">
        <v>550.04999999999995</v>
      </c>
      <c r="D163" s="232">
        <v>554.11666666666667</v>
      </c>
      <c r="E163" s="232">
        <v>543.33333333333337</v>
      </c>
      <c r="F163" s="232">
        <v>536.61666666666667</v>
      </c>
      <c r="G163" s="232">
        <v>525.83333333333337</v>
      </c>
      <c r="H163" s="232">
        <v>560.83333333333337</v>
      </c>
      <c r="I163" s="232">
        <v>571.61666666666667</v>
      </c>
      <c r="J163" s="232">
        <v>578.33333333333337</v>
      </c>
      <c r="K163" s="231">
        <v>564.9</v>
      </c>
      <c r="L163" s="231">
        <v>547.4</v>
      </c>
      <c r="M163" s="231">
        <v>0.92656000000000005</v>
      </c>
      <c r="N163" s="1"/>
      <c r="O163" s="1"/>
    </row>
    <row r="164" spans="1:15" ht="12.75" customHeight="1">
      <c r="A164" s="30">
        <v>154</v>
      </c>
      <c r="B164" s="217" t="s">
        <v>347</v>
      </c>
      <c r="C164" s="231">
        <v>172.65</v>
      </c>
      <c r="D164" s="232">
        <v>173.63333333333333</v>
      </c>
      <c r="E164" s="232">
        <v>171.01666666666665</v>
      </c>
      <c r="F164" s="232">
        <v>169.38333333333333</v>
      </c>
      <c r="G164" s="232">
        <v>166.76666666666665</v>
      </c>
      <c r="H164" s="232">
        <v>175.26666666666665</v>
      </c>
      <c r="I164" s="232">
        <v>177.88333333333333</v>
      </c>
      <c r="J164" s="232">
        <v>179.51666666666665</v>
      </c>
      <c r="K164" s="231">
        <v>176.25</v>
      </c>
      <c r="L164" s="231">
        <v>172</v>
      </c>
      <c r="M164" s="231">
        <v>3.1637900000000001</v>
      </c>
      <c r="N164" s="1"/>
      <c r="O164" s="1"/>
    </row>
    <row r="165" spans="1:15" ht="12.75" customHeight="1">
      <c r="A165" s="30">
        <v>155</v>
      </c>
      <c r="B165" s="217" t="s">
        <v>348</v>
      </c>
      <c r="C165" s="231">
        <v>104.95</v>
      </c>
      <c r="D165" s="232">
        <v>103.78333333333335</v>
      </c>
      <c r="E165" s="232">
        <v>102.06666666666669</v>
      </c>
      <c r="F165" s="232">
        <v>99.183333333333351</v>
      </c>
      <c r="G165" s="232">
        <v>97.466666666666697</v>
      </c>
      <c r="H165" s="232">
        <v>106.66666666666669</v>
      </c>
      <c r="I165" s="232">
        <v>108.38333333333335</v>
      </c>
      <c r="J165" s="232">
        <v>111.26666666666668</v>
      </c>
      <c r="K165" s="231">
        <v>105.5</v>
      </c>
      <c r="L165" s="231">
        <v>100.9</v>
      </c>
      <c r="M165" s="231">
        <v>24.081939999999999</v>
      </c>
      <c r="N165" s="1"/>
      <c r="O165" s="1"/>
    </row>
    <row r="166" spans="1:15" ht="12.75" customHeight="1">
      <c r="A166" s="30">
        <v>156</v>
      </c>
      <c r="B166" s="217" t="s">
        <v>252</v>
      </c>
      <c r="C166" s="231">
        <v>283.45</v>
      </c>
      <c r="D166" s="232">
        <v>283.45</v>
      </c>
      <c r="E166" s="232">
        <v>281.09999999999997</v>
      </c>
      <c r="F166" s="232">
        <v>278.75</v>
      </c>
      <c r="G166" s="232">
        <v>276.39999999999998</v>
      </c>
      <c r="H166" s="232">
        <v>285.79999999999995</v>
      </c>
      <c r="I166" s="232">
        <v>288.14999999999998</v>
      </c>
      <c r="J166" s="232">
        <v>290.49999999999994</v>
      </c>
      <c r="K166" s="231">
        <v>285.8</v>
      </c>
      <c r="L166" s="231">
        <v>281.10000000000002</v>
      </c>
      <c r="M166" s="231">
        <v>3.0716000000000001</v>
      </c>
      <c r="N166" s="1"/>
      <c r="O166" s="1"/>
    </row>
    <row r="167" spans="1:15" ht="12.75" customHeight="1">
      <c r="A167" s="30">
        <v>157</v>
      </c>
      <c r="B167" s="217" t="s">
        <v>818</v>
      </c>
      <c r="C167" s="231">
        <v>1237.2</v>
      </c>
      <c r="D167" s="232">
        <v>1235.7166666666665</v>
      </c>
      <c r="E167" s="232">
        <v>1221.4333333333329</v>
      </c>
      <c r="F167" s="232">
        <v>1205.6666666666665</v>
      </c>
      <c r="G167" s="232">
        <v>1191.383333333333</v>
      </c>
      <c r="H167" s="232">
        <v>1251.4833333333329</v>
      </c>
      <c r="I167" s="232">
        <v>1265.7666666666662</v>
      </c>
      <c r="J167" s="232">
        <v>1281.5333333333328</v>
      </c>
      <c r="K167" s="231">
        <v>1250</v>
      </c>
      <c r="L167" s="231">
        <v>1219.95</v>
      </c>
      <c r="M167" s="231">
        <v>0.16671</v>
      </c>
      <c r="N167" s="1"/>
      <c r="O167" s="1"/>
    </row>
    <row r="168" spans="1:15" ht="12.75" customHeight="1">
      <c r="A168" s="30">
        <v>158</v>
      </c>
      <c r="B168" s="217" t="s">
        <v>103</v>
      </c>
      <c r="C168" s="231">
        <v>102.25</v>
      </c>
      <c r="D168" s="232">
        <v>101.56666666666666</v>
      </c>
      <c r="E168" s="232">
        <v>100.28333333333333</v>
      </c>
      <c r="F168" s="232">
        <v>98.316666666666663</v>
      </c>
      <c r="G168" s="232">
        <v>97.033333333333331</v>
      </c>
      <c r="H168" s="232">
        <v>103.53333333333333</v>
      </c>
      <c r="I168" s="232">
        <v>104.81666666666666</v>
      </c>
      <c r="J168" s="232">
        <v>106.78333333333333</v>
      </c>
      <c r="K168" s="231">
        <v>102.85</v>
      </c>
      <c r="L168" s="231">
        <v>99.6</v>
      </c>
      <c r="M168" s="231">
        <v>283.90307999999999</v>
      </c>
      <c r="N168" s="1"/>
      <c r="O168" s="1"/>
    </row>
    <row r="169" spans="1:15" ht="12.75" customHeight="1">
      <c r="A169" s="30">
        <v>159</v>
      </c>
      <c r="B169" s="217" t="s">
        <v>350</v>
      </c>
      <c r="C169" s="231">
        <v>1568.9</v>
      </c>
      <c r="D169" s="232">
        <v>1563.9166666666667</v>
      </c>
      <c r="E169" s="232">
        <v>1550.7833333333335</v>
      </c>
      <c r="F169" s="232">
        <v>1532.6666666666667</v>
      </c>
      <c r="G169" s="232">
        <v>1519.5333333333335</v>
      </c>
      <c r="H169" s="232">
        <v>1582.0333333333335</v>
      </c>
      <c r="I169" s="232">
        <v>1595.1666666666667</v>
      </c>
      <c r="J169" s="232">
        <v>1613.2833333333335</v>
      </c>
      <c r="K169" s="231">
        <v>1577.05</v>
      </c>
      <c r="L169" s="231">
        <v>1545.8</v>
      </c>
      <c r="M169" s="231">
        <v>0.64073000000000002</v>
      </c>
      <c r="N169" s="1"/>
      <c r="O169" s="1"/>
    </row>
    <row r="170" spans="1:15" ht="12.75" customHeight="1">
      <c r="A170" s="30">
        <v>160</v>
      </c>
      <c r="B170" s="217" t="s">
        <v>106</v>
      </c>
      <c r="C170" s="231">
        <v>40.15</v>
      </c>
      <c r="D170" s="232">
        <v>40.016666666666673</v>
      </c>
      <c r="E170" s="232">
        <v>39.533333333333346</v>
      </c>
      <c r="F170" s="232">
        <v>38.916666666666671</v>
      </c>
      <c r="G170" s="232">
        <v>38.433333333333344</v>
      </c>
      <c r="H170" s="232">
        <v>40.633333333333347</v>
      </c>
      <c r="I170" s="232">
        <v>41.116666666666681</v>
      </c>
      <c r="J170" s="232">
        <v>41.733333333333348</v>
      </c>
      <c r="K170" s="231">
        <v>40.5</v>
      </c>
      <c r="L170" s="231">
        <v>39.4</v>
      </c>
      <c r="M170" s="231">
        <v>53.00712</v>
      </c>
      <c r="N170" s="1"/>
      <c r="O170" s="1"/>
    </row>
    <row r="171" spans="1:15" ht="12.75" customHeight="1">
      <c r="A171" s="30">
        <v>161</v>
      </c>
      <c r="B171" s="217" t="s">
        <v>351</v>
      </c>
      <c r="C171" s="231">
        <v>2349.9</v>
      </c>
      <c r="D171" s="232">
        <v>2350.8833333333337</v>
      </c>
      <c r="E171" s="232">
        <v>2333.0666666666675</v>
      </c>
      <c r="F171" s="232">
        <v>2316.233333333334</v>
      </c>
      <c r="G171" s="232">
        <v>2298.4166666666679</v>
      </c>
      <c r="H171" s="232">
        <v>2367.7166666666672</v>
      </c>
      <c r="I171" s="232">
        <v>2385.5333333333338</v>
      </c>
      <c r="J171" s="232">
        <v>2402.3666666666668</v>
      </c>
      <c r="K171" s="231">
        <v>2368.6999999999998</v>
      </c>
      <c r="L171" s="231">
        <v>2334.0500000000002</v>
      </c>
      <c r="M171" s="231">
        <v>7.6749999999999999E-2</v>
      </c>
      <c r="N171" s="1"/>
      <c r="O171" s="1"/>
    </row>
    <row r="172" spans="1:15" ht="12.75" customHeight="1">
      <c r="A172" s="30">
        <v>162</v>
      </c>
      <c r="B172" s="217" t="s">
        <v>352</v>
      </c>
      <c r="C172" s="231">
        <v>2941.55</v>
      </c>
      <c r="D172" s="232">
        <v>2942.5166666666664</v>
      </c>
      <c r="E172" s="232">
        <v>2915.0333333333328</v>
      </c>
      <c r="F172" s="232">
        <v>2888.5166666666664</v>
      </c>
      <c r="G172" s="232">
        <v>2861.0333333333328</v>
      </c>
      <c r="H172" s="232">
        <v>2969.0333333333328</v>
      </c>
      <c r="I172" s="232">
        <v>2996.5166666666664</v>
      </c>
      <c r="J172" s="232">
        <v>3023.0333333333328</v>
      </c>
      <c r="K172" s="231">
        <v>2970</v>
      </c>
      <c r="L172" s="231">
        <v>2916</v>
      </c>
      <c r="M172" s="231">
        <v>6.4159999999999995E-2</v>
      </c>
      <c r="N172" s="1"/>
      <c r="O172" s="1"/>
    </row>
    <row r="173" spans="1:15" ht="12.75" customHeight="1">
      <c r="A173" s="30">
        <v>163</v>
      </c>
      <c r="B173" s="217" t="s">
        <v>353</v>
      </c>
      <c r="C173" s="231">
        <v>176.5</v>
      </c>
      <c r="D173" s="232">
        <v>175.5333333333333</v>
      </c>
      <c r="E173" s="232">
        <v>172.6666666666666</v>
      </c>
      <c r="F173" s="232">
        <v>168.83333333333329</v>
      </c>
      <c r="G173" s="232">
        <v>165.96666666666658</v>
      </c>
      <c r="H173" s="232">
        <v>179.36666666666662</v>
      </c>
      <c r="I173" s="232">
        <v>182.23333333333329</v>
      </c>
      <c r="J173" s="232">
        <v>186.06666666666663</v>
      </c>
      <c r="K173" s="231">
        <v>178.4</v>
      </c>
      <c r="L173" s="231">
        <v>171.7</v>
      </c>
      <c r="M173" s="231">
        <v>17.511900000000001</v>
      </c>
      <c r="N173" s="1"/>
      <c r="O173" s="1"/>
    </row>
    <row r="174" spans="1:15" ht="12.75" customHeight="1">
      <c r="A174" s="30">
        <v>164</v>
      </c>
      <c r="B174" s="217" t="s">
        <v>253</v>
      </c>
      <c r="C174" s="231">
        <v>1375.65</v>
      </c>
      <c r="D174" s="232">
        <v>1381.9000000000003</v>
      </c>
      <c r="E174" s="232">
        <v>1359.1000000000006</v>
      </c>
      <c r="F174" s="232">
        <v>1342.5500000000002</v>
      </c>
      <c r="G174" s="232">
        <v>1319.7500000000005</v>
      </c>
      <c r="H174" s="232">
        <v>1398.4500000000007</v>
      </c>
      <c r="I174" s="232">
        <v>1421.2500000000005</v>
      </c>
      <c r="J174" s="232">
        <v>1437.8000000000009</v>
      </c>
      <c r="K174" s="231">
        <v>1404.7</v>
      </c>
      <c r="L174" s="231">
        <v>1365.35</v>
      </c>
      <c r="M174" s="231">
        <v>2.72966</v>
      </c>
      <c r="N174" s="1"/>
      <c r="O174" s="1"/>
    </row>
    <row r="175" spans="1:15" ht="12.75" customHeight="1">
      <c r="A175" s="30">
        <v>165</v>
      </c>
      <c r="B175" s="217" t="s">
        <v>354</v>
      </c>
      <c r="C175" s="231">
        <v>1277.6500000000001</v>
      </c>
      <c r="D175" s="232">
        <v>1282.7333333333333</v>
      </c>
      <c r="E175" s="232">
        <v>1269.9166666666667</v>
      </c>
      <c r="F175" s="232">
        <v>1262.1833333333334</v>
      </c>
      <c r="G175" s="232">
        <v>1249.3666666666668</v>
      </c>
      <c r="H175" s="232">
        <v>1290.4666666666667</v>
      </c>
      <c r="I175" s="232">
        <v>1303.2833333333333</v>
      </c>
      <c r="J175" s="232">
        <v>1311.0166666666667</v>
      </c>
      <c r="K175" s="231">
        <v>1295.55</v>
      </c>
      <c r="L175" s="231">
        <v>1275</v>
      </c>
      <c r="M175" s="231">
        <v>0.24246000000000001</v>
      </c>
      <c r="N175" s="1"/>
      <c r="O175" s="1"/>
    </row>
    <row r="176" spans="1:15" ht="12.75" customHeight="1">
      <c r="A176" s="30">
        <v>166</v>
      </c>
      <c r="B176" s="217" t="s">
        <v>104</v>
      </c>
      <c r="C176" s="231">
        <v>418.7</v>
      </c>
      <c r="D176" s="232">
        <v>417.16666666666669</v>
      </c>
      <c r="E176" s="232">
        <v>412.53333333333336</v>
      </c>
      <c r="F176" s="232">
        <v>406.36666666666667</v>
      </c>
      <c r="G176" s="232">
        <v>401.73333333333335</v>
      </c>
      <c r="H176" s="232">
        <v>423.33333333333337</v>
      </c>
      <c r="I176" s="232">
        <v>427.9666666666667</v>
      </c>
      <c r="J176" s="232">
        <v>434.13333333333338</v>
      </c>
      <c r="K176" s="231">
        <v>421.8</v>
      </c>
      <c r="L176" s="231">
        <v>411</v>
      </c>
      <c r="M176" s="231">
        <v>3.4542700000000002</v>
      </c>
      <c r="N176" s="1"/>
      <c r="O176" s="1"/>
    </row>
    <row r="177" spans="1:15" ht="12.75" customHeight="1">
      <c r="A177" s="30">
        <v>167</v>
      </c>
      <c r="B177" s="217" t="s">
        <v>819</v>
      </c>
      <c r="C177" s="231">
        <v>1135.3499999999999</v>
      </c>
      <c r="D177" s="232">
        <v>1143.4833333333333</v>
      </c>
      <c r="E177" s="232">
        <v>1121.8666666666668</v>
      </c>
      <c r="F177" s="232">
        <v>1108.3833333333334</v>
      </c>
      <c r="G177" s="232">
        <v>1086.7666666666669</v>
      </c>
      <c r="H177" s="232">
        <v>1156.9666666666667</v>
      </c>
      <c r="I177" s="232">
        <v>1178.583333333333</v>
      </c>
      <c r="J177" s="232">
        <v>1192.0666666666666</v>
      </c>
      <c r="K177" s="231">
        <v>1165.0999999999999</v>
      </c>
      <c r="L177" s="231">
        <v>1130</v>
      </c>
      <c r="M177" s="231">
        <v>0.24895999999999999</v>
      </c>
      <c r="N177" s="1"/>
      <c r="O177" s="1"/>
    </row>
    <row r="178" spans="1:15" ht="12.75" customHeight="1">
      <c r="A178" s="30">
        <v>168</v>
      </c>
      <c r="B178" s="217" t="s">
        <v>355</v>
      </c>
      <c r="C178" s="231">
        <v>1915.35</v>
      </c>
      <c r="D178" s="232">
        <v>1923.3166666666666</v>
      </c>
      <c r="E178" s="232">
        <v>1897.3833333333332</v>
      </c>
      <c r="F178" s="232">
        <v>1879.4166666666665</v>
      </c>
      <c r="G178" s="232">
        <v>1853.4833333333331</v>
      </c>
      <c r="H178" s="232">
        <v>1941.2833333333333</v>
      </c>
      <c r="I178" s="232">
        <v>1967.2166666666667</v>
      </c>
      <c r="J178" s="232">
        <v>1985.1833333333334</v>
      </c>
      <c r="K178" s="231">
        <v>1949.25</v>
      </c>
      <c r="L178" s="231">
        <v>1905.35</v>
      </c>
      <c r="M178" s="231">
        <v>0.64193999999999996</v>
      </c>
      <c r="N178" s="1"/>
      <c r="O178" s="1"/>
    </row>
    <row r="179" spans="1:15" ht="12.75" customHeight="1">
      <c r="A179" s="30">
        <v>169</v>
      </c>
      <c r="B179" s="217" t="s">
        <v>254</v>
      </c>
      <c r="C179" s="231">
        <v>457.45</v>
      </c>
      <c r="D179" s="232">
        <v>456.55</v>
      </c>
      <c r="E179" s="232">
        <v>454.90000000000003</v>
      </c>
      <c r="F179" s="232">
        <v>452.35</v>
      </c>
      <c r="G179" s="232">
        <v>450.70000000000005</v>
      </c>
      <c r="H179" s="232">
        <v>459.1</v>
      </c>
      <c r="I179" s="232">
        <v>460.75</v>
      </c>
      <c r="J179" s="232">
        <v>463.3</v>
      </c>
      <c r="K179" s="231">
        <v>458.2</v>
      </c>
      <c r="L179" s="231">
        <v>454</v>
      </c>
      <c r="M179" s="231">
        <v>0.26212999999999997</v>
      </c>
      <c r="N179" s="1"/>
      <c r="O179" s="1"/>
    </row>
    <row r="180" spans="1:15" ht="12.75" customHeight="1">
      <c r="A180" s="30">
        <v>170</v>
      </c>
      <c r="B180" s="217" t="s">
        <v>107</v>
      </c>
      <c r="C180" s="231">
        <v>926.85</v>
      </c>
      <c r="D180" s="232">
        <v>925.91666666666663</v>
      </c>
      <c r="E180" s="232">
        <v>915.98333333333323</v>
      </c>
      <c r="F180" s="232">
        <v>905.11666666666656</v>
      </c>
      <c r="G180" s="232">
        <v>895.18333333333317</v>
      </c>
      <c r="H180" s="232">
        <v>936.7833333333333</v>
      </c>
      <c r="I180" s="232">
        <v>946.7166666666667</v>
      </c>
      <c r="J180" s="232">
        <v>957.58333333333337</v>
      </c>
      <c r="K180" s="231">
        <v>935.85</v>
      </c>
      <c r="L180" s="231">
        <v>915.05</v>
      </c>
      <c r="M180" s="231">
        <v>5.7888099999999998</v>
      </c>
      <c r="N180" s="1"/>
      <c r="O180" s="1"/>
    </row>
    <row r="181" spans="1:15" ht="12.75" customHeight="1">
      <c r="A181" s="30">
        <v>171</v>
      </c>
      <c r="B181" s="217" t="s">
        <v>255</v>
      </c>
      <c r="C181" s="231">
        <v>436.35</v>
      </c>
      <c r="D181" s="232">
        <v>437.45</v>
      </c>
      <c r="E181" s="232">
        <v>432.9</v>
      </c>
      <c r="F181" s="232">
        <v>429.45</v>
      </c>
      <c r="G181" s="232">
        <v>424.9</v>
      </c>
      <c r="H181" s="232">
        <v>440.9</v>
      </c>
      <c r="I181" s="232">
        <v>445.45000000000005</v>
      </c>
      <c r="J181" s="232">
        <v>448.9</v>
      </c>
      <c r="K181" s="231">
        <v>442</v>
      </c>
      <c r="L181" s="231">
        <v>434</v>
      </c>
      <c r="M181" s="231">
        <v>0.54276000000000002</v>
      </c>
      <c r="N181" s="1"/>
      <c r="O181" s="1"/>
    </row>
    <row r="182" spans="1:15" ht="12.75" customHeight="1">
      <c r="A182" s="30">
        <v>172</v>
      </c>
      <c r="B182" s="217" t="s">
        <v>108</v>
      </c>
      <c r="C182" s="231">
        <v>1232.55</v>
      </c>
      <c r="D182" s="232">
        <v>1234.4333333333334</v>
      </c>
      <c r="E182" s="232">
        <v>1226.6166666666668</v>
      </c>
      <c r="F182" s="232">
        <v>1220.6833333333334</v>
      </c>
      <c r="G182" s="232">
        <v>1212.8666666666668</v>
      </c>
      <c r="H182" s="232">
        <v>1240.3666666666668</v>
      </c>
      <c r="I182" s="232">
        <v>1248.1833333333334</v>
      </c>
      <c r="J182" s="232">
        <v>1254.1166666666668</v>
      </c>
      <c r="K182" s="231">
        <v>1242.25</v>
      </c>
      <c r="L182" s="231">
        <v>1228.5</v>
      </c>
      <c r="M182" s="231">
        <v>1.7423599999999999</v>
      </c>
      <c r="N182" s="1"/>
      <c r="O182" s="1"/>
    </row>
    <row r="183" spans="1:15" ht="12.75" customHeight="1">
      <c r="A183" s="30">
        <v>173</v>
      </c>
      <c r="B183" s="217" t="s">
        <v>109</v>
      </c>
      <c r="C183" s="231">
        <v>312.14999999999998</v>
      </c>
      <c r="D183" s="232">
        <v>312.31666666666666</v>
      </c>
      <c r="E183" s="232">
        <v>309.58333333333331</v>
      </c>
      <c r="F183" s="232">
        <v>307.01666666666665</v>
      </c>
      <c r="G183" s="232">
        <v>304.2833333333333</v>
      </c>
      <c r="H183" s="232">
        <v>314.88333333333333</v>
      </c>
      <c r="I183" s="232">
        <v>317.61666666666667</v>
      </c>
      <c r="J183" s="232">
        <v>320.18333333333334</v>
      </c>
      <c r="K183" s="231">
        <v>315.05</v>
      </c>
      <c r="L183" s="231">
        <v>309.75</v>
      </c>
      <c r="M183" s="231">
        <v>6.2388700000000004</v>
      </c>
      <c r="N183" s="1"/>
      <c r="O183" s="1"/>
    </row>
    <row r="184" spans="1:15" ht="12.75" customHeight="1">
      <c r="A184" s="30">
        <v>174</v>
      </c>
      <c r="B184" s="217" t="s">
        <v>356</v>
      </c>
      <c r="C184" s="231">
        <v>365.4</v>
      </c>
      <c r="D184" s="232">
        <v>366.76666666666665</v>
      </c>
      <c r="E184" s="232">
        <v>363.0333333333333</v>
      </c>
      <c r="F184" s="232">
        <v>360.66666666666663</v>
      </c>
      <c r="G184" s="232">
        <v>356.93333333333328</v>
      </c>
      <c r="H184" s="232">
        <v>369.13333333333333</v>
      </c>
      <c r="I184" s="232">
        <v>372.86666666666667</v>
      </c>
      <c r="J184" s="232">
        <v>375.23333333333335</v>
      </c>
      <c r="K184" s="231">
        <v>370.5</v>
      </c>
      <c r="L184" s="231">
        <v>364.4</v>
      </c>
      <c r="M184" s="231">
        <v>2.0525899999999999</v>
      </c>
      <c r="N184" s="1"/>
      <c r="O184" s="1"/>
    </row>
    <row r="185" spans="1:15" ht="12.75" customHeight="1">
      <c r="A185" s="30">
        <v>175</v>
      </c>
      <c r="B185" s="217" t="s">
        <v>110</v>
      </c>
      <c r="C185" s="231">
        <v>1631.3</v>
      </c>
      <c r="D185" s="232">
        <v>1638.1499999999999</v>
      </c>
      <c r="E185" s="232">
        <v>1608.4999999999998</v>
      </c>
      <c r="F185" s="232">
        <v>1585.6999999999998</v>
      </c>
      <c r="G185" s="232">
        <v>1556.0499999999997</v>
      </c>
      <c r="H185" s="232">
        <v>1660.9499999999998</v>
      </c>
      <c r="I185" s="232">
        <v>1690.6</v>
      </c>
      <c r="J185" s="232">
        <v>1713.3999999999999</v>
      </c>
      <c r="K185" s="231">
        <v>1667.8</v>
      </c>
      <c r="L185" s="231">
        <v>1615.35</v>
      </c>
      <c r="M185" s="231">
        <v>6.7239500000000003</v>
      </c>
      <c r="N185" s="1"/>
      <c r="O185" s="1"/>
    </row>
    <row r="186" spans="1:15" ht="12.75" customHeight="1">
      <c r="A186" s="30">
        <v>176</v>
      </c>
      <c r="B186" s="217" t="s">
        <v>357</v>
      </c>
      <c r="C186" s="231">
        <v>635.4</v>
      </c>
      <c r="D186" s="232">
        <v>632.61666666666667</v>
      </c>
      <c r="E186" s="232">
        <v>624.73333333333335</v>
      </c>
      <c r="F186" s="232">
        <v>614.06666666666672</v>
      </c>
      <c r="G186" s="232">
        <v>606.18333333333339</v>
      </c>
      <c r="H186" s="232">
        <v>643.2833333333333</v>
      </c>
      <c r="I186" s="232">
        <v>651.16666666666674</v>
      </c>
      <c r="J186" s="232">
        <v>661.83333333333326</v>
      </c>
      <c r="K186" s="231">
        <v>640.5</v>
      </c>
      <c r="L186" s="231">
        <v>621.95000000000005</v>
      </c>
      <c r="M186" s="231">
        <v>1.3735999999999999</v>
      </c>
      <c r="N186" s="1"/>
      <c r="O186" s="1"/>
    </row>
    <row r="187" spans="1:15" ht="12.75" customHeight="1">
      <c r="A187" s="30">
        <v>177</v>
      </c>
      <c r="B187" s="217" t="s">
        <v>856</v>
      </c>
      <c r="C187" s="231">
        <v>324.39999999999998</v>
      </c>
      <c r="D187" s="232">
        <v>324.06666666666666</v>
      </c>
      <c r="E187" s="232">
        <v>320.23333333333335</v>
      </c>
      <c r="F187" s="232">
        <v>316.06666666666666</v>
      </c>
      <c r="G187" s="232">
        <v>312.23333333333335</v>
      </c>
      <c r="H187" s="232">
        <v>328.23333333333335</v>
      </c>
      <c r="I187" s="232">
        <v>332.06666666666672</v>
      </c>
      <c r="J187" s="232">
        <v>336.23333333333335</v>
      </c>
      <c r="K187" s="231">
        <v>327.9</v>
      </c>
      <c r="L187" s="231">
        <v>319.89999999999998</v>
      </c>
      <c r="M187" s="231">
        <v>1.3984799999999999</v>
      </c>
      <c r="N187" s="1"/>
      <c r="O187" s="1"/>
    </row>
    <row r="188" spans="1:15" ht="12.75" customHeight="1">
      <c r="A188" s="30">
        <v>178</v>
      </c>
      <c r="B188" s="217" t="s">
        <v>359</v>
      </c>
      <c r="C188" s="231">
        <v>1930.9</v>
      </c>
      <c r="D188" s="232">
        <v>1925.4333333333334</v>
      </c>
      <c r="E188" s="232">
        <v>1899.8666666666668</v>
      </c>
      <c r="F188" s="232">
        <v>1868.8333333333335</v>
      </c>
      <c r="G188" s="232">
        <v>1843.2666666666669</v>
      </c>
      <c r="H188" s="232">
        <v>1956.4666666666667</v>
      </c>
      <c r="I188" s="232">
        <v>1982.0333333333333</v>
      </c>
      <c r="J188" s="232">
        <v>2013.0666666666666</v>
      </c>
      <c r="K188" s="231">
        <v>1951</v>
      </c>
      <c r="L188" s="231">
        <v>1894.4</v>
      </c>
      <c r="M188" s="231">
        <v>0.33273000000000003</v>
      </c>
      <c r="N188" s="1"/>
      <c r="O188" s="1"/>
    </row>
    <row r="189" spans="1:15" ht="12.75" customHeight="1">
      <c r="A189" s="30">
        <v>179</v>
      </c>
      <c r="B189" s="217" t="s">
        <v>360</v>
      </c>
      <c r="C189" s="231">
        <v>711.7</v>
      </c>
      <c r="D189" s="232">
        <v>714.61666666666679</v>
      </c>
      <c r="E189" s="232">
        <v>704.28333333333353</v>
      </c>
      <c r="F189" s="232">
        <v>696.86666666666679</v>
      </c>
      <c r="G189" s="232">
        <v>686.53333333333353</v>
      </c>
      <c r="H189" s="232">
        <v>722.03333333333353</v>
      </c>
      <c r="I189" s="232">
        <v>732.36666666666679</v>
      </c>
      <c r="J189" s="232">
        <v>739.78333333333353</v>
      </c>
      <c r="K189" s="231">
        <v>724.95</v>
      </c>
      <c r="L189" s="231">
        <v>707.2</v>
      </c>
      <c r="M189" s="231">
        <v>0.63912999999999998</v>
      </c>
      <c r="N189" s="1"/>
      <c r="O189" s="1"/>
    </row>
    <row r="190" spans="1:15" ht="12.75" customHeight="1">
      <c r="A190" s="30">
        <v>180</v>
      </c>
      <c r="B190" s="217" t="s">
        <v>361</v>
      </c>
      <c r="C190" s="231">
        <v>248.15</v>
      </c>
      <c r="D190" s="232">
        <v>249.76666666666665</v>
      </c>
      <c r="E190" s="232">
        <v>245.5333333333333</v>
      </c>
      <c r="F190" s="232">
        <v>242.91666666666666</v>
      </c>
      <c r="G190" s="232">
        <v>238.68333333333331</v>
      </c>
      <c r="H190" s="232">
        <v>252.3833333333333</v>
      </c>
      <c r="I190" s="232">
        <v>256.61666666666667</v>
      </c>
      <c r="J190" s="232">
        <v>259.23333333333329</v>
      </c>
      <c r="K190" s="231">
        <v>254</v>
      </c>
      <c r="L190" s="231">
        <v>247.15</v>
      </c>
      <c r="M190" s="231">
        <v>0.87512999999999996</v>
      </c>
      <c r="N190" s="1"/>
      <c r="O190" s="1"/>
    </row>
    <row r="191" spans="1:15" ht="12.75" customHeight="1">
      <c r="A191" s="30">
        <v>181</v>
      </c>
      <c r="B191" s="217" t="s">
        <v>362</v>
      </c>
      <c r="C191" s="231">
        <v>2676.25</v>
      </c>
      <c r="D191" s="232">
        <v>2684.8833333333332</v>
      </c>
      <c r="E191" s="232">
        <v>2606.4666666666662</v>
      </c>
      <c r="F191" s="232">
        <v>2536.6833333333329</v>
      </c>
      <c r="G191" s="232">
        <v>2458.266666666666</v>
      </c>
      <c r="H191" s="232">
        <v>2754.6666666666665</v>
      </c>
      <c r="I191" s="232">
        <v>2833.0833333333335</v>
      </c>
      <c r="J191" s="232">
        <v>2902.8666666666668</v>
      </c>
      <c r="K191" s="231">
        <v>2763.3</v>
      </c>
      <c r="L191" s="231">
        <v>2615.1</v>
      </c>
      <c r="M191" s="231">
        <v>1.62686</v>
      </c>
      <c r="N191" s="1"/>
      <c r="O191" s="1"/>
    </row>
    <row r="192" spans="1:15" ht="12.75" customHeight="1">
      <c r="A192" s="30">
        <v>182</v>
      </c>
      <c r="B192" s="217" t="s">
        <v>111</v>
      </c>
      <c r="C192" s="231">
        <v>471.05</v>
      </c>
      <c r="D192" s="232">
        <v>467.75</v>
      </c>
      <c r="E192" s="232">
        <v>463.65</v>
      </c>
      <c r="F192" s="232">
        <v>456.25</v>
      </c>
      <c r="G192" s="232">
        <v>452.15</v>
      </c>
      <c r="H192" s="232">
        <v>475.15</v>
      </c>
      <c r="I192" s="232">
        <v>479.25</v>
      </c>
      <c r="J192" s="232">
        <v>486.65</v>
      </c>
      <c r="K192" s="231">
        <v>471.85</v>
      </c>
      <c r="L192" s="231">
        <v>460.35</v>
      </c>
      <c r="M192" s="231">
        <v>8.6758199999999999</v>
      </c>
      <c r="N192" s="1"/>
      <c r="O192" s="1"/>
    </row>
    <row r="193" spans="1:15" ht="12.75" customHeight="1">
      <c r="A193" s="30">
        <v>183</v>
      </c>
      <c r="B193" s="217" t="s">
        <v>363</v>
      </c>
      <c r="C193" s="231">
        <v>579.20000000000005</v>
      </c>
      <c r="D193" s="232">
        <v>574.95000000000005</v>
      </c>
      <c r="E193" s="232">
        <v>569.30000000000007</v>
      </c>
      <c r="F193" s="232">
        <v>559.4</v>
      </c>
      <c r="G193" s="232">
        <v>553.75</v>
      </c>
      <c r="H193" s="232">
        <v>584.85000000000014</v>
      </c>
      <c r="I193" s="232">
        <v>590.50000000000023</v>
      </c>
      <c r="J193" s="232">
        <v>600.4000000000002</v>
      </c>
      <c r="K193" s="231">
        <v>580.6</v>
      </c>
      <c r="L193" s="231">
        <v>565.04999999999995</v>
      </c>
      <c r="M193" s="231">
        <v>13.652670000000001</v>
      </c>
      <c r="N193" s="1"/>
      <c r="O193" s="1"/>
    </row>
    <row r="194" spans="1:15" ht="12.75" customHeight="1">
      <c r="A194" s="30">
        <v>184</v>
      </c>
      <c r="B194" s="217" t="s">
        <v>364</v>
      </c>
      <c r="C194" s="231">
        <v>94.3</v>
      </c>
      <c r="D194" s="232">
        <v>94.416666666666671</v>
      </c>
      <c r="E194" s="232">
        <v>93.683333333333337</v>
      </c>
      <c r="F194" s="232">
        <v>93.066666666666663</v>
      </c>
      <c r="G194" s="232">
        <v>92.333333333333329</v>
      </c>
      <c r="H194" s="232">
        <v>95.033333333333346</v>
      </c>
      <c r="I194" s="232">
        <v>95.766666666666666</v>
      </c>
      <c r="J194" s="232">
        <v>96.383333333333354</v>
      </c>
      <c r="K194" s="231">
        <v>95.15</v>
      </c>
      <c r="L194" s="231">
        <v>93.8</v>
      </c>
      <c r="M194" s="231">
        <v>8.0782399999999992</v>
      </c>
      <c r="N194" s="1"/>
      <c r="O194" s="1"/>
    </row>
    <row r="195" spans="1:15" ht="12.75" customHeight="1">
      <c r="A195" s="30">
        <v>185</v>
      </c>
      <c r="B195" s="217" t="s">
        <v>365</v>
      </c>
      <c r="C195" s="231">
        <v>130.05000000000001</v>
      </c>
      <c r="D195" s="232">
        <v>129.25</v>
      </c>
      <c r="E195" s="232">
        <v>127.9</v>
      </c>
      <c r="F195" s="232">
        <v>125.75</v>
      </c>
      <c r="G195" s="232">
        <v>124.4</v>
      </c>
      <c r="H195" s="232">
        <v>131.4</v>
      </c>
      <c r="I195" s="232">
        <v>132.75000000000003</v>
      </c>
      <c r="J195" s="232">
        <v>134.9</v>
      </c>
      <c r="K195" s="231">
        <v>130.6</v>
      </c>
      <c r="L195" s="231">
        <v>127.1</v>
      </c>
      <c r="M195" s="231">
        <v>25.703289999999999</v>
      </c>
      <c r="N195" s="1"/>
      <c r="O195" s="1"/>
    </row>
    <row r="196" spans="1:15" ht="12.75" customHeight="1">
      <c r="A196" s="30">
        <v>186</v>
      </c>
      <c r="B196" s="217" t="s">
        <v>256</v>
      </c>
      <c r="C196" s="231">
        <v>274.8</v>
      </c>
      <c r="D196" s="232">
        <v>273.03333333333336</v>
      </c>
      <c r="E196" s="232">
        <v>268.26666666666671</v>
      </c>
      <c r="F196" s="232">
        <v>261.73333333333335</v>
      </c>
      <c r="G196" s="232">
        <v>256.9666666666667</v>
      </c>
      <c r="H196" s="232">
        <v>279.56666666666672</v>
      </c>
      <c r="I196" s="232">
        <v>284.33333333333337</v>
      </c>
      <c r="J196" s="232">
        <v>290.86666666666673</v>
      </c>
      <c r="K196" s="231">
        <v>277.8</v>
      </c>
      <c r="L196" s="231">
        <v>266.5</v>
      </c>
      <c r="M196" s="231">
        <v>7.8930100000000003</v>
      </c>
      <c r="N196" s="1"/>
      <c r="O196" s="1"/>
    </row>
    <row r="197" spans="1:15" ht="12.75" customHeight="1">
      <c r="A197" s="30">
        <v>187</v>
      </c>
      <c r="B197" s="217" t="s">
        <v>367</v>
      </c>
      <c r="C197" s="231">
        <v>1063.2</v>
      </c>
      <c r="D197" s="232">
        <v>1070.3333333333333</v>
      </c>
      <c r="E197" s="232">
        <v>1052.9666666666665</v>
      </c>
      <c r="F197" s="232">
        <v>1042.7333333333331</v>
      </c>
      <c r="G197" s="232">
        <v>1025.3666666666663</v>
      </c>
      <c r="H197" s="232">
        <v>1080.5666666666666</v>
      </c>
      <c r="I197" s="232">
        <v>1097.9333333333334</v>
      </c>
      <c r="J197" s="232">
        <v>1108.1666666666667</v>
      </c>
      <c r="K197" s="231">
        <v>1087.7</v>
      </c>
      <c r="L197" s="231">
        <v>1060.0999999999999</v>
      </c>
      <c r="M197" s="231">
        <v>0.64905000000000002</v>
      </c>
      <c r="N197" s="1"/>
      <c r="O197" s="1"/>
    </row>
    <row r="198" spans="1:15" ht="12.75" customHeight="1">
      <c r="A198" s="30">
        <v>188</v>
      </c>
      <c r="B198" s="217" t="s">
        <v>113</v>
      </c>
      <c r="C198" s="231">
        <v>1121.2</v>
      </c>
      <c r="D198" s="232">
        <v>1117.4166666666667</v>
      </c>
      <c r="E198" s="232">
        <v>1111.9333333333334</v>
      </c>
      <c r="F198" s="232">
        <v>1102.6666666666667</v>
      </c>
      <c r="G198" s="232">
        <v>1097.1833333333334</v>
      </c>
      <c r="H198" s="232">
        <v>1126.6833333333334</v>
      </c>
      <c r="I198" s="232">
        <v>1132.1666666666665</v>
      </c>
      <c r="J198" s="232">
        <v>1141.4333333333334</v>
      </c>
      <c r="K198" s="231">
        <v>1122.9000000000001</v>
      </c>
      <c r="L198" s="231">
        <v>1108.1500000000001</v>
      </c>
      <c r="M198" s="231">
        <v>16.968340000000001</v>
      </c>
      <c r="N198" s="1"/>
      <c r="O198" s="1"/>
    </row>
    <row r="199" spans="1:15" ht="12.75" customHeight="1">
      <c r="A199" s="30">
        <v>189</v>
      </c>
      <c r="B199" s="217" t="s">
        <v>115</v>
      </c>
      <c r="C199" s="231">
        <v>2000.8</v>
      </c>
      <c r="D199" s="232">
        <v>2009.1000000000001</v>
      </c>
      <c r="E199" s="232">
        <v>1988.7000000000003</v>
      </c>
      <c r="F199" s="232">
        <v>1976.6000000000001</v>
      </c>
      <c r="G199" s="232">
        <v>1956.2000000000003</v>
      </c>
      <c r="H199" s="232">
        <v>2021.2000000000003</v>
      </c>
      <c r="I199" s="232">
        <v>2041.6000000000004</v>
      </c>
      <c r="J199" s="232">
        <v>2053.7000000000003</v>
      </c>
      <c r="K199" s="231">
        <v>2029.5</v>
      </c>
      <c r="L199" s="231">
        <v>1997</v>
      </c>
      <c r="M199" s="231">
        <v>1.6221399999999999</v>
      </c>
      <c r="N199" s="1"/>
      <c r="O199" s="1"/>
    </row>
    <row r="200" spans="1:15" ht="12.75" customHeight="1">
      <c r="A200" s="30">
        <v>190</v>
      </c>
      <c r="B200" s="217" t="s">
        <v>116</v>
      </c>
      <c r="C200" s="231">
        <v>1673.1</v>
      </c>
      <c r="D200" s="232">
        <v>1672.3666666666668</v>
      </c>
      <c r="E200" s="232">
        <v>1662.1333333333337</v>
      </c>
      <c r="F200" s="232">
        <v>1651.166666666667</v>
      </c>
      <c r="G200" s="232">
        <v>1640.9333333333338</v>
      </c>
      <c r="H200" s="232">
        <v>1683.3333333333335</v>
      </c>
      <c r="I200" s="232">
        <v>1693.5666666666666</v>
      </c>
      <c r="J200" s="232">
        <v>1704.5333333333333</v>
      </c>
      <c r="K200" s="231">
        <v>1682.6</v>
      </c>
      <c r="L200" s="231">
        <v>1661.4</v>
      </c>
      <c r="M200" s="231">
        <v>77.221999999999994</v>
      </c>
      <c r="N200" s="1"/>
      <c r="O200" s="1"/>
    </row>
    <row r="201" spans="1:15" ht="12.75" customHeight="1">
      <c r="A201" s="30">
        <v>191</v>
      </c>
      <c r="B201" s="217" t="s">
        <v>117</v>
      </c>
      <c r="C201" s="231">
        <v>589.20000000000005</v>
      </c>
      <c r="D201" s="232">
        <v>590.28333333333342</v>
      </c>
      <c r="E201" s="232">
        <v>584.11666666666679</v>
      </c>
      <c r="F201" s="232">
        <v>579.03333333333342</v>
      </c>
      <c r="G201" s="232">
        <v>572.86666666666679</v>
      </c>
      <c r="H201" s="232">
        <v>595.36666666666679</v>
      </c>
      <c r="I201" s="232">
        <v>601.53333333333353</v>
      </c>
      <c r="J201" s="232">
        <v>606.61666666666679</v>
      </c>
      <c r="K201" s="231">
        <v>596.45000000000005</v>
      </c>
      <c r="L201" s="231">
        <v>585.20000000000005</v>
      </c>
      <c r="M201" s="231">
        <v>38.847830000000002</v>
      </c>
      <c r="N201" s="1"/>
      <c r="O201" s="1"/>
    </row>
    <row r="202" spans="1:15" ht="12.75" customHeight="1">
      <c r="A202" s="30">
        <v>192</v>
      </c>
      <c r="B202" s="217" t="s">
        <v>368</v>
      </c>
      <c r="C202" s="231">
        <v>71.7</v>
      </c>
      <c r="D202" s="232">
        <v>71.883333333333326</v>
      </c>
      <c r="E202" s="232">
        <v>71.266666666666652</v>
      </c>
      <c r="F202" s="232">
        <v>70.833333333333329</v>
      </c>
      <c r="G202" s="232">
        <v>70.216666666666654</v>
      </c>
      <c r="H202" s="232">
        <v>72.316666666666649</v>
      </c>
      <c r="I202" s="232">
        <v>72.933333333333323</v>
      </c>
      <c r="J202" s="232">
        <v>73.366666666666646</v>
      </c>
      <c r="K202" s="231">
        <v>72.5</v>
      </c>
      <c r="L202" s="231">
        <v>71.45</v>
      </c>
      <c r="M202" s="231">
        <v>26.730779999999999</v>
      </c>
      <c r="N202" s="1"/>
      <c r="O202" s="1"/>
    </row>
    <row r="203" spans="1:15" ht="12.75" customHeight="1">
      <c r="A203" s="30">
        <v>193</v>
      </c>
      <c r="B203" s="217" t="s">
        <v>820</v>
      </c>
      <c r="C203" s="231">
        <v>606.45000000000005</v>
      </c>
      <c r="D203" s="232">
        <v>609.76666666666665</v>
      </c>
      <c r="E203" s="232">
        <v>596.73333333333335</v>
      </c>
      <c r="F203" s="232">
        <v>587.01666666666665</v>
      </c>
      <c r="G203" s="232">
        <v>573.98333333333335</v>
      </c>
      <c r="H203" s="232">
        <v>619.48333333333335</v>
      </c>
      <c r="I203" s="232">
        <v>632.51666666666665</v>
      </c>
      <c r="J203" s="232">
        <v>642.23333333333335</v>
      </c>
      <c r="K203" s="231">
        <v>622.79999999999995</v>
      </c>
      <c r="L203" s="231">
        <v>600.04999999999995</v>
      </c>
      <c r="M203" s="231">
        <v>0.24212</v>
      </c>
      <c r="N203" s="1"/>
      <c r="O203" s="1"/>
    </row>
    <row r="204" spans="1:15" ht="12.75" customHeight="1">
      <c r="A204" s="30">
        <v>194</v>
      </c>
      <c r="B204" s="217" t="s">
        <v>369</v>
      </c>
      <c r="C204" s="231">
        <v>825.35</v>
      </c>
      <c r="D204" s="232">
        <v>832.44999999999993</v>
      </c>
      <c r="E204" s="232">
        <v>814.89999999999986</v>
      </c>
      <c r="F204" s="232">
        <v>804.44999999999993</v>
      </c>
      <c r="G204" s="232">
        <v>786.89999999999986</v>
      </c>
      <c r="H204" s="232">
        <v>842.89999999999986</v>
      </c>
      <c r="I204" s="232">
        <v>860.44999999999982</v>
      </c>
      <c r="J204" s="232">
        <v>870.89999999999986</v>
      </c>
      <c r="K204" s="231">
        <v>850</v>
      </c>
      <c r="L204" s="231">
        <v>822</v>
      </c>
      <c r="M204" s="231">
        <v>3.5282</v>
      </c>
      <c r="N204" s="1"/>
      <c r="O204" s="1"/>
    </row>
    <row r="205" spans="1:15" ht="12.75" customHeight="1">
      <c r="A205" s="30">
        <v>195</v>
      </c>
      <c r="B205" s="217" t="s">
        <v>370</v>
      </c>
      <c r="C205" s="231">
        <v>889.35</v>
      </c>
      <c r="D205" s="232">
        <v>891.18333333333339</v>
      </c>
      <c r="E205" s="232">
        <v>883.36666666666679</v>
      </c>
      <c r="F205" s="232">
        <v>877.38333333333344</v>
      </c>
      <c r="G205" s="232">
        <v>869.56666666666683</v>
      </c>
      <c r="H205" s="232">
        <v>897.16666666666674</v>
      </c>
      <c r="I205" s="232">
        <v>904.98333333333335</v>
      </c>
      <c r="J205" s="232">
        <v>910.9666666666667</v>
      </c>
      <c r="K205" s="231">
        <v>899</v>
      </c>
      <c r="L205" s="231">
        <v>885.2</v>
      </c>
      <c r="M205" s="231">
        <v>0.10443</v>
      </c>
      <c r="N205" s="1"/>
      <c r="O205" s="1"/>
    </row>
    <row r="206" spans="1:15" ht="12.75" customHeight="1">
      <c r="A206" s="30">
        <v>196</v>
      </c>
      <c r="B206" s="217" t="s">
        <v>112</v>
      </c>
      <c r="C206" s="231">
        <v>1200</v>
      </c>
      <c r="D206" s="232">
        <v>1186.45</v>
      </c>
      <c r="E206" s="232">
        <v>1168.5500000000002</v>
      </c>
      <c r="F206" s="232">
        <v>1137.1000000000001</v>
      </c>
      <c r="G206" s="232">
        <v>1119.2000000000003</v>
      </c>
      <c r="H206" s="232">
        <v>1217.9000000000001</v>
      </c>
      <c r="I206" s="232">
        <v>1235.8000000000002</v>
      </c>
      <c r="J206" s="232">
        <v>1267.25</v>
      </c>
      <c r="K206" s="231">
        <v>1204.3499999999999</v>
      </c>
      <c r="L206" s="231">
        <v>1155</v>
      </c>
      <c r="M206" s="231">
        <v>12.52028</v>
      </c>
      <c r="N206" s="1"/>
      <c r="O206" s="1"/>
    </row>
    <row r="207" spans="1:15" ht="12.75" customHeight="1">
      <c r="A207" s="30">
        <v>197</v>
      </c>
      <c r="B207" s="217" t="s">
        <v>118</v>
      </c>
      <c r="C207" s="231">
        <v>2774.6</v>
      </c>
      <c r="D207" s="232">
        <v>2778.8833333333337</v>
      </c>
      <c r="E207" s="232">
        <v>2745.7666666666673</v>
      </c>
      <c r="F207" s="232">
        <v>2716.9333333333338</v>
      </c>
      <c r="G207" s="232">
        <v>2683.8166666666675</v>
      </c>
      <c r="H207" s="232">
        <v>2807.7166666666672</v>
      </c>
      <c r="I207" s="232">
        <v>2840.833333333333</v>
      </c>
      <c r="J207" s="232">
        <v>2869.666666666667</v>
      </c>
      <c r="K207" s="231">
        <v>2812</v>
      </c>
      <c r="L207" s="231">
        <v>2750.05</v>
      </c>
      <c r="M207" s="231">
        <v>4.3431199999999999</v>
      </c>
      <c r="N207" s="1"/>
      <c r="O207" s="1"/>
    </row>
    <row r="208" spans="1:15" ht="12.75" customHeight="1">
      <c r="A208" s="30">
        <v>198</v>
      </c>
      <c r="B208" s="217" t="s">
        <v>768</v>
      </c>
      <c r="C208" s="231">
        <v>381.2</v>
      </c>
      <c r="D208" s="232">
        <v>383.33333333333331</v>
      </c>
      <c r="E208" s="232">
        <v>377.76666666666665</v>
      </c>
      <c r="F208" s="232">
        <v>374.33333333333331</v>
      </c>
      <c r="G208" s="232">
        <v>368.76666666666665</v>
      </c>
      <c r="H208" s="232">
        <v>386.76666666666665</v>
      </c>
      <c r="I208" s="232">
        <v>392.33333333333337</v>
      </c>
      <c r="J208" s="232">
        <v>395.76666666666665</v>
      </c>
      <c r="K208" s="231">
        <v>388.9</v>
      </c>
      <c r="L208" s="231">
        <v>379.9</v>
      </c>
      <c r="M208" s="231">
        <v>1.6315999999999999</v>
      </c>
      <c r="N208" s="1"/>
      <c r="O208" s="1"/>
    </row>
    <row r="209" spans="1:15" ht="12.75" customHeight="1">
      <c r="A209" s="30">
        <v>199</v>
      </c>
      <c r="B209" s="217" t="s">
        <v>120</v>
      </c>
      <c r="C209" s="231">
        <v>494.2</v>
      </c>
      <c r="D209" s="232">
        <v>495.25</v>
      </c>
      <c r="E209" s="232">
        <v>490.15</v>
      </c>
      <c r="F209" s="232">
        <v>486.09999999999997</v>
      </c>
      <c r="G209" s="232">
        <v>480.99999999999994</v>
      </c>
      <c r="H209" s="232">
        <v>499.3</v>
      </c>
      <c r="I209" s="232">
        <v>504.40000000000003</v>
      </c>
      <c r="J209" s="232">
        <v>508.45000000000005</v>
      </c>
      <c r="K209" s="231">
        <v>500.35</v>
      </c>
      <c r="L209" s="231">
        <v>491.2</v>
      </c>
      <c r="M209" s="231">
        <v>55.590310000000002</v>
      </c>
      <c r="N209" s="1"/>
      <c r="O209" s="1"/>
    </row>
    <row r="210" spans="1:15" ht="12.75" customHeight="1">
      <c r="A210" s="30">
        <v>200</v>
      </c>
      <c r="B210" s="217" t="s">
        <v>775</v>
      </c>
      <c r="C210" s="231">
        <v>1302.05</v>
      </c>
      <c r="D210" s="232">
        <v>1309.6333333333334</v>
      </c>
      <c r="E210" s="232">
        <v>1289.5166666666669</v>
      </c>
      <c r="F210" s="232">
        <v>1276.9833333333333</v>
      </c>
      <c r="G210" s="232">
        <v>1256.8666666666668</v>
      </c>
      <c r="H210" s="232">
        <v>1322.166666666667</v>
      </c>
      <c r="I210" s="232">
        <v>1342.2833333333333</v>
      </c>
      <c r="J210" s="232">
        <v>1354.8166666666671</v>
      </c>
      <c r="K210" s="231">
        <v>1329.75</v>
      </c>
      <c r="L210" s="231">
        <v>1297.0999999999999</v>
      </c>
      <c r="M210" s="231">
        <v>0.38544</v>
      </c>
      <c r="N210" s="1"/>
      <c r="O210" s="1"/>
    </row>
    <row r="211" spans="1:15" ht="12.75" customHeight="1">
      <c r="A211" s="30">
        <v>201</v>
      </c>
      <c r="B211" s="217" t="s">
        <v>257</v>
      </c>
      <c r="C211" s="231">
        <v>2524.4499999999998</v>
      </c>
      <c r="D211" s="232">
        <v>2519.2333333333331</v>
      </c>
      <c r="E211" s="232">
        <v>2504.9166666666661</v>
      </c>
      <c r="F211" s="232">
        <v>2485.3833333333328</v>
      </c>
      <c r="G211" s="232">
        <v>2471.0666666666657</v>
      </c>
      <c r="H211" s="232">
        <v>2538.7666666666664</v>
      </c>
      <c r="I211" s="232">
        <v>2553.083333333333</v>
      </c>
      <c r="J211" s="232">
        <v>2572.6166666666668</v>
      </c>
      <c r="K211" s="231">
        <v>2533.5500000000002</v>
      </c>
      <c r="L211" s="231">
        <v>2499.6999999999998</v>
      </c>
      <c r="M211" s="231">
        <v>5.8415900000000001</v>
      </c>
      <c r="N211" s="1"/>
      <c r="O211" s="1"/>
    </row>
    <row r="212" spans="1:15" ht="12.75" customHeight="1">
      <c r="A212" s="30">
        <v>202</v>
      </c>
      <c r="B212" s="217" t="s">
        <v>372</v>
      </c>
      <c r="C212" s="231">
        <v>129.25</v>
      </c>
      <c r="D212" s="232">
        <v>129.36666666666667</v>
      </c>
      <c r="E212" s="232">
        <v>127.68333333333334</v>
      </c>
      <c r="F212" s="232">
        <v>126.11666666666666</v>
      </c>
      <c r="G212" s="232">
        <v>124.43333333333332</v>
      </c>
      <c r="H212" s="232">
        <v>130.93333333333334</v>
      </c>
      <c r="I212" s="232">
        <v>132.61666666666667</v>
      </c>
      <c r="J212" s="232">
        <v>134.18333333333337</v>
      </c>
      <c r="K212" s="231">
        <v>131.05000000000001</v>
      </c>
      <c r="L212" s="231">
        <v>127.8</v>
      </c>
      <c r="M212" s="231">
        <v>52.991059999999997</v>
      </c>
      <c r="N212" s="1"/>
      <c r="O212" s="1"/>
    </row>
    <row r="213" spans="1:15" ht="12.75" customHeight="1">
      <c r="A213" s="30">
        <v>203</v>
      </c>
      <c r="B213" s="217" t="s">
        <v>121</v>
      </c>
      <c r="C213" s="231">
        <v>250.4</v>
      </c>
      <c r="D213" s="232">
        <v>248.7166666666667</v>
      </c>
      <c r="E213" s="232">
        <v>246.23333333333341</v>
      </c>
      <c r="F213" s="232">
        <v>242.06666666666672</v>
      </c>
      <c r="G213" s="232">
        <v>239.58333333333343</v>
      </c>
      <c r="H213" s="232">
        <v>252.88333333333338</v>
      </c>
      <c r="I213" s="232">
        <v>255.36666666666667</v>
      </c>
      <c r="J213" s="232">
        <v>259.53333333333336</v>
      </c>
      <c r="K213" s="231">
        <v>251.2</v>
      </c>
      <c r="L213" s="231">
        <v>244.55</v>
      </c>
      <c r="M213" s="231">
        <v>33.129840000000002</v>
      </c>
      <c r="N213" s="1"/>
      <c r="O213" s="1"/>
    </row>
    <row r="214" spans="1:15" ht="12.75" customHeight="1">
      <c r="A214" s="30">
        <v>204</v>
      </c>
      <c r="B214" s="217" t="s">
        <v>122</v>
      </c>
      <c r="C214" s="231">
        <v>2596.4</v>
      </c>
      <c r="D214" s="232">
        <v>2584.1333333333332</v>
      </c>
      <c r="E214" s="232">
        <v>2564.2666666666664</v>
      </c>
      <c r="F214" s="232">
        <v>2532.1333333333332</v>
      </c>
      <c r="G214" s="232">
        <v>2512.2666666666664</v>
      </c>
      <c r="H214" s="232">
        <v>2616.2666666666664</v>
      </c>
      <c r="I214" s="232">
        <v>2636.1333333333332</v>
      </c>
      <c r="J214" s="232">
        <v>2668.2666666666664</v>
      </c>
      <c r="K214" s="231">
        <v>2604</v>
      </c>
      <c r="L214" s="231">
        <v>2552</v>
      </c>
      <c r="M214" s="231">
        <v>13.883599999999999</v>
      </c>
      <c r="N214" s="1"/>
      <c r="O214" s="1"/>
    </row>
    <row r="215" spans="1:15" ht="12.75" customHeight="1">
      <c r="A215" s="30">
        <v>205</v>
      </c>
      <c r="B215" s="217" t="s">
        <v>258</v>
      </c>
      <c r="C215" s="231">
        <v>346.2</v>
      </c>
      <c r="D215" s="232">
        <v>349.33333333333331</v>
      </c>
      <c r="E215" s="232">
        <v>338.66666666666663</v>
      </c>
      <c r="F215" s="232">
        <v>331.13333333333333</v>
      </c>
      <c r="G215" s="232">
        <v>320.46666666666664</v>
      </c>
      <c r="H215" s="232">
        <v>356.86666666666662</v>
      </c>
      <c r="I215" s="232">
        <v>367.53333333333325</v>
      </c>
      <c r="J215" s="232">
        <v>375.06666666666661</v>
      </c>
      <c r="K215" s="231">
        <v>360</v>
      </c>
      <c r="L215" s="231">
        <v>341.8</v>
      </c>
      <c r="M215" s="231">
        <v>21.072099999999999</v>
      </c>
      <c r="N215" s="1"/>
      <c r="O215" s="1"/>
    </row>
    <row r="216" spans="1:15" ht="12.75" customHeight="1">
      <c r="A216" s="30">
        <v>206</v>
      </c>
      <c r="B216" s="217" t="s">
        <v>286</v>
      </c>
      <c r="C216" s="231">
        <v>3173.1</v>
      </c>
      <c r="D216" s="232">
        <v>3187.6833333333329</v>
      </c>
      <c r="E216" s="232">
        <v>3130.3666666666659</v>
      </c>
      <c r="F216" s="232">
        <v>3087.6333333333328</v>
      </c>
      <c r="G216" s="232">
        <v>3030.3166666666657</v>
      </c>
      <c r="H216" s="232">
        <v>3230.4166666666661</v>
      </c>
      <c r="I216" s="232">
        <v>3287.7333333333327</v>
      </c>
      <c r="J216" s="232">
        <v>3330.4666666666662</v>
      </c>
      <c r="K216" s="231">
        <v>3245</v>
      </c>
      <c r="L216" s="231">
        <v>3144.95</v>
      </c>
      <c r="M216" s="231">
        <v>0.17318</v>
      </c>
      <c r="N216" s="1"/>
      <c r="O216" s="1"/>
    </row>
    <row r="217" spans="1:15" ht="12.75" customHeight="1">
      <c r="A217" s="30">
        <v>207</v>
      </c>
      <c r="B217" s="217" t="s">
        <v>776</v>
      </c>
      <c r="C217" s="231">
        <v>753.5</v>
      </c>
      <c r="D217" s="232">
        <v>748.11666666666679</v>
      </c>
      <c r="E217" s="232">
        <v>738.5833333333336</v>
      </c>
      <c r="F217" s="232">
        <v>723.66666666666686</v>
      </c>
      <c r="G217" s="232">
        <v>714.13333333333367</v>
      </c>
      <c r="H217" s="232">
        <v>763.03333333333353</v>
      </c>
      <c r="I217" s="232">
        <v>772.56666666666683</v>
      </c>
      <c r="J217" s="232">
        <v>787.48333333333346</v>
      </c>
      <c r="K217" s="231">
        <v>757.65</v>
      </c>
      <c r="L217" s="231">
        <v>733.2</v>
      </c>
      <c r="M217" s="231">
        <v>0.46379999999999999</v>
      </c>
      <c r="N217" s="1"/>
      <c r="O217" s="1"/>
    </row>
    <row r="218" spans="1:15" ht="12.75" customHeight="1">
      <c r="A218" s="30">
        <v>208</v>
      </c>
      <c r="B218" s="217" t="s">
        <v>373</v>
      </c>
      <c r="C218" s="231">
        <v>40706.800000000003</v>
      </c>
      <c r="D218" s="232">
        <v>40575.950000000004</v>
      </c>
      <c r="E218" s="232">
        <v>40330.850000000006</v>
      </c>
      <c r="F218" s="232">
        <v>39954.9</v>
      </c>
      <c r="G218" s="232">
        <v>39709.800000000003</v>
      </c>
      <c r="H218" s="232">
        <v>40951.900000000009</v>
      </c>
      <c r="I218" s="232">
        <v>41197</v>
      </c>
      <c r="J218" s="232">
        <v>41572.950000000012</v>
      </c>
      <c r="K218" s="231">
        <v>40821.050000000003</v>
      </c>
      <c r="L218" s="231">
        <v>40200</v>
      </c>
      <c r="M218" s="231">
        <v>1.8540000000000001E-2</v>
      </c>
      <c r="N218" s="1"/>
      <c r="O218" s="1"/>
    </row>
    <row r="219" spans="1:15" ht="12.75" customHeight="1">
      <c r="A219" s="30">
        <v>209</v>
      </c>
      <c r="B219" s="217" t="s">
        <v>374</v>
      </c>
      <c r="C219" s="231">
        <v>49.5</v>
      </c>
      <c r="D219" s="232">
        <v>49.75</v>
      </c>
      <c r="E219" s="232">
        <v>49</v>
      </c>
      <c r="F219" s="232">
        <v>48.5</v>
      </c>
      <c r="G219" s="232">
        <v>47.75</v>
      </c>
      <c r="H219" s="232">
        <v>50.25</v>
      </c>
      <c r="I219" s="232">
        <v>51</v>
      </c>
      <c r="J219" s="232">
        <v>51.5</v>
      </c>
      <c r="K219" s="231">
        <v>50.5</v>
      </c>
      <c r="L219" s="231">
        <v>49.25</v>
      </c>
      <c r="M219" s="231">
        <v>25.038930000000001</v>
      </c>
      <c r="N219" s="1"/>
      <c r="O219" s="1"/>
    </row>
    <row r="220" spans="1:15" ht="12.75" customHeight="1">
      <c r="A220" s="30">
        <v>210</v>
      </c>
      <c r="B220" s="217" t="s">
        <v>114</v>
      </c>
      <c r="C220" s="231">
        <v>2741.9</v>
      </c>
      <c r="D220" s="232">
        <v>2736.2333333333336</v>
      </c>
      <c r="E220" s="232">
        <v>2721.6166666666672</v>
      </c>
      <c r="F220" s="232">
        <v>2701.3333333333335</v>
      </c>
      <c r="G220" s="232">
        <v>2686.7166666666672</v>
      </c>
      <c r="H220" s="232">
        <v>2756.5166666666673</v>
      </c>
      <c r="I220" s="232">
        <v>2771.1333333333341</v>
      </c>
      <c r="J220" s="232">
        <v>2791.4166666666674</v>
      </c>
      <c r="K220" s="231">
        <v>2750.85</v>
      </c>
      <c r="L220" s="231">
        <v>2715.95</v>
      </c>
      <c r="M220" s="231">
        <v>18.685140000000001</v>
      </c>
      <c r="N220" s="1"/>
      <c r="O220" s="1"/>
    </row>
    <row r="221" spans="1:15" ht="12.75" customHeight="1">
      <c r="A221" s="30">
        <v>211</v>
      </c>
      <c r="B221" s="217" t="s">
        <v>124</v>
      </c>
      <c r="C221" s="231">
        <v>871.7</v>
      </c>
      <c r="D221" s="232">
        <v>873.19999999999993</v>
      </c>
      <c r="E221" s="232">
        <v>863.09999999999991</v>
      </c>
      <c r="F221" s="232">
        <v>854.5</v>
      </c>
      <c r="G221" s="232">
        <v>844.4</v>
      </c>
      <c r="H221" s="232">
        <v>881.79999999999984</v>
      </c>
      <c r="I221" s="232">
        <v>891.9</v>
      </c>
      <c r="J221" s="232">
        <v>900.49999999999977</v>
      </c>
      <c r="K221" s="231">
        <v>883.3</v>
      </c>
      <c r="L221" s="231">
        <v>864.6</v>
      </c>
      <c r="M221" s="231">
        <v>168.82379</v>
      </c>
      <c r="N221" s="1"/>
      <c r="O221" s="1"/>
    </row>
    <row r="222" spans="1:15" ht="12.75" customHeight="1">
      <c r="A222" s="30">
        <v>212</v>
      </c>
      <c r="B222" s="217" t="s">
        <v>125</v>
      </c>
      <c r="C222" s="231">
        <v>1160</v>
      </c>
      <c r="D222" s="232">
        <v>1155.0833333333333</v>
      </c>
      <c r="E222" s="232">
        <v>1147.4666666666665</v>
      </c>
      <c r="F222" s="232">
        <v>1134.9333333333332</v>
      </c>
      <c r="G222" s="232">
        <v>1127.3166666666664</v>
      </c>
      <c r="H222" s="232">
        <v>1167.6166666666666</v>
      </c>
      <c r="I222" s="232">
        <v>1175.2333333333333</v>
      </c>
      <c r="J222" s="232">
        <v>1187.7666666666667</v>
      </c>
      <c r="K222" s="231">
        <v>1162.7</v>
      </c>
      <c r="L222" s="231">
        <v>1142.55</v>
      </c>
      <c r="M222" s="231">
        <v>8.3272899999999996</v>
      </c>
      <c r="N222" s="1"/>
      <c r="O222" s="1"/>
    </row>
    <row r="223" spans="1:15" ht="12.75" customHeight="1">
      <c r="A223" s="30">
        <v>213</v>
      </c>
      <c r="B223" s="217" t="s">
        <v>126</v>
      </c>
      <c r="C223" s="231">
        <v>474.7</v>
      </c>
      <c r="D223" s="232">
        <v>473.13333333333338</v>
      </c>
      <c r="E223" s="232">
        <v>470.46666666666675</v>
      </c>
      <c r="F223" s="232">
        <v>466.23333333333335</v>
      </c>
      <c r="G223" s="232">
        <v>463.56666666666672</v>
      </c>
      <c r="H223" s="232">
        <v>477.36666666666679</v>
      </c>
      <c r="I223" s="232">
        <v>480.03333333333342</v>
      </c>
      <c r="J223" s="232">
        <v>484.26666666666682</v>
      </c>
      <c r="K223" s="231">
        <v>475.8</v>
      </c>
      <c r="L223" s="231">
        <v>468.9</v>
      </c>
      <c r="M223" s="231">
        <v>10.610810000000001</v>
      </c>
      <c r="N223" s="1"/>
      <c r="O223" s="1"/>
    </row>
    <row r="224" spans="1:15" ht="12.75" customHeight="1">
      <c r="A224" s="30">
        <v>214</v>
      </c>
      <c r="B224" s="217" t="s">
        <v>259</v>
      </c>
      <c r="C224" s="231">
        <v>502.6</v>
      </c>
      <c r="D224" s="232">
        <v>501.73333333333335</v>
      </c>
      <c r="E224" s="232">
        <v>498.31666666666672</v>
      </c>
      <c r="F224" s="232">
        <v>494.03333333333336</v>
      </c>
      <c r="G224" s="232">
        <v>490.61666666666673</v>
      </c>
      <c r="H224" s="232">
        <v>506.01666666666671</v>
      </c>
      <c r="I224" s="232">
        <v>509.43333333333334</v>
      </c>
      <c r="J224" s="232">
        <v>513.7166666666667</v>
      </c>
      <c r="K224" s="231">
        <v>505.15</v>
      </c>
      <c r="L224" s="231">
        <v>497.45</v>
      </c>
      <c r="M224" s="231">
        <v>1.4995400000000001</v>
      </c>
      <c r="N224" s="1"/>
      <c r="O224" s="1"/>
    </row>
    <row r="225" spans="1:15" ht="12.75" customHeight="1">
      <c r="A225" s="30">
        <v>215</v>
      </c>
      <c r="B225" s="217" t="s">
        <v>376</v>
      </c>
      <c r="C225" s="231">
        <v>54.9</v>
      </c>
      <c r="D225" s="232">
        <v>55.066666666666663</v>
      </c>
      <c r="E225" s="232">
        <v>54.483333333333327</v>
      </c>
      <c r="F225" s="232">
        <v>54.066666666666663</v>
      </c>
      <c r="G225" s="232">
        <v>53.483333333333327</v>
      </c>
      <c r="H225" s="232">
        <v>55.483333333333327</v>
      </c>
      <c r="I225" s="232">
        <v>56.06666666666667</v>
      </c>
      <c r="J225" s="232">
        <v>56.483333333333327</v>
      </c>
      <c r="K225" s="231">
        <v>55.65</v>
      </c>
      <c r="L225" s="231">
        <v>54.65</v>
      </c>
      <c r="M225" s="231">
        <v>78.279079999999993</v>
      </c>
      <c r="N225" s="1"/>
      <c r="O225" s="1"/>
    </row>
    <row r="226" spans="1:15" ht="12.75" customHeight="1">
      <c r="A226" s="30">
        <v>216</v>
      </c>
      <c r="B226" s="217" t="s">
        <v>128</v>
      </c>
      <c r="C226" s="231">
        <v>59.3</v>
      </c>
      <c r="D226" s="232">
        <v>60.050000000000004</v>
      </c>
      <c r="E226" s="232">
        <v>58.250000000000007</v>
      </c>
      <c r="F226" s="232">
        <v>57.2</v>
      </c>
      <c r="G226" s="232">
        <v>55.400000000000006</v>
      </c>
      <c r="H226" s="232">
        <v>61.100000000000009</v>
      </c>
      <c r="I226" s="232">
        <v>62.900000000000006</v>
      </c>
      <c r="J226" s="232">
        <v>63.95000000000001</v>
      </c>
      <c r="K226" s="231">
        <v>61.85</v>
      </c>
      <c r="L226" s="231">
        <v>59</v>
      </c>
      <c r="M226" s="231">
        <v>585.50580000000002</v>
      </c>
      <c r="N226" s="1"/>
      <c r="O226" s="1"/>
    </row>
    <row r="227" spans="1:15" ht="12.75" customHeight="1">
      <c r="A227" s="30">
        <v>217</v>
      </c>
      <c r="B227" s="217" t="s">
        <v>377</v>
      </c>
      <c r="C227" s="231">
        <v>87</v>
      </c>
      <c r="D227" s="232">
        <v>87.433333333333337</v>
      </c>
      <c r="E227" s="232">
        <v>86.366666666666674</v>
      </c>
      <c r="F227" s="232">
        <v>85.733333333333334</v>
      </c>
      <c r="G227" s="232">
        <v>84.666666666666671</v>
      </c>
      <c r="H227" s="232">
        <v>88.066666666666677</v>
      </c>
      <c r="I227" s="232">
        <v>89.13333333333334</v>
      </c>
      <c r="J227" s="232">
        <v>89.76666666666668</v>
      </c>
      <c r="K227" s="231">
        <v>88.5</v>
      </c>
      <c r="L227" s="231">
        <v>86.8</v>
      </c>
      <c r="M227" s="231">
        <v>48.209069999999997</v>
      </c>
      <c r="N227" s="1"/>
      <c r="O227" s="1"/>
    </row>
    <row r="228" spans="1:15" ht="12.75" customHeight="1">
      <c r="A228" s="30">
        <v>218</v>
      </c>
      <c r="B228" s="217" t="s">
        <v>378</v>
      </c>
      <c r="C228" s="231">
        <v>884.4</v>
      </c>
      <c r="D228" s="232">
        <v>886.43333333333339</v>
      </c>
      <c r="E228" s="232">
        <v>877.96666666666681</v>
      </c>
      <c r="F228" s="232">
        <v>871.53333333333342</v>
      </c>
      <c r="G228" s="232">
        <v>863.06666666666683</v>
      </c>
      <c r="H228" s="232">
        <v>892.86666666666679</v>
      </c>
      <c r="I228" s="232">
        <v>901.33333333333348</v>
      </c>
      <c r="J228" s="232">
        <v>907.76666666666677</v>
      </c>
      <c r="K228" s="231">
        <v>894.9</v>
      </c>
      <c r="L228" s="231">
        <v>880</v>
      </c>
      <c r="M228" s="231">
        <v>0.12112000000000001</v>
      </c>
      <c r="N228" s="1"/>
      <c r="O228" s="1"/>
    </row>
    <row r="229" spans="1:15" ht="12.75" customHeight="1">
      <c r="A229" s="30">
        <v>219</v>
      </c>
      <c r="B229" s="217" t="s">
        <v>379</v>
      </c>
      <c r="C229" s="231">
        <v>477.45</v>
      </c>
      <c r="D229" s="232">
        <v>482.06666666666666</v>
      </c>
      <c r="E229" s="232">
        <v>470.38333333333333</v>
      </c>
      <c r="F229" s="232">
        <v>463.31666666666666</v>
      </c>
      <c r="G229" s="232">
        <v>451.63333333333333</v>
      </c>
      <c r="H229" s="232">
        <v>489.13333333333333</v>
      </c>
      <c r="I229" s="232">
        <v>500.81666666666661</v>
      </c>
      <c r="J229" s="232">
        <v>507.88333333333333</v>
      </c>
      <c r="K229" s="231">
        <v>493.75</v>
      </c>
      <c r="L229" s="231">
        <v>475</v>
      </c>
      <c r="M229" s="231">
        <v>2.65341</v>
      </c>
      <c r="N229" s="1"/>
      <c r="O229" s="1"/>
    </row>
    <row r="230" spans="1:15" ht="12.75" customHeight="1">
      <c r="A230" s="30">
        <v>220</v>
      </c>
      <c r="B230" s="217" t="s">
        <v>380</v>
      </c>
      <c r="C230" s="231" t="e">
        <v>#N/A</v>
      </c>
      <c r="D230" s="232" t="e">
        <v>#N/A</v>
      </c>
      <c r="E230" s="232" t="e">
        <v>#N/A</v>
      </c>
      <c r="F230" s="232" t="e">
        <v>#N/A</v>
      </c>
      <c r="G230" s="232" t="e">
        <v>#N/A</v>
      </c>
      <c r="H230" s="232" t="e">
        <v>#N/A</v>
      </c>
      <c r="I230" s="232" t="e">
        <v>#N/A</v>
      </c>
      <c r="J230" s="232" t="e">
        <v>#N/A</v>
      </c>
      <c r="K230" s="231" t="e">
        <v>#N/A</v>
      </c>
      <c r="L230" s="231" t="e">
        <v>#N/A</v>
      </c>
      <c r="M230" s="231" t="e">
        <v>#N/A</v>
      </c>
      <c r="N230" s="1"/>
      <c r="O230" s="1"/>
    </row>
    <row r="231" spans="1:15" ht="12.75" customHeight="1">
      <c r="A231" s="30">
        <v>221</v>
      </c>
      <c r="B231" s="217" t="s">
        <v>381</v>
      </c>
      <c r="C231" s="231">
        <v>301.60000000000002</v>
      </c>
      <c r="D231" s="232">
        <v>302.93333333333334</v>
      </c>
      <c r="E231" s="232">
        <v>298.86666666666667</v>
      </c>
      <c r="F231" s="232">
        <v>296.13333333333333</v>
      </c>
      <c r="G231" s="232">
        <v>292.06666666666666</v>
      </c>
      <c r="H231" s="232">
        <v>305.66666666666669</v>
      </c>
      <c r="I231" s="232">
        <v>309.73333333333341</v>
      </c>
      <c r="J231" s="232">
        <v>312.4666666666667</v>
      </c>
      <c r="K231" s="231">
        <v>307</v>
      </c>
      <c r="L231" s="231">
        <v>300.2</v>
      </c>
      <c r="M231" s="231">
        <v>9.3020899999999997</v>
      </c>
      <c r="N231" s="1"/>
      <c r="O231" s="1"/>
    </row>
    <row r="232" spans="1:15" ht="12.75" customHeight="1">
      <c r="A232" s="30">
        <v>222</v>
      </c>
      <c r="B232" s="217" t="s">
        <v>137</v>
      </c>
      <c r="C232" s="231">
        <v>337.75</v>
      </c>
      <c r="D232" s="232">
        <v>336.31666666666666</v>
      </c>
      <c r="E232" s="232">
        <v>334.48333333333335</v>
      </c>
      <c r="F232" s="232">
        <v>331.2166666666667</v>
      </c>
      <c r="G232" s="232">
        <v>329.38333333333338</v>
      </c>
      <c r="H232" s="232">
        <v>339.58333333333331</v>
      </c>
      <c r="I232" s="232">
        <v>341.41666666666669</v>
      </c>
      <c r="J232" s="232">
        <v>344.68333333333328</v>
      </c>
      <c r="K232" s="231">
        <v>338.15</v>
      </c>
      <c r="L232" s="231">
        <v>333.05</v>
      </c>
      <c r="M232" s="231">
        <v>71.248069999999998</v>
      </c>
      <c r="N232" s="1"/>
      <c r="O232" s="1"/>
    </row>
    <row r="233" spans="1:15" ht="12.75" customHeight="1">
      <c r="A233" s="30">
        <v>223</v>
      </c>
      <c r="B233" s="217" t="s">
        <v>383</v>
      </c>
      <c r="C233" s="231">
        <v>103.6</v>
      </c>
      <c r="D233" s="232">
        <v>104.10000000000001</v>
      </c>
      <c r="E233" s="232">
        <v>102.70000000000002</v>
      </c>
      <c r="F233" s="232">
        <v>101.80000000000001</v>
      </c>
      <c r="G233" s="232">
        <v>100.40000000000002</v>
      </c>
      <c r="H233" s="232">
        <v>105.00000000000001</v>
      </c>
      <c r="I233" s="232">
        <v>106.40000000000002</v>
      </c>
      <c r="J233" s="232">
        <v>107.30000000000001</v>
      </c>
      <c r="K233" s="231">
        <v>105.5</v>
      </c>
      <c r="L233" s="231">
        <v>103.2</v>
      </c>
      <c r="M233" s="231">
        <v>2.6628799999999999</v>
      </c>
      <c r="N233" s="1"/>
      <c r="O233" s="1"/>
    </row>
    <row r="234" spans="1:15" ht="12.75" customHeight="1">
      <c r="A234" s="30">
        <v>224</v>
      </c>
      <c r="B234" s="217" t="s">
        <v>384</v>
      </c>
      <c r="C234" s="231">
        <v>207.85</v>
      </c>
      <c r="D234" s="232">
        <v>210.13333333333335</v>
      </c>
      <c r="E234" s="232">
        <v>204.26666666666671</v>
      </c>
      <c r="F234" s="232">
        <v>200.68333333333337</v>
      </c>
      <c r="G234" s="232">
        <v>194.81666666666672</v>
      </c>
      <c r="H234" s="232">
        <v>213.7166666666667</v>
      </c>
      <c r="I234" s="232">
        <v>219.58333333333331</v>
      </c>
      <c r="J234" s="232">
        <v>223.16666666666669</v>
      </c>
      <c r="K234" s="231">
        <v>216</v>
      </c>
      <c r="L234" s="231">
        <v>206.55</v>
      </c>
      <c r="M234" s="231">
        <v>30.73678</v>
      </c>
      <c r="N234" s="1"/>
      <c r="O234" s="1"/>
    </row>
    <row r="235" spans="1:15" ht="12.75" customHeight="1">
      <c r="A235" s="30">
        <v>225</v>
      </c>
      <c r="B235" s="217" t="s">
        <v>123</v>
      </c>
      <c r="C235" s="231">
        <v>135.30000000000001</v>
      </c>
      <c r="D235" s="232">
        <v>134.68333333333334</v>
      </c>
      <c r="E235" s="232">
        <v>133.06666666666666</v>
      </c>
      <c r="F235" s="232">
        <v>130.83333333333331</v>
      </c>
      <c r="G235" s="232">
        <v>129.21666666666664</v>
      </c>
      <c r="H235" s="232">
        <v>136.91666666666669</v>
      </c>
      <c r="I235" s="232">
        <v>138.53333333333336</v>
      </c>
      <c r="J235" s="232">
        <v>140.76666666666671</v>
      </c>
      <c r="K235" s="231">
        <v>136.30000000000001</v>
      </c>
      <c r="L235" s="231">
        <v>132.44999999999999</v>
      </c>
      <c r="M235" s="231">
        <v>67.712379999999996</v>
      </c>
      <c r="N235" s="1"/>
      <c r="O235" s="1"/>
    </row>
    <row r="236" spans="1:15" ht="12.75" customHeight="1">
      <c r="A236" s="30">
        <v>226</v>
      </c>
      <c r="B236" s="217" t="s">
        <v>385</v>
      </c>
      <c r="C236" s="231">
        <v>73.900000000000006</v>
      </c>
      <c r="D236" s="232">
        <v>74.5</v>
      </c>
      <c r="E236" s="232">
        <v>73</v>
      </c>
      <c r="F236" s="232">
        <v>72.099999999999994</v>
      </c>
      <c r="G236" s="232">
        <v>70.599999999999994</v>
      </c>
      <c r="H236" s="232">
        <v>75.400000000000006</v>
      </c>
      <c r="I236" s="232">
        <v>76.900000000000006</v>
      </c>
      <c r="J236" s="232">
        <v>77.800000000000011</v>
      </c>
      <c r="K236" s="231">
        <v>76</v>
      </c>
      <c r="L236" s="231">
        <v>73.599999999999994</v>
      </c>
      <c r="M236" s="231">
        <v>35.365749999999998</v>
      </c>
      <c r="N236" s="1"/>
      <c r="O236" s="1"/>
    </row>
    <row r="237" spans="1:15" ht="12.75" customHeight="1">
      <c r="A237" s="30">
        <v>227</v>
      </c>
      <c r="B237" s="217" t="s">
        <v>260</v>
      </c>
      <c r="C237" s="231">
        <v>4594.95</v>
      </c>
      <c r="D237" s="232">
        <v>4598.333333333333</v>
      </c>
      <c r="E237" s="232">
        <v>4546.6666666666661</v>
      </c>
      <c r="F237" s="232">
        <v>4498.3833333333332</v>
      </c>
      <c r="G237" s="232">
        <v>4446.7166666666662</v>
      </c>
      <c r="H237" s="232">
        <v>4646.6166666666659</v>
      </c>
      <c r="I237" s="232">
        <v>4698.2833333333319</v>
      </c>
      <c r="J237" s="232">
        <v>4746.5666666666657</v>
      </c>
      <c r="K237" s="231">
        <v>4650</v>
      </c>
      <c r="L237" s="231">
        <v>4550.05</v>
      </c>
      <c r="M237" s="231">
        <v>1.1066199999999999</v>
      </c>
      <c r="N237" s="1"/>
      <c r="O237" s="1"/>
    </row>
    <row r="238" spans="1:15" ht="12.75" customHeight="1">
      <c r="A238" s="30">
        <v>228</v>
      </c>
      <c r="B238" s="217" t="s">
        <v>386</v>
      </c>
      <c r="C238" s="231">
        <v>287.89999999999998</v>
      </c>
      <c r="D238" s="232">
        <v>287.59999999999997</v>
      </c>
      <c r="E238" s="232">
        <v>285.49999999999994</v>
      </c>
      <c r="F238" s="232">
        <v>283.09999999999997</v>
      </c>
      <c r="G238" s="232">
        <v>280.99999999999994</v>
      </c>
      <c r="H238" s="232">
        <v>289.99999999999994</v>
      </c>
      <c r="I238" s="232">
        <v>292.09999999999997</v>
      </c>
      <c r="J238" s="232">
        <v>294.49999999999994</v>
      </c>
      <c r="K238" s="231">
        <v>289.7</v>
      </c>
      <c r="L238" s="231">
        <v>285.2</v>
      </c>
      <c r="M238" s="231">
        <v>5.5241899999999999</v>
      </c>
      <c r="N238" s="1"/>
      <c r="O238" s="1"/>
    </row>
    <row r="239" spans="1:15" ht="12.75" customHeight="1">
      <c r="A239" s="30">
        <v>229</v>
      </c>
      <c r="B239" s="217" t="s">
        <v>387</v>
      </c>
      <c r="C239" s="231">
        <v>138.69999999999999</v>
      </c>
      <c r="D239" s="232">
        <v>137.41666666666666</v>
      </c>
      <c r="E239" s="232">
        <v>135.43333333333331</v>
      </c>
      <c r="F239" s="232">
        <v>132.16666666666666</v>
      </c>
      <c r="G239" s="232">
        <v>130.18333333333331</v>
      </c>
      <c r="H239" s="232">
        <v>140.68333333333331</v>
      </c>
      <c r="I239" s="232">
        <v>142.66666666666666</v>
      </c>
      <c r="J239" s="232">
        <v>145.93333333333331</v>
      </c>
      <c r="K239" s="231">
        <v>139.4</v>
      </c>
      <c r="L239" s="231">
        <v>134.15</v>
      </c>
      <c r="M239" s="231">
        <v>42.047969999999999</v>
      </c>
      <c r="N239" s="1"/>
      <c r="O239" s="1"/>
    </row>
    <row r="240" spans="1:15" ht="12.75" customHeight="1">
      <c r="A240" s="30">
        <v>230</v>
      </c>
      <c r="B240" s="217" t="s">
        <v>130</v>
      </c>
      <c r="C240" s="231">
        <v>298.05</v>
      </c>
      <c r="D240" s="232">
        <v>297.51666666666665</v>
      </c>
      <c r="E240" s="232">
        <v>295.58333333333331</v>
      </c>
      <c r="F240" s="232">
        <v>293.11666666666667</v>
      </c>
      <c r="G240" s="232">
        <v>291.18333333333334</v>
      </c>
      <c r="H240" s="232">
        <v>299.98333333333329</v>
      </c>
      <c r="I240" s="232">
        <v>301.91666666666669</v>
      </c>
      <c r="J240" s="232">
        <v>304.38333333333327</v>
      </c>
      <c r="K240" s="231">
        <v>299.45</v>
      </c>
      <c r="L240" s="231">
        <v>295.05</v>
      </c>
      <c r="M240" s="231">
        <v>15.509819999999999</v>
      </c>
      <c r="N240" s="1"/>
      <c r="O240" s="1"/>
    </row>
    <row r="241" spans="1:15" ht="12.75" customHeight="1">
      <c r="A241" s="30">
        <v>231</v>
      </c>
      <c r="B241" s="217" t="s">
        <v>135</v>
      </c>
      <c r="C241" s="231">
        <v>83.45</v>
      </c>
      <c r="D241" s="232">
        <v>83.216666666666669</v>
      </c>
      <c r="E241" s="232">
        <v>82.833333333333343</v>
      </c>
      <c r="F241" s="232">
        <v>82.216666666666669</v>
      </c>
      <c r="G241" s="232">
        <v>81.833333333333343</v>
      </c>
      <c r="H241" s="232">
        <v>83.833333333333343</v>
      </c>
      <c r="I241" s="232">
        <v>84.216666666666669</v>
      </c>
      <c r="J241" s="232">
        <v>84.833333333333343</v>
      </c>
      <c r="K241" s="231">
        <v>83.6</v>
      </c>
      <c r="L241" s="231">
        <v>82.6</v>
      </c>
      <c r="M241" s="231">
        <v>69.727720000000005</v>
      </c>
      <c r="N241" s="1"/>
      <c r="O241" s="1"/>
    </row>
    <row r="242" spans="1:15" ht="12.75" customHeight="1">
      <c r="A242" s="30">
        <v>232</v>
      </c>
      <c r="B242" s="217" t="s">
        <v>388</v>
      </c>
      <c r="C242" s="231">
        <v>30.25</v>
      </c>
      <c r="D242" s="232">
        <v>30.45</v>
      </c>
      <c r="E242" s="232">
        <v>29.799999999999997</v>
      </c>
      <c r="F242" s="232">
        <v>29.349999999999998</v>
      </c>
      <c r="G242" s="232">
        <v>28.699999999999996</v>
      </c>
      <c r="H242" s="232">
        <v>30.9</v>
      </c>
      <c r="I242" s="232">
        <v>31.549999999999997</v>
      </c>
      <c r="J242" s="232">
        <v>32</v>
      </c>
      <c r="K242" s="231">
        <v>31.1</v>
      </c>
      <c r="L242" s="231">
        <v>30</v>
      </c>
      <c r="M242" s="231">
        <v>168.34101000000001</v>
      </c>
      <c r="N242" s="1"/>
      <c r="O242" s="1"/>
    </row>
    <row r="243" spans="1:15" ht="12.75" customHeight="1">
      <c r="A243" s="30">
        <v>233</v>
      </c>
      <c r="B243" s="217" t="s">
        <v>136</v>
      </c>
      <c r="C243" s="231">
        <v>642.79999999999995</v>
      </c>
      <c r="D243" s="232">
        <v>642.5333333333333</v>
      </c>
      <c r="E243" s="232">
        <v>640.06666666666661</v>
      </c>
      <c r="F243" s="232">
        <v>637.33333333333326</v>
      </c>
      <c r="G243" s="232">
        <v>634.86666666666656</v>
      </c>
      <c r="H243" s="232">
        <v>645.26666666666665</v>
      </c>
      <c r="I243" s="232">
        <v>647.73333333333335</v>
      </c>
      <c r="J243" s="232">
        <v>650.4666666666667</v>
      </c>
      <c r="K243" s="231">
        <v>645</v>
      </c>
      <c r="L243" s="231">
        <v>639.79999999999995</v>
      </c>
      <c r="M243" s="231">
        <v>7.5623199999999997</v>
      </c>
      <c r="N243" s="1"/>
      <c r="O243" s="1"/>
    </row>
    <row r="244" spans="1:15" ht="12.75" customHeight="1">
      <c r="A244" s="30">
        <v>234</v>
      </c>
      <c r="B244" s="217" t="s">
        <v>771</v>
      </c>
      <c r="C244" s="231">
        <v>32.85</v>
      </c>
      <c r="D244" s="232">
        <v>33.050000000000004</v>
      </c>
      <c r="E244" s="232">
        <v>32.45000000000001</v>
      </c>
      <c r="F244" s="232">
        <v>32.050000000000004</v>
      </c>
      <c r="G244" s="232">
        <v>31.45000000000001</v>
      </c>
      <c r="H244" s="232">
        <v>33.45000000000001</v>
      </c>
      <c r="I244" s="232">
        <v>34.050000000000004</v>
      </c>
      <c r="J244" s="232">
        <v>34.45000000000001</v>
      </c>
      <c r="K244" s="231">
        <v>33.65</v>
      </c>
      <c r="L244" s="231">
        <v>32.65</v>
      </c>
      <c r="M244" s="231">
        <v>475.60768999999999</v>
      </c>
      <c r="N244" s="1"/>
      <c r="O244" s="1"/>
    </row>
    <row r="245" spans="1:15" ht="12.75" customHeight="1">
      <c r="A245" s="30">
        <v>235</v>
      </c>
      <c r="B245" s="217" t="s">
        <v>777</v>
      </c>
      <c r="C245" s="231">
        <v>1226.6500000000001</v>
      </c>
      <c r="D245" s="232">
        <v>1229.4333333333334</v>
      </c>
      <c r="E245" s="232">
        <v>1219.9166666666667</v>
      </c>
      <c r="F245" s="232">
        <v>1213.1833333333334</v>
      </c>
      <c r="G245" s="232">
        <v>1203.6666666666667</v>
      </c>
      <c r="H245" s="232">
        <v>1236.1666666666667</v>
      </c>
      <c r="I245" s="232">
        <v>1245.6833333333332</v>
      </c>
      <c r="J245" s="232">
        <v>1252.4166666666667</v>
      </c>
      <c r="K245" s="231">
        <v>1238.95</v>
      </c>
      <c r="L245" s="231">
        <v>1222.7</v>
      </c>
      <c r="M245" s="231">
        <v>0.20207</v>
      </c>
      <c r="N245" s="1"/>
      <c r="O245" s="1"/>
    </row>
    <row r="246" spans="1:15" ht="12.75" customHeight="1">
      <c r="A246" s="30">
        <v>236</v>
      </c>
      <c r="B246" s="217" t="s">
        <v>389</v>
      </c>
      <c r="C246" s="231">
        <v>404.75</v>
      </c>
      <c r="D246" s="232">
        <v>402.05</v>
      </c>
      <c r="E246" s="232">
        <v>394.3</v>
      </c>
      <c r="F246" s="232">
        <v>383.85</v>
      </c>
      <c r="G246" s="232">
        <v>376.1</v>
      </c>
      <c r="H246" s="232">
        <v>412.5</v>
      </c>
      <c r="I246" s="232">
        <v>420.25</v>
      </c>
      <c r="J246" s="232">
        <v>430.7</v>
      </c>
      <c r="K246" s="231">
        <v>409.8</v>
      </c>
      <c r="L246" s="231">
        <v>391.6</v>
      </c>
      <c r="M246" s="231">
        <v>4.5532599999999999</v>
      </c>
      <c r="N246" s="1"/>
      <c r="O246" s="1"/>
    </row>
    <row r="247" spans="1:15" ht="12.75" customHeight="1">
      <c r="A247" s="30">
        <v>237</v>
      </c>
      <c r="B247" s="217" t="s">
        <v>129</v>
      </c>
      <c r="C247" s="231">
        <v>431.75</v>
      </c>
      <c r="D247" s="232">
        <v>431.11666666666662</v>
      </c>
      <c r="E247" s="232">
        <v>426.23333333333323</v>
      </c>
      <c r="F247" s="232">
        <v>420.71666666666664</v>
      </c>
      <c r="G247" s="232">
        <v>415.83333333333326</v>
      </c>
      <c r="H247" s="232">
        <v>436.63333333333321</v>
      </c>
      <c r="I247" s="232">
        <v>441.51666666666654</v>
      </c>
      <c r="J247" s="232">
        <v>447.03333333333319</v>
      </c>
      <c r="K247" s="231">
        <v>436</v>
      </c>
      <c r="L247" s="231">
        <v>425.6</v>
      </c>
      <c r="M247" s="231">
        <v>15.290929999999999</v>
      </c>
      <c r="N247" s="1"/>
      <c r="O247" s="1"/>
    </row>
    <row r="248" spans="1:15" ht="12.75" customHeight="1">
      <c r="A248" s="30">
        <v>238</v>
      </c>
      <c r="B248" s="217" t="s">
        <v>133</v>
      </c>
      <c r="C248" s="231">
        <v>172.9</v>
      </c>
      <c r="D248" s="232">
        <v>174.25</v>
      </c>
      <c r="E248" s="232">
        <v>170.2</v>
      </c>
      <c r="F248" s="232">
        <v>167.5</v>
      </c>
      <c r="G248" s="232">
        <v>163.44999999999999</v>
      </c>
      <c r="H248" s="232">
        <v>176.95</v>
      </c>
      <c r="I248" s="232">
        <v>181</v>
      </c>
      <c r="J248" s="232">
        <v>183.7</v>
      </c>
      <c r="K248" s="231">
        <v>178.3</v>
      </c>
      <c r="L248" s="231">
        <v>171.55</v>
      </c>
      <c r="M248" s="231">
        <v>50.580970000000001</v>
      </c>
      <c r="N248" s="1"/>
      <c r="O248" s="1"/>
    </row>
    <row r="249" spans="1:15" ht="12.75" customHeight="1">
      <c r="A249" s="30">
        <v>239</v>
      </c>
      <c r="B249" s="217" t="s">
        <v>132</v>
      </c>
      <c r="C249" s="231">
        <v>1204.7</v>
      </c>
      <c r="D249" s="232">
        <v>1208.45</v>
      </c>
      <c r="E249" s="232">
        <v>1196.75</v>
      </c>
      <c r="F249" s="232">
        <v>1188.8</v>
      </c>
      <c r="G249" s="232">
        <v>1177.0999999999999</v>
      </c>
      <c r="H249" s="232">
        <v>1216.4000000000001</v>
      </c>
      <c r="I249" s="232">
        <v>1228.1000000000004</v>
      </c>
      <c r="J249" s="232">
        <v>1236.0500000000002</v>
      </c>
      <c r="K249" s="231">
        <v>1220.1500000000001</v>
      </c>
      <c r="L249" s="231">
        <v>1200.5</v>
      </c>
      <c r="M249" s="231">
        <v>18.488130000000002</v>
      </c>
      <c r="N249" s="1"/>
      <c r="O249" s="1"/>
    </row>
    <row r="250" spans="1:15" ht="12.75" customHeight="1">
      <c r="A250" s="30">
        <v>240</v>
      </c>
      <c r="B250" s="217" t="s">
        <v>390</v>
      </c>
      <c r="C250" s="231">
        <v>17.100000000000001</v>
      </c>
      <c r="D250" s="232">
        <v>17.533333333333335</v>
      </c>
      <c r="E250" s="232">
        <v>16.31666666666667</v>
      </c>
      <c r="F250" s="232">
        <v>15.533333333333335</v>
      </c>
      <c r="G250" s="232">
        <v>14.31666666666667</v>
      </c>
      <c r="H250" s="232">
        <v>18.31666666666667</v>
      </c>
      <c r="I250" s="232">
        <v>19.533333333333331</v>
      </c>
      <c r="J250" s="232">
        <v>20.31666666666667</v>
      </c>
      <c r="K250" s="231">
        <v>18.75</v>
      </c>
      <c r="L250" s="231">
        <v>16.75</v>
      </c>
      <c r="M250" s="231">
        <v>892.43245000000002</v>
      </c>
      <c r="N250" s="1"/>
      <c r="O250" s="1"/>
    </row>
    <row r="251" spans="1:15" ht="12.75" customHeight="1">
      <c r="A251" s="30">
        <v>241</v>
      </c>
      <c r="B251" s="217" t="s">
        <v>162</v>
      </c>
      <c r="C251" s="231">
        <v>3746.2</v>
      </c>
      <c r="D251" s="232">
        <v>3722.35</v>
      </c>
      <c r="E251" s="232">
        <v>3684.85</v>
      </c>
      <c r="F251" s="232">
        <v>3623.5</v>
      </c>
      <c r="G251" s="232">
        <v>3586</v>
      </c>
      <c r="H251" s="232">
        <v>3783.7</v>
      </c>
      <c r="I251" s="232">
        <v>3821.2</v>
      </c>
      <c r="J251" s="232">
        <v>3882.5499999999997</v>
      </c>
      <c r="K251" s="231">
        <v>3759.85</v>
      </c>
      <c r="L251" s="231">
        <v>3661</v>
      </c>
      <c r="M251" s="231">
        <v>1.8939299999999999</v>
      </c>
      <c r="N251" s="1"/>
      <c r="O251" s="1"/>
    </row>
    <row r="252" spans="1:15" ht="12.75" customHeight="1">
      <c r="A252" s="30">
        <v>242</v>
      </c>
      <c r="B252" s="217" t="s">
        <v>134</v>
      </c>
      <c r="C252" s="231">
        <v>1548</v>
      </c>
      <c r="D252" s="232">
        <v>1543.1333333333332</v>
      </c>
      <c r="E252" s="232">
        <v>1532.9666666666665</v>
      </c>
      <c r="F252" s="232">
        <v>1517.9333333333332</v>
      </c>
      <c r="G252" s="232">
        <v>1507.7666666666664</v>
      </c>
      <c r="H252" s="232">
        <v>1558.1666666666665</v>
      </c>
      <c r="I252" s="232">
        <v>1568.3333333333335</v>
      </c>
      <c r="J252" s="232">
        <v>1583.3666666666666</v>
      </c>
      <c r="K252" s="231">
        <v>1553.3</v>
      </c>
      <c r="L252" s="231">
        <v>1528.1</v>
      </c>
      <c r="M252" s="231">
        <v>48.550199999999997</v>
      </c>
      <c r="N252" s="1"/>
      <c r="O252" s="1"/>
    </row>
    <row r="253" spans="1:15" ht="12.75" customHeight="1">
      <c r="A253" s="30">
        <v>243</v>
      </c>
      <c r="B253" s="217" t="s">
        <v>391</v>
      </c>
      <c r="C253" s="231">
        <v>482.6</v>
      </c>
      <c r="D253" s="232">
        <v>483.76666666666665</v>
      </c>
      <c r="E253" s="232">
        <v>477.83333333333331</v>
      </c>
      <c r="F253" s="232">
        <v>473.06666666666666</v>
      </c>
      <c r="G253" s="232">
        <v>467.13333333333333</v>
      </c>
      <c r="H253" s="232">
        <v>488.5333333333333</v>
      </c>
      <c r="I253" s="232">
        <v>494.4666666666667</v>
      </c>
      <c r="J253" s="232">
        <v>499.23333333333329</v>
      </c>
      <c r="K253" s="231">
        <v>489.7</v>
      </c>
      <c r="L253" s="231">
        <v>479</v>
      </c>
      <c r="M253" s="231">
        <v>1.0695399999999999</v>
      </c>
      <c r="N253" s="1"/>
      <c r="O253" s="1"/>
    </row>
    <row r="254" spans="1:15" ht="12.75" customHeight="1">
      <c r="A254" s="30">
        <v>244</v>
      </c>
      <c r="B254" s="217" t="s">
        <v>392</v>
      </c>
      <c r="C254" s="231">
        <v>428.75</v>
      </c>
      <c r="D254" s="232">
        <v>423.2833333333333</v>
      </c>
      <c r="E254" s="232">
        <v>415.71666666666658</v>
      </c>
      <c r="F254" s="232">
        <v>402.68333333333328</v>
      </c>
      <c r="G254" s="232">
        <v>395.11666666666656</v>
      </c>
      <c r="H254" s="232">
        <v>436.31666666666661</v>
      </c>
      <c r="I254" s="232">
        <v>443.88333333333333</v>
      </c>
      <c r="J254" s="232">
        <v>456.91666666666663</v>
      </c>
      <c r="K254" s="231">
        <v>430.85</v>
      </c>
      <c r="L254" s="231">
        <v>410.25</v>
      </c>
      <c r="M254" s="231">
        <v>6.9986800000000002</v>
      </c>
      <c r="N254" s="1"/>
      <c r="O254" s="1"/>
    </row>
    <row r="255" spans="1:15" ht="12.75" customHeight="1">
      <c r="A255" s="30">
        <v>245</v>
      </c>
      <c r="B255" s="217" t="s">
        <v>131</v>
      </c>
      <c r="C255" s="231">
        <v>2121.8000000000002</v>
      </c>
      <c r="D255" s="232">
        <v>2115.9666666666667</v>
      </c>
      <c r="E255" s="232">
        <v>2100.5833333333335</v>
      </c>
      <c r="F255" s="232">
        <v>2079.3666666666668</v>
      </c>
      <c r="G255" s="232">
        <v>2063.9833333333336</v>
      </c>
      <c r="H255" s="232">
        <v>2137.1833333333334</v>
      </c>
      <c r="I255" s="232">
        <v>2152.5666666666666</v>
      </c>
      <c r="J255" s="232">
        <v>2173.7833333333333</v>
      </c>
      <c r="K255" s="231">
        <v>2131.35</v>
      </c>
      <c r="L255" s="231">
        <v>2094.75</v>
      </c>
      <c r="M255" s="231">
        <v>2.1219899999999998</v>
      </c>
      <c r="N255" s="1"/>
      <c r="O255" s="1"/>
    </row>
    <row r="256" spans="1:15" ht="12.75" customHeight="1">
      <c r="A256" s="30">
        <v>246</v>
      </c>
      <c r="B256" s="217" t="s">
        <v>261</v>
      </c>
      <c r="C256" s="231">
        <v>871.7</v>
      </c>
      <c r="D256" s="232">
        <v>868.9</v>
      </c>
      <c r="E256" s="232">
        <v>861.8</v>
      </c>
      <c r="F256" s="232">
        <v>851.9</v>
      </c>
      <c r="G256" s="232">
        <v>844.8</v>
      </c>
      <c r="H256" s="232">
        <v>878.8</v>
      </c>
      <c r="I256" s="232">
        <v>885.90000000000009</v>
      </c>
      <c r="J256" s="232">
        <v>895.8</v>
      </c>
      <c r="K256" s="231">
        <v>876</v>
      </c>
      <c r="L256" s="231">
        <v>859</v>
      </c>
      <c r="M256" s="231">
        <v>0.77510000000000001</v>
      </c>
      <c r="N256" s="1"/>
      <c r="O256" s="1"/>
    </row>
    <row r="257" spans="1:15" ht="12.75" customHeight="1">
      <c r="A257" s="30">
        <v>247</v>
      </c>
      <c r="B257" s="217" t="s">
        <v>393</v>
      </c>
      <c r="C257" s="231">
        <v>1971.65</v>
      </c>
      <c r="D257" s="232">
        <v>1955.2666666666667</v>
      </c>
      <c r="E257" s="232">
        <v>1931.9333333333334</v>
      </c>
      <c r="F257" s="232">
        <v>1892.2166666666667</v>
      </c>
      <c r="G257" s="232">
        <v>1868.8833333333334</v>
      </c>
      <c r="H257" s="232">
        <v>1994.9833333333333</v>
      </c>
      <c r="I257" s="232">
        <v>2018.3166666666668</v>
      </c>
      <c r="J257" s="232">
        <v>2058.0333333333333</v>
      </c>
      <c r="K257" s="231">
        <v>1978.6</v>
      </c>
      <c r="L257" s="231">
        <v>1915.55</v>
      </c>
      <c r="M257" s="231">
        <v>0.48015999999999998</v>
      </c>
      <c r="N257" s="1"/>
      <c r="O257" s="1"/>
    </row>
    <row r="258" spans="1:15" ht="12.75" customHeight="1">
      <c r="A258" s="30">
        <v>248</v>
      </c>
      <c r="B258" s="217" t="s">
        <v>394</v>
      </c>
      <c r="C258" s="231">
        <v>2757.95</v>
      </c>
      <c r="D258" s="232">
        <v>2782.65</v>
      </c>
      <c r="E258" s="232">
        <v>2705.3</v>
      </c>
      <c r="F258" s="232">
        <v>2652.65</v>
      </c>
      <c r="G258" s="232">
        <v>2575.3000000000002</v>
      </c>
      <c r="H258" s="232">
        <v>2835.3</v>
      </c>
      <c r="I258" s="232">
        <v>2912.6499999999996</v>
      </c>
      <c r="J258" s="232">
        <v>2965.3</v>
      </c>
      <c r="K258" s="231">
        <v>2860</v>
      </c>
      <c r="L258" s="231">
        <v>2730</v>
      </c>
      <c r="M258" s="231">
        <v>1.2582199999999999</v>
      </c>
      <c r="N258" s="1"/>
      <c r="O258" s="1"/>
    </row>
    <row r="259" spans="1:15" ht="12.75" customHeight="1">
      <c r="A259" s="30">
        <v>249</v>
      </c>
      <c r="B259" s="217" t="s">
        <v>857</v>
      </c>
      <c r="C259" s="231">
        <v>536.6</v>
      </c>
      <c r="D259" s="232">
        <v>539.06666666666672</v>
      </c>
      <c r="E259" s="232">
        <v>529.73333333333346</v>
      </c>
      <c r="F259" s="232">
        <v>522.86666666666679</v>
      </c>
      <c r="G259" s="232">
        <v>513.53333333333353</v>
      </c>
      <c r="H259" s="232">
        <v>545.93333333333339</v>
      </c>
      <c r="I259" s="232">
        <v>555.26666666666665</v>
      </c>
      <c r="J259" s="232">
        <v>562.13333333333333</v>
      </c>
      <c r="K259" s="231">
        <v>548.4</v>
      </c>
      <c r="L259" s="231">
        <v>532.20000000000005</v>
      </c>
      <c r="M259" s="231">
        <v>1.2929900000000001</v>
      </c>
      <c r="N259" s="1"/>
      <c r="O259" s="1"/>
    </row>
    <row r="260" spans="1:15" ht="12.75" customHeight="1">
      <c r="A260" s="30">
        <v>250</v>
      </c>
      <c r="B260" s="217" t="s">
        <v>395</v>
      </c>
      <c r="C260" s="231">
        <v>740.5</v>
      </c>
      <c r="D260" s="232">
        <v>739.16666666666663</v>
      </c>
      <c r="E260" s="232">
        <v>729.08333333333326</v>
      </c>
      <c r="F260" s="232">
        <v>717.66666666666663</v>
      </c>
      <c r="G260" s="232">
        <v>707.58333333333326</v>
      </c>
      <c r="H260" s="232">
        <v>750.58333333333326</v>
      </c>
      <c r="I260" s="232">
        <v>760.66666666666652</v>
      </c>
      <c r="J260" s="232">
        <v>772.08333333333326</v>
      </c>
      <c r="K260" s="231">
        <v>749.25</v>
      </c>
      <c r="L260" s="231">
        <v>727.75</v>
      </c>
      <c r="M260" s="231">
        <v>2.1131799999999998</v>
      </c>
      <c r="N260" s="1"/>
      <c r="O260" s="1"/>
    </row>
    <row r="261" spans="1:15" ht="12.75" customHeight="1">
      <c r="A261" s="30">
        <v>251</v>
      </c>
      <c r="B261" s="217" t="s">
        <v>396</v>
      </c>
      <c r="C261" s="231">
        <v>411.6</v>
      </c>
      <c r="D261" s="232">
        <v>414.95</v>
      </c>
      <c r="E261" s="232">
        <v>406.9</v>
      </c>
      <c r="F261" s="232">
        <v>402.2</v>
      </c>
      <c r="G261" s="232">
        <v>394.15</v>
      </c>
      <c r="H261" s="232">
        <v>419.65</v>
      </c>
      <c r="I261" s="232">
        <v>427.70000000000005</v>
      </c>
      <c r="J261" s="232">
        <v>432.4</v>
      </c>
      <c r="K261" s="231">
        <v>423</v>
      </c>
      <c r="L261" s="231">
        <v>410.25</v>
      </c>
      <c r="M261" s="231">
        <v>4.0551000000000004</v>
      </c>
      <c r="N261" s="1"/>
      <c r="O261" s="1"/>
    </row>
    <row r="262" spans="1:15" ht="12.75" customHeight="1">
      <c r="A262" s="30">
        <v>252</v>
      </c>
      <c r="B262" s="217" t="s">
        <v>397</v>
      </c>
      <c r="C262" s="231">
        <v>70.45</v>
      </c>
      <c r="D262" s="232">
        <v>70.916666666666671</v>
      </c>
      <c r="E262" s="232">
        <v>69.533333333333346</v>
      </c>
      <c r="F262" s="232">
        <v>68.616666666666674</v>
      </c>
      <c r="G262" s="232">
        <v>67.233333333333348</v>
      </c>
      <c r="H262" s="232">
        <v>71.833333333333343</v>
      </c>
      <c r="I262" s="232">
        <v>73.216666666666669</v>
      </c>
      <c r="J262" s="232">
        <v>74.13333333333334</v>
      </c>
      <c r="K262" s="231">
        <v>72.3</v>
      </c>
      <c r="L262" s="231">
        <v>70</v>
      </c>
      <c r="M262" s="231">
        <v>7.9000899999999996</v>
      </c>
      <c r="N262" s="1"/>
      <c r="O262" s="1"/>
    </row>
    <row r="263" spans="1:15" ht="12.75" customHeight="1">
      <c r="A263" s="30">
        <v>253</v>
      </c>
      <c r="B263" s="217" t="s">
        <v>262</v>
      </c>
      <c r="C263" s="231">
        <v>246.85</v>
      </c>
      <c r="D263" s="232">
        <v>249.23333333333335</v>
      </c>
      <c r="E263" s="232">
        <v>243.4666666666667</v>
      </c>
      <c r="F263" s="232">
        <v>240.08333333333334</v>
      </c>
      <c r="G263" s="232">
        <v>234.31666666666669</v>
      </c>
      <c r="H263" s="232">
        <v>252.6166666666667</v>
      </c>
      <c r="I263" s="232">
        <v>258.38333333333333</v>
      </c>
      <c r="J263" s="232">
        <v>261.76666666666671</v>
      </c>
      <c r="K263" s="231">
        <v>255</v>
      </c>
      <c r="L263" s="231">
        <v>245.85</v>
      </c>
      <c r="M263" s="231">
        <v>15.9504</v>
      </c>
      <c r="N263" s="1"/>
      <c r="O263" s="1"/>
    </row>
    <row r="264" spans="1:15" ht="12.75" customHeight="1">
      <c r="A264" s="30">
        <v>254</v>
      </c>
      <c r="B264" s="217" t="s">
        <v>139</v>
      </c>
      <c r="C264" s="231">
        <v>733.95</v>
      </c>
      <c r="D264" s="232">
        <v>735.69999999999993</v>
      </c>
      <c r="E264" s="232">
        <v>724.24999999999989</v>
      </c>
      <c r="F264" s="232">
        <v>714.55</v>
      </c>
      <c r="G264" s="232">
        <v>703.09999999999991</v>
      </c>
      <c r="H264" s="232">
        <v>745.39999999999986</v>
      </c>
      <c r="I264" s="232">
        <v>756.84999999999991</v>
      </c>
      <c r="J264" s="232">
        <v>766.54999999999984</v>
      </c>
      <c r="K264" s="231">
        <v>747.15</v>
      </c>
      <c r="L264" s="231">
        <v>726</v>
      </c>
      <c r="M264" s="231">
        <v>33.352939999999997</v>
      </c>
      <c r="N264" s="1"/>
      <c r="O264" s="1"/>
    </row>
    <row r="265" spans="1:15" ht="12.75" customHeight="1">
      <c r="A265" s="30">
        <v>255</v>
      </c>
      <c r="B265" s="217" t="s">
        <v>398</v>
      </c>
      <c r="C265" s="231">
        <v>104.1</v>
      </c>
      <c r="D265" s="232">
        <v>103.81666666666666</v>
      </c>
      <c r="E265" s="232">
        <v>102.88333333333333</v>
      </c>
      <c r="F265" s="232">
        <v>101.66666666666666</v>
      </c>
      <c r="G265" s="232">
        <v>100.73333333333332</v>
      </c>
      <c r="H265" s="232">
        <v>105.03333333333333</v>
      </c>
      <c r="I265" s="232">
        <v>105.96666666666667</v>
      </c>
      <c r="J265" s="232">
        <v>107.18333333333334</v>
      </c>
      <c r="K265" s="231">
        <v>104.75</v>
      </c>
      <c r="L265" s="231">
        <v>102.6</v>
      </c>
      <c r="M265" s="231">
        <v>3.53261</v>
      </c>
      <c r="N265" s="1"/>
      <c r="O265" s="1"/>
    </row>
    <row r="266" spans="1:15" ht="12.75" customHeight="1">
      <c r="A266" s="30">
        <v>256</v>
      </c>
      <c r="B266" s="217" t="s">
        <v>399</v>
      </c>
      <c r="C266" s="231">
        <v>257.7</v>
      </c>
      <c r="D266" s="232">
        <v>254.83333333333334</v>
      </c>
      <c r="E266" s="232">
        <v>249.86666666666667</v>
      </c>
      <c r="F266" s="232">
        <v>242.03333333333333</v>
      </c>
      <c r="G266" s="232">
        <v>237.06666666666666</v>
      </c>
      <c r="H266" s="232">
        <v>262.66666666666669</v>
      </c>
      <c r="I266" s="232">
        <v>267.63333333333333</v>
      </c>
      <c r="J266" s="232">
        <v>275.4666666666667</v>
      </c>
      <c r="K266" s="231">
        <v>259.8</v>
      </c>
      <c r="L266" s="231">
        <v>247</v>
      </c>
      <c r="M266" s="231">
        <v>18.524760000000001</v>
      </c>
      <c r="N266" s="1"/>
      <c r="O266" s="1"/>
    </row>
    <row r="267" spans="1:15" ht="12.75" customHeight="1">
      <c r="A267" s="30">
        <v>257</v>
      </c>
      <c r="B267" s="217" t="s">
        <v>138</v>
      </c>
      <c r="C267" s="231">
        <v>603.9</v>
      </c>
      <c r="D267" s="232">
        <v>605.06666666666661</v>
      </c>
      <c r="E267" s="232">
        <v>600.43333333333317</v>
      </c>
      <c r="F267" s="232">
        <v>596.96666666666658</v>
      </c>
      <c r="G267" s="232">
        <v>592.33333333333314</v>
      </c>
      <c r="H267" s="232">
        <v>608.53333333333319</v>
      </c>
      <c r="I267" s="232">
        <v>613.16666666666663</v>
      </c>
      <c r="J267" s="232">
        <v>616.63333333333321</v>
      </c>
      <c r="K267" s="231">
        <v>609.70000000000005</v>
      </c>
      <c r="L267" s="231">
        <v>601.6</v>
      </c>
      <c r="M267" s="231">
        <v>16.825849999999999</v>
      </c>
      <c r="N267" s="1"/>
      <c r="O267" s="1"/>
    </row>
    <row r="268" spans="1:15" ht="12.75" customHeight="1">
      <c r="A268" s="30">
        <v>258</v>
      </c>
      <c r="B268" s="217" t="s">
        <v>140</v>
      </c>
      <c r="C268" s="231">
        <v>509.15</v>
      </c>
      <c r="D268" s="232">
        <v>509.5333333333333</v>
      </c>
      <c r="E268" s="232">
        <v>505.51666666666665</v>
      </c>
      <c r="F268" s="232">
        <v>501.88333333333333</v>
      </c>
      <c r="G268" s="232">
        <v>497.86666666666667</v>
      </c>
      <c r="H268" s="232">
        <v>513.16666666666663</v>
      </c>
      <c r="I268" s="232">
        <v>517.18333333333328</v>
      </c>
      <c r="J268" s="232">
        <v>520.81666666666661</v>
      </c>
      <c r="K268" s="231">
        <v>513.54999999999995</v>
      </c>
      <c r="L268" s="231">
        <v>505.9</v>
      </c>
      <c r="M268" s="231">
        <v>8.6383299999999998</v>
      </c>
      <c r="N268" s="1"/>
      <c r="O268" s="1"/>
    </row>
    <row r="269" spans="1:15" ht="12.75" customHeight="1">
      <c r="A269" s="30">
        <v>259</v>
      </c>
      <c r="B269" s="217" t="s">
        <v>778</v>
      </c>
      <c r="C269" s="231">
        <v>491.25</v>
      </c>
      <c r="D269" s="232">
        <v>486.9666666666667</v>
      </c>
      <c r="E269" s="232">
        <v>478.13333333333338</v>
      </c>
      <c r="F269" s="232">
        <v>465.01666666666671</v>
      </c>
      <c r="G269" s="232">
        <v>456.18333333333339</v>
      </c>
      <c r="H269" s="232">
        <v>500.08333333333337</v>
      </c>
      <c r="I269" s="232">
        <v>508.91666666666663</v>
      </c>
      <c r="J269" s="232">
        <v>522.0333333333333</v>
      </c>
      <c r="K269" s="231">
        <v>495.8</v>
      </c>
      <c r="L269" s="231">
        <v>473.85</v>
      </c>
      <c r="M269" s="231">
        <v>3.8820999999999999</v>
      </c>
      <c r="N269" s="1"/>
      <c r="O269" s="1"/>
    </row>
    <row r="270" spans="1:15" ht="12.75" customHeight="1">
      <c r="A270" s="30">
        <v>260</v>
      </c>
      <c r="B270" s="217" t="s">
        <v>779</v>
      </c>
      <c r="C270" s="231">
        <v>357.6</v>
      </c>
      <c r="D270" s="232">
        <v>357.58333333333331</v>
      </c>
      <c r="E270" s="232">
        <v>355.31666666666661</v>
      </c>
      <c r="F270" s="232">
        <v>353.0333333333333</v>
      </c>
      <c r="G270" s="232">
        <v>350.76666666666659</v>
      </c>
      <c r="H270" s="232">
        <v>359.86666666666662</v>
      </c>
      <c r="I270" s="232">
        <v>362.13333333333338</v>
      </c>
      <c r="J270" s="232">
        <v>364.41666666666663</v>
      </c>
      <c r="K270" s="231">
        <v>359.85</v>
      </c>
      <c r="L270" s="231">
        <v>355.3</v>
      </c>
      <c r="M270" s="231">
        <v>0.46066000000000001</v>
      </c>
      <c r="N270" s="1"/>
      <c r="O270" s="1"/>
    </row>
    <row r="271" spans="1:15" ht="12.75" customHeight="1">
      <c r="A271" s="30">
        <v>261</v>
      </c>
      <c r="B271" s="217" t="s">
        <v>400</v>
      </c>
      <c r="C271" s="231">
        <v>645.85</v>
      </c>
      <c r="D271" s="232">
        <v>650.5</v>
      </c>
      <c r="E271" s="232">
        <v>638.35</v>
      </c>
      <c r="F271" s="232">
        <v>630.85</v>
      </c>
      <c r="G271" s="232">
        <v>618.70000000000005</v>
      </c>
      <c r="H271" s="232">
        <v>658</v>
      </c>
      <c r="I271" s="232">
        <v>670.15000000000009</v>
      </c>
      <c r="J271" s="232">
        <v>677.65</v>
      </c>
      <c r="K271" s="231">
        <v>662.65</v>
      </c>
      <c r="L271" s="231">
        <v>643</v>
      </c>
      <c r="M271" s="231">
        <v>1.5567599999999999</v>
      </c>
      <c r="N271" s="1"/>
      <c r="O271" s="1"/>
    </row>
    <row r="272" spans="1:15" ht="12.75" customHeight="1">
      <c r="A272" s="30">
        <v>262</v>
      </c>
      <c r="B272" s="217" t="s">
        <v>401</v>
      </c>
      <c r="C272" s="231">
        <v>203.3</v>
      </c>
      <c r="D272" s="232">
        <v>202.93333333333331</v>
      </c>
      <c r="E272" s="232">
        <v>201.41666666666663</v>
      </c>
      <c r="F272" s="232">
        <v>199.53333333333333</v>
      </c>
      <c r="G272" s="232">
        <v>198.01666666666665</v>
      </c>
      <c r="H272" s="232">
        <v>204.81666666666661</v>
      </c>
      <c r="I272" s="232">
        <v>206.33333333333331</v>
      </c>
      <c r="J272" s="232">
        <v>208.21666666666658</v>
      </c>
      <c r="K272" s="231">
        <v>204.45</v>
      </c>
      <c r="L272" s="231">
        <v>201.05</v>
      </c>
      <c r="M272" s="231">
        <v>2.5491700000000002</v>
      </c>
      <c r="N272" s="1"/>
      <c r="O272" s="1"/>
    </row>
    <row r="273" spans="1:15" ht="12.75" customHeight="1">
      <c r="A273" s="30">
        <v>263</v>
      </c>
      <c r="B273" s="217" t="s">
        <v>402</v>
      </c>
      <c r="C273" s="231">
        <v>516.1</v>
      </c>
      <c r="D273" s="232">
        <v>517.23333333333323</v>
      </c>
      <c r="E273" s="232">
        <v>512.96666666666647</v>
      </c>
      <c r="F273" s="232">
        <v>509.83333333333326</v>
      </c>
      <c r="G273" s="232">
        <v>505.56666666666649</v>
      </c>
      <c r="H273" s="232">
        <v>520.36666666666645</v>
      </c>
      <c r="I273" s="232">
        <v>524.6333333333331</v>
      </c>
      <c r="J273" s="232">
        <v>527.76666666666642</v>
      </c>
      <c r="K273" s="231">
        <v>521.5</v>
      </c>
      <c r="L273" s="231">
        <v>514.1</v>
      </c>
      <c r="M273" s="231">
        <v>0.79932000000000003</v>
      </c>
      <c r="N273" s="1"/>
      <c r="O273" s="1"/>
    </row>
    <row r="274" spans="1:15" ht="12.75" customHeight="1">
      <c r="A274" s="30">
        <v>264</v>
      </c>
      <c r="B274" s="217" t="s">
        <v>403</v>
      </c>
      <c r="C274" s="231">
        <v>1531.05</v>
      </c>
      <c r="D274" s="232">
        <v>1528.4333333333334</v>
      </c>
      <c r="E274" s="232">
        <v>1515.8666666666668</v>
      </c>
      <c r="F274" s="232">
        <v>1500.6833333333334</v>
      </c>
      <c r="G274" s="232">
        <v>1488.1166666666668</v>
      </c>
      <c r="H274" s="232">
        <v>1543.6166666666668</v>
      </c>
      <c r="I274" s="232">
        <v>1556.1833333333334</v>
      </c>
      <c r="J274" s="232">
        <v>1571.3666666666668</v>
      </c>
      <c r="K274" s="231">
        <v>1541</v>
      </c>
      <c r="L274" s="231">
        <v>1513.25</v>
      </c>
      <c r="M274" s="231">
        <v>0.65678000000000003</v>
      </c>
      <c r="N274" s="1"/>
      <c r="O274" s="1"/>
    </row>
    <row r="275" spans="1:15" ht="12.75" customHeight="1">
      <c r="A275" s="30">
        <v>265</v>
      </c>
      <c r="B275" s="217" t="s">
        <v>404</v>
      </c>
      <c r="C275" s="231">
        <v>259.60000000000002</v>
      </c>
      <c r="D275" s="232">
        <v>260.51666666666665</v>
      </c>
      <c r="E275" s="232">
        <v>257.58333333333331</v>
      </c>
      <c r="F275" s="232">
        <v>255.56666666666666</v>
      </c>
      <c r="G275" s="232">
        <v>252.63333333333333</v>
      </c>
      <c r="H275" s="232">
        <v>262.5333333333333</v>
      </c>
      <c r="I275" s="232">
        <v>265.4666666666667</v>
      </c>
      <c r="J275" s="232">
        <v>267.48333333333329</v>
      </c>
      <c r="K275" s="231">
        <v>263.45</v>
      </c>
      <c r="L275" s="231">
        <v>258.5</v>
      </c>
      <c r="M275" s="231">
        <v>1.89608</v>
      </c>
      <c r="N275" s="1"/>
      <c r="O275" s="1"/>
    </row>
    <row r="276" spans="1:15" ht="12.75" customHeight="1">
      <c r="A276" s="30">
        <v>266</v>
      </c>
      <c r="B276" s="217" t="s">
        <v>405</v>
      </c>
      <c r="C276" s="231">
        <v>697.8</v>
      </c>
      <c r="D276" s="232">
        <v>696.44999999999993</v>
      </c>
      <c r="E276" s="232">
        <v>691.39999999999986</v>
      </c>
      <c r="F276" s="232">
        <v>684.99999999999989</v>
      </c>
      <c r="G276" s="232">
        <v>679.94999999999982</v>
      </c>
      <c r="H276" s="232">
        <v>702.84999999999991</v>
      </c>
      <c r="I276" s="232">
        <v>707.89999999999986</v>
      </c>
      <c r="J276" s="232">
        <v>714.3</v>
      </c>
      <c r="K276" s="231">
        <v>701.5</v>
      </c>
      <c r="L276" s="231">
        <v>690.05</v>
      </c>
      <c r="M276" s="231">
        <v>3.8948399999999999</v>
      </c>
      <c r="N276" s="1"/>
      <c r="O276" s="1"/>
    </row>
    <row r="277" spans="1:15" ht="12.75" customHeight="1">
      <c r="A277" s="30">
        <v>267</v>
      </c>
      <c r="B277" s="217" t="s">
        <v>406</v>
      </c>
      <c r="C277" s="231">
        <v>399.1</v>
      </c>
      <c r="D277" s="232">
        <v>398.5333333333333</v>
      </c>
      <c r="E277" s="232">
        <v>394.56666666666661</v>
      </c>
      <c r="F277" s="232">
        <v>390.0333333333333</v>
      </c>
      <c r="G277" s="232">
        <v>386.06666666666661</v>
      </c>
      <c r="H277" s="232">
        <v>403.06666666666661</v>
      </c>
      <c r="I277" s="232">
        <v>407.0333333333333</v>
      </c>
      <c r="J277" s="232">
        <v>411.56666666666661</v>
      </c>
      <c r="K277" s="231">
        <v>402.5</v>
      </c>
      <c r="L277" s="231">
        <v>394</v>
      </c>
      <c r="M277" s="231">
        <v>1.9497199999999999</v>
      </c>
      <c r="N277" s="1"/>
      <c r="O277" s="1"/>
    </row>
    <row r="278" spans="1:15" ht="12.75" customHeight="1">
      <c r="A278" s="30">
        <v>268</v>
      </c>
      <c r="B278" s="217" t="s">
        <v>407</v>
      </c>
      <c r="C278" s="231">
        <v>1056.6500000000001</v>
      </c>
      <c r="D278" s="232">
        <v>1055.1166666666668</v>
      </c>
      <c r="E278" s="232">
        <v>1045.5333333333335</v>
      </c>
      <c r="F278" s="232">
        <v>1034.4166666666667</v>
      </c>
      <c r="G278" s="232">
        <v>1024.8333333333335</v>
      </c>
      <c r="H278" s="232">
        <v>1066.2333333333336</v>
      </c>
      <c r="I278" s="232">
        <v>1075.8166666666666</v>
      </c>
      <c r="J278" s="232">
        <v>1086.9333333333336</v>
      </c>
      <c r="K278" s="231">
        <v>1064.7</v>
      </c>
      <c r="L278" s="231">
        <v>1044</v>
      </c>
      <c r="M278" s="231">
        <v>1.20553</v>
      </c>
      <c r="N278" s="1"/>
      <c r="O278" s="1"/>
    </row>
    <row r="279" spans="1:15" ht="12.75" customHeight="1">
      <c r="A279" s="30">
        <v>269</v>
      </c>
      <c r="B279" s="217" t="s">
        <v>408</v>
      </c>
      <c r="C279" s="231">
        <v>552.9</v>
      </c>
      <c r="D279" s="232">
        <v>550.25</v>
      </c>
      <c r="E279" s="232">
        <v>544.9</v>
      </c>
      <c r="F279" s="232">
        <v>536.9</v>
      </c>
      <c r="G279" s="232">
        <v>531.54999999999995</v>
      </c>
      <c r="H279" s="232">
        <v>558.25</v>
      </c>
      <c r="I279" s="232">
        <v>563.59999999999991</v>
      </c>
      <c r="J279" s="232">
        <v>571.6</v>
      </c>
      <c r="K279" s="231">
        <v>555.6</v>
      </c>
      <c r="L279" s="231">
        <v>542.25</v>
      </c>
      <c r="M279" s="231">
        <v>1.2532700000000001</v>
      </c>
      <c r="N279" s="1"/>
      <c r="O279" s="1"/>
    </row>
    <row r="280" spans="1:15" ht="12.75" customHeight="1">
      <c r="A280" s="30">
        <v>270</v>
      </c>
      <c r="B280" s="217" t="s">
        <v>780</v>
      </c>
      <c r="C280" s="231">
        <v>119.6</v>
      </c>
      <c r="D280" s="232">
        <v>119.66666666666667</v>
      </c>
      <c r="E280" s="232">
        <v>118.43333333333334</v>
      </c>
      <c r="F280" s="232">
        <v>117.26666666666667</v>
      </c>
      <c r="G280" s="232">
        <v>116.03333333333333</v>
      </c>
      <c r="H280" s="232">
        <v>120.83333333333334</v>
      </c>
      <c r="I280" s="232">
        <v>122.06666666666666</v>
      </c>
      <c r="J280" s="232">
        <v>123.23333333333335</v>
      </c>
      <c r="K280" s="231">
        <v>120.9</v>
      </c>
      <c r="L280" s="231">
        <v>118.5</v>
      </c>
      <c r="M280" s="231">
        <v>10.6639</v>
      </c>
      <c r="N280" s="1"/>
      <c r="O280" s="1"/>
    </row>
    <row r="281" spans="1:15" ht="12.75" customHeight="1">
      <c r="A281" s="30">
        <v>271</v>
      </c>
      <c r="B281" s="217" t="s">
        <v>409</v>
      </c>
      <c r="C281" s="231">
        <v>412.8</v>
      </c>
      <c r="D281" s="232">
        <v>413.95</v>
      </c>
      <c r="E281" s="232">
        <v>408.9</v>
      </c>
      <c r="F281" s="232">
        <v>405</v>
      </c>
      <c r="G281" s="232">
        <v>399.95</v>
      </c>
      <c r="H281" s="232">
        <v>417.84999999999997</v>
      </c>
      <c r="I281" s="232">
        <v>422.90000000000003</v>
      </c>
      <c r="J281" s="232">
        <v>426.79999999999995</v>
      </c>
      <c r="K281" s="231">
        <v>419</v>
      </c>
      <c r="L281" s="231">
        <v>410.05</v>
      </c>
      <c r="M281" s="231">
        <v>1.49804</v>
      </c>
      <c r="N281" s="1"/>
      <c r="O281" s="1"/>
    </row>
    <row r="282" spans="1:15" ht="12.75" customHeight="1">
      <c r="A282" s="30">
        <v>272</v>
      </c>
      <c r="B282" s="217" t="s">
        <v>410</v>
      </c>
      <c r="C282" s="231">
        <v>108.5</v>
      </c>
      <c r="D282" s="232">
        <v>106.48333333333333</v>
      </c>
      <c r="E282" s="232">
        <v>103.26666666666667</v>
      </c>
      <c r="F282" s="232">
        <v>98.033333333333331</v>
      </c>
      <c r="G282" s="232">
        <v>94.816666666666663</v>
      </c>
      <c r="H282" s="232">
        <v>111.71666666666667</v>
      </c>
      <c r="I282" s="232">
        <v>114.93333333333334</v>
      </c>
      <c r="J282" s="232">
        <v>120.16666666666667</v>
      </c>
      <c r="K282" s="231">
        <v>109.7</v>
      </c>
      <c r="L282" s="231">
        <v>101.25</v>
      </c>
      <c r="M282" s="231">
        <v>92.863730000000004</v>
      </c>
      <c r="N282" s="1"/>
      <c r="O282" s="1"/>
    </row>
    <row r="283" spans="1:15" ht="12.75" customHeight="1">
      <c r="A283" s="30">
        <v>273</v>
      </c>
      <c r="B283" s="217" t="s">
        <v>411</v>
      </c>
      <c r="C283" s="231">
        <v>470.6</v>
      </c>
      <c r="D283" s="232">
        <v>475.13333333333338</v>
      </c>
      <c r="E283" s="232">
        <v>463.56666666666678</v>
      </c>
      <c r="F283" s="232">
        <v>456.53333333333342</v>
      </c>
      <c r="G283" s="232">
        <v>444.96666666666681</v>
      </c>
      <c r="H283" s="232">
        <v>482.16666666666674</v>
      </c>
      <c r="I283" s="232">
        <v>493.73333333333335</v>
      </c>
      <c r="J283" s="232">
        <v>500.76666666666671</v>
      </c>
      <c r="K283" s="231">
        <v>486.7</v>
      </c>
      <c r="L283" s="231">
        <v>468.1</v>
      </c>
      <c r="M283" s="231">
        <v>1.66093</v>
      </c>
      <c r="N283" s="1"/>
      <c r="O283" s="1"/>
    </row>
    <row r="284" spans="1:15" ht="12.75" customHeight="1">
      <c r="A284" s="30">
        <v>274</v>
      </c>
      <c r="B284" s="217" t="s">
        <v>141</v>
      </c>
      <c r="C284" s="231">
        <v>1783.75</v>
      </c>
      <c r="D284" s="232">
        <v>1784.4666666666665</v>
      </c>
      <c r="E284" s="232">
        <v>1769.2833333333328</v>
      </c>
      <c r="F284" s="232">
        <v>1754.8166666666664</v>
      </c>
      <c r="G284" s="232">
        <v>1739.6333333333328</v>
      </c>
      <c r="H284" s="232">
        <v>1798.9333333333329</v>
      </c>
      <c r="I284" s="232">
        <v>1814.1166666666668</v>
      </c>
      <c r="J284" s="232">
        <v>1828.583333333333</v>
      </c>
      <c r="K284" s="231">
        <v>1799.65</v>
      </c>
      <c r="L284" s="231">
        <v>1770</v>
      </c>
      <c r="M284" s="231">
        <v>77.646270000000001</v>
      </c>
      <c r="N284" s="1"/>
      <c r="O284" s="1"/>
    </row>
    <row r="285" spans="1:15" ht="12.75" customHeight="1">
      <c r="A285" s="30">
        <v>275</v>
      </c>
      <c r="B285" s="217" t="s">
        <v>765</v>
      </c>
      <c r="C285" s="231">
        <v>1435.75</v>
      </c>
      <c r="D285" s="232">
        <v>1447.8333333333333</v>
      </c>
      <c r="E285" s="232">
        <v>1409.0166666666664</v>
      </c>
      <c r="F285" s="232">
        <v>1382.2833333333331</v>
      </c>
      <c r="G285" s="232">
        <v>1343.4666666666662</v>
      </c>
      <c r="H285" s="232">
        <v>1474.5666666666666</v>
      </c>
      <c r="I285" s="232">
        <v>1513.3833333333337</v>
      </c>
      <c r="J285" s="232">
        <v>1540.1166666666668</v>
      </c>
      <c r="K285" s="231">
        <v>1486.65</v>
      </c>
      <c r="L285" s="231">
        <v>1421.1</v>
      </c>
      <c r="M285" s="231">
        <v>0.77183000000000002</v>
      </c>
      <c r="N285" s="1"/>
      <c r="O285" s="1"/>
    </row>
    <row r="286" spans="1:15" ht="12.75" customHeight="1">
      <c r="A286" s="30">
        <v>276</v>
      </c>
      <c r="B286" s="217" t="s">
        <v>142</v>
      </c>
      <c r="C286" s="231">
        <v>93.55</v>
      </c>
      <c r="D286" s="232">
        <v>94.066666666666677</v>
      </c>
      <c r="E286" s="232">
        <v>92.633333333333354</v>
      </c>
      <c r="F286" s="232">
        <v>91.716666666666683</v>
      </c>
      <c r="G286" s="232">
        <v>90.28333333333336</v>
      </c>
      <c r="H286" s="232">
        <v>94.983333333333348</v>
      </c>
      <c r="I286" s="232">
        <v>96.416666666666657</v>
      </c>
      <c r="J286" s="232">
        <v>97.333333333333343</v>
      </c>
      <c r="K286" s="231">
        <v>95.5</v>
      </c>
      <c r="L286" s="231">
        <v>93.15</v>
      </c>
      <c r="M286" s="231">
        <v>51.628219999999999</v>
      </c>
      <c r="N286" s="1"/>
      <c r="O286" s="1"/>
    </row>
    <row r="287" spans="1:15" ht="12.75" customHeight="1">
      <c r="A287" s="30">
        <v>277</v>
      </c>
      <c r="B287" s="217" t="s">
        <v>146</v>
      </c>
      <c r="C287" s="231">
        <v>3322.9</v>
      </c>
      <c r="D287" s="232">
        <v>3295.1333333333332</v>
      </c>
      <c r="E287" s="232">
        <v>3253.7666666666664</v>
      </c>
      <c r="F287" s="232">
        <v>3184.6333333333332</v>
      </c>
      <c r="G287" s="232">
        <v>3143.2666666666664</v>
      </c>
      <c r="H287" s="232">
        <v>3364.2666666666664</v>
      </c>
      <c r="I287" s="232">
        <v>3405.6333333333332</v>
      </c>
      <c r="J287" s="232">
        <v>3474.7666666666664</v>
      </c>
      <c r="K287" s="231">
        <v>3336.5</v>
      </c>
      <c r="L287" s="231">
        <v>3226</v>
      </c>
      <c r="M287" s="231">
        <v>4.9012500000000001</v>
      </c>
      <c r="N287" s="1"/>
      <c r="O287" s="1"/>
    </row>
    <row r="288" spans="1:15" ht="12.75" customHeight="1">
      <c r="A288" s="30">
        <v>278</v>
      </c>
      <c r="B288" s="217" t="s">
        <v>144</v>
      </c>
      <c r="C288" s="231">
        <v>393.5</v>
      </c>
      <c r="D288" s="232">
        <v>393.7</v>
      </c>
      <c r="E288" s="232">
        <v>389.9</v>
      </c>
      <c r="F288" s="232">
        <v>386.3</v>
      </c>
      <c r="G288" s="232">
        <v>382.5</v>
      </c>
      <c r="H288" s="232">
        <v>397.29999999999995</v>
      </c>
      <c r="I288" s="232">
        <v>401.1</v>
      </c>
      <c r="J288" s="232">
        <v>404.69999999999993</v>
      </c>
      <c r="K288" s="231">
        <v>397.5</v>
      </c>
      <c r="L288" s="231">
        <v>390.1</v>
      </c>
      <c r="M288" s="231">
        <v>12.25081</v>
      </c>
      <c r="N288" s="1"/>
      <c r="O288" s="1"/>
    </row>
    <row r="289" spans="1:15" ht="12.75" customHeight="1">
      <c r="A289" s="30">
        <v>279</v>
      </c>
      <c r="B289" s="217" t="s">
        <v>412</v>
      </c>
      <c r="C289" s="231">
        <v>10951.9</v>
      </c>
      <c r="D289" s="232">
        <v>11028.15</v>
      </c>
      <c r="E289" s="232">
        <v>10824.75</v>
      </c>
      <c r="F289" s="232">
        <v>10697.6</v>
      </c>
      <c r="G289" s="232">
        <v>10494.2</v>
      </c>
      <c r="H289" s="232">
        <v>11155.3</v>
      </c>
      <c r="I289" s="232">
        <v>11358.699999999997</v>
      </c>
      <c r="J289" s="232">
        <v>11485.849999999999</v>
      </c>
      <c r="K289" s="231">
        <v>11231.55</v>
      </c>
      <c r="L289" s="231">
        <v>10901</v>
      </c>
      <c r="M289" s="231">
        <v>6.2770000000000006E-2</v>
      </c>
      <c r="N289" s="1"/>
      <c r="O289" s="1"/>
    </row>
    <row r="290" spans="1:15" ht="12.75" customHeight="1">
      <c r="A290" s="30">
        <v>280</v>
      </c>
      <c r="B290" s="217" t="s">
        <v>879</v>
      </c>
      <c r="C290" s="231">
        <v>4368.8500000000004</v>
      </c>
      <c r="D290" s="232">
        <v>4296.95</v>
      </c>
      <c r="E290" s="232">
        <v>4192.8999999999996</v>
      </c>
      <c r="F290" s="232">
        <v>4016.95</v>
      </c>
      <c r="G290" s="232">
        <v>3912.8999999999996</v>
      </c>
      <c r="H290" s="232">
        <v>4472.8999999999996</v>
      </c>
      <c r="I290" s="232">
        <v>4576.9500000000007</v>
      </c>
      <c r="J290" s="232">
        <v>4752.8999999999996</v>
      </c>
      <c r="K290" s="231">
        <v>4401</v>
      </c>
      <c r="L290" s="231">
        <v>4121</v>
      </c>
      <c r="M290" s="231">
        <v>12.66347</v>
      </c>
      <c r="N290" s="1"/>
      <c r="O290" s="1"/>
    </row>
    <row r="291" spans="1:15" ht="12.75" customHeight="1">
      <c r="A291" s="30">
        <v>281</v>
      </c>
      <c r="B291" s="217" t="s">
        <v>145</v>
      </c>
      <c r="C291" s="231">
        <v>2233.5</v>
      </c>
      <c r="D291" s="232">
        <v>2244.6</v>
      </c>
      <c r="E291" s="232">
        <v>2215.8999999999996</v>
      </c>
      <c r="F291" s="232">
        <v>2198.2999999999997</v>
      </c>
      <c r="G291" s="232">
        <v>2169.5999999999995</v>
      </c>
      <c r="H291" s="232">
        <v>2262.1999999999998</v>
      </c>
      <c r="I291" s="232">
        <v>2290.8999999999996</v>
      </c>
      <c r="J291" s="232">
        <v>2308.5</v>
      </c>
      <c r="K291" s="231">
        <v>2273.3000000000002</v>
      </c>
      <c r="L291" s="231">
        <v>2227</v>
      </c>
      <c r="M291" s="231">
        <v>14.667059999999999</v>
      </c>
      <c r="N291" s="1"/>
      <c r="O291" s="1"/>
    </row>
    <row r="292" spans="1:15" ht="12.75" customHeight="1">
      <c r="A292" s="30">
        <v>282</v>
      </c>
      <c r="B292" s="217" t="s">
        <v>821</v>
      </c>
      <c r="C292" s="231">
        <v>383.2</v>
      </c>
      <c r="D292" s="232">
        <v>383.36666666666662</v>
      </c>
      <c r="E292" s="232">
        <v>375.33333333333326</v>
      </c>
      <c r="F292" s="232">
        <v>367.46666666666664</v>
      </c>
      <c r="G292" s="232">
        <v>359.43333333333328</v>
      </c>
      <c r="H292" s="232">
        <v>391.23333333333323</v>
      </c>
      <c r="I292" s="232">
        <v>399.26666666666665</v>
      </c>
      <c r="J292" s="232">
        <v>407.13333333333321</v>
      </c>
      <c r="K292" s="231">
        <v>391.4</v>
      </c>
      <c r="L292" s="231">
        <v>375.5</v>
      </c>
      <c r="M292" s="231">
        <v>8.7012400000000003</v>
      </c>
      <c r="N292" s="1"/>
      <c r="O292" s="1"/>
    </row>
    <row r="293" spans="1:15" ht="12.75" customHeight="1">
      <c r="A293" s="30">
        <v>283</v>
      </c>
      <c r="B293" s="217" t="s">
        <v>263</v>
      </c>
      <c r="C293" s="231">
        <v>348.9</v>
      </c>
      <c r="D293" s="232">
        <v>349.54999999999995</v>
      </c>
      <c r="E293" s="232">
        <v>345.64999999999992</v>
      </c>
      <c r="F293" s="232">
        <v>342.4</v>
      </c>
      <c r="G293" s="232">
        <v>338.49999999999994</v>
      </c>
      <c r="H293" s="232">
        <v>352.7999999999999</v>
      </c>
      <c r="I293" s="232">
        <v>356.7</v>
      </c>
      <c r="J293" s="232">
        <v>359.94999999999987</v>
      </c>
      <c r="K293" s="231">
        <v>353.45</v>
      </c>
      <c r="L293" s="231">
        <v>346.3</v>
      </c>
      <c r="M293" s="231">
        <v>7.0209999999999999</v>
      </c>
      <c r="N293" s="1"/>
      <c r="O293" s="1"/>
    </row>
    <row r="294" spans="1:15" ht="12.75" customHeight="1">
      <c r="A294" s="30">
        <v>284</v>
      </c>
      <c r="B294" s="217" t="s">
        <v>782</v>
      </c>
      <c r="C294" s="231">
        <v>290.60000000000002</v>
      </c>
      <c r="D294" s="232">
        <v>290.13333333333338</v>
      </c>
      <c r="E294" s="232">
        <v>285.46666666666675</v>
      </c>
      <c r="F294" s="232">
        <v>280.33333333333337</v>
      </c>
      <c r="G294" s="232">
        <v>275.66666666666674</v>
      </c>
      <c r="H294" s="232">
        <v>295.26666666666677</v>
      </c>
      <c r="I294" s="232">
        <v>299.93333333333339</v>
      </c>
      <c r="J294" s="232">
        <v>305.06666666666678</v>
      </c>
      <c r="K294" s="231">
        <v>294.8</v>
      </c>
      <c r="L294" s="231">
        <v>285</v>
      </c>
      <c r="M294" s="231">
        <v>3.35405</v>
      </c>
      <c r="N294" s="1"/>
      <c r="O294" s="1"/>
    </row>
    <row r="295" spans="1:15" ht="12.75" customHeight="1">
      <c r="A295" s="30">
        <v>285</v>
      </c>
      <c r="B295" s="217" t="s">
        <v>849</v>
      </c>
      <c r="C295" s="231">
        <v>700.9</v>
      </c>
      <c r="D295" s="232">
        <v>701.31666666666661</v>
      </c>
      <c r="E295" s="232">
        <v>697.78333333333319</v>
      </c>
      <c r="F295" s="232">
        <v>694.66666666666663</v>
      </c>
      <c r="G295" s="232">
        <v>691.13333333333321</v>
      </c>
      <c r="H295" s="232">
        <v>704.43333333333317</v>
      </c>
      <c r="I295" s="232">
        <v>707.96666666666647</v>
      </c>
      <c r="J295" s="232">
        <v>711.08333333333314</v>
      </c>
      <c r="K295" s="231">
        <v>704.85</v>
      </c>
      <c r="L295" s="231">
        <v>698.2</v>
      </c>
      <c r="M295" s="231">
        <v>5.3054699999999997</v>
      </c>
      <c r="N295" s="1"/>
      <c r="O295" s="1"/>
    </row>
    <row r="296" spans="1:15" ht="12.75" customHeight="1">
      <c r="A296" s="30">
        <v>286</v>
      </c>
      <c r="B296" s="217" t="s">
        <v>413</v>
      </c>
      <c r="C296" s="231">
        <v>3350.9</v>
      </c>
      <c r="D296" s="232">
        <v>3354.7666666666664</v>
      </c>
      <c r="E296" s="232">
        <v>3301.6833333333329</v>
      </c>
      <c r="F296" s="232">
        <v>3252.4666666666667</v>
      </c>
      <c r="G296" s="232">
        <v>3199.3833333333332</v>
      </c>
      <c r="H296" s="232">
        <v>3403.9833333333327</v>
      </c>
      <c r="I296" s="232">
        <v>3457.0666666666666</v>
      </c>
      <c r="J296" s="232">
        <v>3506.2833333333324</v>
      </c>
      <c r="K296" s="231">
        <v>3407.85</v>
      </c>
      <c r="L296" s="231">
        <v>3305.55</v>
      </c>
      <c r="M296" s="231">
        <v>0.40061999999999998</v>
      </c>
      <c r="N296" s="1"/>
      <c r="O296" s="1"/>
    </row>
    <row r="297" spans="1:15" ht="12.75" customHeight="1">
      <c r="A297" s="30">
        <v>287</v>
      </c>
      <c r="B297" s="217" t="s">
        <v>147</v>
      </c>
      <c r="C297" s="231">
        <v>765.55</v>
      </c>
      <c r="D297" s="232">
        <v>762.01666666666677</v>
      </c>
      <c r="E297" s="232">
        <v>755.03333333333353</v>
      </c>
      <c r="F297" s="232">
        <v>744.51666666666677</v>
      </c>
      <c r="G297" s="232">
        <v>737.53333333333353</v>
      </c>
      <c r="H297" s="232">
        <v>772.53333333333353</v>
      </c>
      <c r="I297" s="232">
        <v>779.51666666666688</v>
      </c>
      <c r="J297" s="232">
        <v>790.03333333333353</v>
      </c>
      <c r="K297" s="231">
        <v>769</v>
      </c>
      <c r="L297" s="231">
        <v>751.5</v>
      </c>
      <c r="M297" s="231">
        <v>5.78775</v>
      </c>
      <c r="N297" s="1"/>
      <c r="O297" s="1"/>
    </row>
    <row r="298" spans="1:15" ht="12.75" customHeight="1">
      <c r="A298" s="30">
        <v>288</v>
      </c>
      <c r="B298" s="217" t="s">
        <v>414</v>
      </c>
      <c r="C298" s="231">
        <v>1474.45</v>
      </c>
      <c r="D298" s="232">
        <v>1486.9666666666665</v>
      </c>
      <c r="E298" s="232">
        <v>1452.7333333333329</v>
      </c>
      <c r="F298" s="232">
        <v>1431.0166666666664</v>
      </c>
      <c r="G298" s="232">
        <v>1396.7833333333328</v>
      </c>
      <c r="H298" s="232">
        <v>1508.6833333333329</v>
      </c>
      <c r="I298" s="232">
        <v>1542.9166666666665</v>
      </c>
      <c r="J298" s="232">
        <v>1564.633333333333</v>
      </c>
      <c r="K298" s="231">
        <v>1521.2</v>
      </c>
      <c r="L298" s="231">
        <v>1465.25</v>
      </c>
      <c r="M298" s="231">
        <v>0.47922999999999999</v>
      </c>
      <c r="N298" s="1"/>
      <c r="O298" s="1"/>
    </row>
    <row r="299" spans="1:15" ht="12.75" customHeight="1">
      <c r="A299" s="30">
        <v>289</v>
      </c>
      <c r="B299" s="217" t="s">
        <v>415</v>
      </c>
      <c r="C299" s="231">
        <v>34.549999999999997</v>
      </c>
      <c r="D299" s="232">
        <v>34.799999999999997</v>
      </c>
      <c r="E299" s="232">
        <v>34.199999999999996</v>
      </c>
      <c r="F299" s="232">
        <v>33.85</v>
      </c>
      <c r="G299" s="232">
        <v>33.25</v>
      </c>
      <c r="H299" s="232">
        <v>35.149999999999991</v>
      </c>
      <c r="I299" s="232">
        <v>35.749999999999986</v>
      </c>
      <c r="J299" s="232">
        <v>36.099999999999987</v>
      </c>
      <c r="K299" s="231">
        <v>35.4</v>
      </c>
      <c r="L299" s="231">
        <v>34.450000000000003</v>
      </c>
      <c r="M299" s="231">
        <v>7.0285900000000003</v>
      </c>
      <c r="N299" s="1"/>
      <c r="O299" s="1"/>
    </row>
    <row r="300" spans="1:15" ht="12.75" customHeight="1">
      <c r="A300" s="30">
        <v>290</v>
      </c>
      <c r="B300" s="217" t="s">
        <v>416</v>
      </c>
      <c r="C300" s="231">
        <v>171.05</v>
      </c>
      <c r="D300" s="232">
        <v>170.73333333333335</v>
      </c>
      <c r="E300" s="232">
        <v>168.9666666666667</v>
      </c>
      <c r="F300" s="232">
        <v>166.88333333333335</v>
      </c>
      <c r="G300" s="232">
        <v>165.1166666666667</v>
      </c>
      <c r="H300" s="232">
        <v>172.81666666666669</v>
      </c>
      <c r="I300" s="232">
        <v>174.58333333333334</v>
      </c>
      <c r="J300" s="232">
        <v>176.66666666666669</v>
      </c>
      <c r="K300" s="231">
        <v>172.5</v>
      </c>
      <c r="L300" s="231">
        <v>168.65</v>
      </c>
      <c r="M300" s="231">
        <v>1.7602100000000001</v>
      </c>
      <c r="N300" s="1"/>
      <c r="O300" s="1"/>
    </row>
    <row r="301" spans="1:15" ht="12.75" customHeight="1">
      <c r="A301" s="30">
        <v>291</v>
      </c>
      <c r="B301" s="217" t="s">
        <v>158</v>
      </c>
      <c r="C301" s="231">
        <v>90280.35</v>
      </c>
      <c r="D301" s="232">
        <v>90166.683333333334</v>
      </c>
      <c r="E301" s="232">
        <v>89793.616666666669</v>
      </c>
      <c r="F301" s="232">
        <v>89306.883333333331</v>
      </c>
      <c r="G301" s="232">
        <v>88933.816666666666</v>
      </c>
      <c r="H301" s="232">
        <v>90653.416666666672</v>
      </c>
      <c r="I301" s="232">
        <v>91026.483333333352</v>
      </c>
      <c r="J301" s="232">
        <v>91513.216666666674</v>
      </c>
      <c r="K301" s="231">
        <v>90539.75</v>
      </c>
      <c r="L301" s="231">
        <v>89679.95</v>
      </c>
      <c r="M301" s="231">
        <v>4.4929999999999998E-2</v>
      </c>
      <c r="N301" s="1"/>
      <c r="O301" s="1"/>
    </row>
    <row r="302" spans="1:15" ht="12.75" customHeight="1">
      <c r="A302" s="30">
        <v>292</v>
      </c>
      <c r="B302" s="217" t="s">
        <v>822</v>
      </c>
      <c r="C302" s="231">
        <v>1680.6</v>
      </c>
      <c r="D302" s="232">
        <v>1684.7166666666665</v>
      </c>
      <c r="E302" s="232">
        <v>1671.883333333333</v>
      </c>
      <c r="F302" s="232">
        <v>1663.1666666666665</v>
      </c>
      <c r="G302" s="232">
        <v>1650.333333333333</v>
      </c>
      <c r="H302" s="232">
        <v>1693.4333333333329</v>
      </c>
      <c r="I302" s="232">
        <v>1706.2666666666664</v>
      </c>
      <c r="J302" s="232">
        <v>1714.9833333333329</v>
      </c>
      <c r="K302" s="231">
        <v>1697.55</v>
      </c>
      <c r="L302" s="231">
        <v>1676</v>
      </c>
      <c r="M302" s="231">
        <v>0.65741000000000005</v>
      </c>
      <c r="N302" s="1"/>
      <c r="O302" s="1"/>
    </row>
    <row r="303" spans="1:15" ht="12.75" customHeight="1">
      <c r="A303" s="30">
        <v>293</v>
      </c>
      <c r="B303" s="217" t="s">
        <v>781</v>
      </c>
      <c r="C303" s="231">
        <v>1094.55</v>
      </c>
      <c r="D303" s="232">
        <v>1098</v>
      </c>
      <c r="E303" s="232">
        <v>1066.55</v>
      </c>
      <c r="F303" s="232">
        <v>1038.55</v>
      </c>
      <c r="G303" s="232">
        <v>1007.0999999999999</v>
      </c>
      <c r="H303" s="232">
        <v>1126</v>
      </c>
      <c r="I303" s="232">
        <v>1157.4499999999998</v>
      </c>
      <c r="J303" s="232">
        <v>1185.45</v>
      </c>
      <c r="K303" s="231">
        <v>1129.45</v>
      </c>
      <c r="L303" s="231">
        <v>1070</v>
      </c>
      <c r="M303" s="231">
        <v>2.2055899999999999</v>
      </c>
      <c r="N303" s="1"/>
      <c r="O303" s="1"/>
    </row>
    <row r="304" spans="1:15" ht="12.75" customHeight="1">
      <c r="A304" s="30">
        <v>294</v>
      </c>
      <c r="B304" s="217" t="s">
        <v>156</v>
      </c>
      <c r="C304" s="231">
        <v>883.45</v>
      </c>
      <c r="D304" s="232">
        <v>880.2166666666667</v>
      </c>
      <c r="E304" s="232">
        <v>870.98333333333335</v>
      </c>
      <c r="F304" s="232">
        <v>858.51666666666665</v>
      </c>
      <c r="G304" s="232">
        <v>849.2833333333333</v>
      </c>
      <c r="H304" s="232">
        <v>892.68333333333339</v>
      </c>
      <c r="I304" s="232">
        <v>901.91666666666674</v>
      </c>
      <c r="J304" s="232">
        <v>914.38333333333344</v>
      </c>
      <c r="K304" s="231">
        <v>889.45</v>
      </c>
      <c r="L304" s="231">
        <v>867.75</v>
      </c>
      <c r="M304" s="231">
        <v>2.8321000000000001</v>
      </c>
      <c r="N304" s="1"/>
      <c r="O304" s="1"/>
    </row>
    <row r="305" spans="1:15" ht="12.75" customHeight="1">
      <c r="A305" s="30">
        <v>295</v>
      </c>
      <c r="B305" s="217" t="s">
        <v>149</v>
      </c>
      <c r="C305" s="231">
        <v>236.35</v>
      </c>
      <c r="D305" s="232">
        <v>235.78333333333333</v>
      </c>
      <c r="E305" s="232">
        <v>233.56666666666666</v>
      </c>
      <c r="F305" s="232">
        <v>230.78333333333333</v>
      </c>
      <c r="G305" s="232">
        <v>228.56666666666666</v>
      </c>
      <c r="H305" s="232">
        <v>238.56666666666666</v>
      </c>
      <c r="I305" s="232">
        <v>240.7833333333333</v>
      </c>
      <c r="J305" s="232">
        <v>243.56666666666666</v>
      </c>
      <c r="K305" s="231">
        <v>238</v>
      </c>
      <c r="L305" s="231">
        <v>233</v>
      </c>
      <c r="M305" s="231">
        <v>14.746930000000001</v>
      </c>
      <c r="N305" s="1"/>
      <c r="O305" s="1"/>
    </row>
    <row r="306" spans="1:15" ht="12.75" customHeight="1">
      <c r="A306" s="30">
        <v>296</v>
      </c>
      <c r="B306" s="217" t="s">
        <v>148</v>
      </c>
      <c r="C306" s="231">
        <v>1328.45</v>
      </c>
      <c r="D306" s="232">
        <v>1328.8999999999999</v>
      </c>
      <c r="E306" s="232">
        <v>1311.8499999999997</v>
      </c>
      <c r="F306" s="232">
        <v>1295.2499999999998</v>
      </c>
      <c r="G306" s="232">
        <v>1278.1999999999996</v>
      </c>
      <c r="H306" s="232">
        <v>1345.4999999999998</v>
      </c>
      <c r="I306" s="232">
        <v>1362.55</v>
      </c>
      <c r="J306" s="232">
        <v>1379.1499999999999</v>
      </c>
      <c r="K306" s="231">
        <v>1345.95</v>
      </c>
      <c r="L306" s="231">
        <v>1312.3</v>
      </c>
      <c r="M306" s="231">
        <v>16.810749999999999</v>
      </c>
      <c r="N306" s="1"/>
      <c r="O306" s="1"/>
    </row>
    <row r="307" spans="1:15" ht="12.75" customHeight="1">
      <c r="A307" s="30">
        <v>297</v>
      </c>
      <c r="B307" s="217" t="s">
        <v>417</v>
      </c>
      <c r="C307" s="231">
        <v>362.5</v>
      </c>
      <c r="D307" s="232">
        <v>365.95</v>
      </c>
      <c r="E307" s="232">
        <v>355.2</v>
      </c>
      <c r="F307" s="232">
        <v>347.9</v>
      </c>
      <c r="G307" s="232">
        <v>337.15</v>
      </c>
      <c r="H307" s="232">
        <v>373.25</v>
      </c>
      <c r="I307" s="232">
        <v>384</v>
      </c>
      <c r="J307" s="232">
        <v>391.3</v>
      </c>
      <c r="K307" s="231">
        <v>376.7</v>
      </c>
      <c r="L307" s="231">
        <v>358.65</v>
      </c>
      <c r="M307" s="231">
        <v>7.7758900000000004</v>
      </c>
      <c r="N307" s="1"/>
      <c r="O307" s="1"/>
    </row>
    <row r="308" spans="1:15" ht="12.75" customHeight="1">
      <c r="A308" s="30">
        <v>298</v>
      </c>
      <c r="B308" s="217" t="s">
        <v>418</v>
      </c>
      <c r="C308" s="231">
        <v>263.55</v>
      </c>
      <c r="D308" s="232">
        <v>261.21666666666664</v>
      </c>
      <c r="E308" s="232">
        <v>258.43333333333328</v>
      </c>
      <c r="F308" s="232">
        <v>253.31666666666666</v>
      </c>
      <c r="G308" s="232">
        <v>250.5333333333333</v>
      </c>
      <c r="H308" s="232">
        <v>266.33333333333326</v>
      </c>
      <c r="I308" s="232">
        <v>269.11666666666667</v>
      </c>
      <c r="J308" s="232">
        <v>274.23333333333323</v>
      </c>
      <c r="K308" s="231">
        <v>264</v>
      </c>
      <c r="L308" s="231">
        <v>256.10000000000002</v>
      </c>
      <c r="M308" s="231">
        <v>1.23959</v>
      </c>
      <c r="N308" s="1"/>
      <c r="O308" s="1"/>
    </row>
    <row r="309" spans="1:15" ht="12.75" customHeight="1">
      <c r="A309" s="30">
        <v>299</v>
      </c>
      <c r="B309" s="217" t="s">
        <v>858</v>
      </c>
      <c r="C309" s="231">
        <v>367.3</v>
      </c>
      <c r="D309" s="232">
        <v>366.73333333333335</v>
      </c>
      <c r="E309" s="232">
        <v>361.61666666666667</v>
      </c>
      <c r="F309" s="232">
        <v>355.93333333333334</v>
      </c>
      <c r="G309" s="232">
        <v>350.81666666666666</v>
      </c>
      <c r="H309" s="232">
        <v>372.41666666666669</v>
      </c>
      <c r="I309" s="232">
        <v>377.53333333333336</v>
      </c>
      <c r="J309" s="232">
        <v>383.2166666666667</v>
      </c>
      <c r="K309" s="231">
        <v>371.85</v>
      </c>
      <c r="L309" s="231">
        <v>361.05</v>
      </c>
      <c r="M309" s="231">
        <v>1.52068</v>
      </c>
      <c r="N309" s="1"/>
      <c r="O309" s="1"/>
    </row>
    <row r="310" spans="1:15" ht="12.75" customHeight="1">
      <c r="A310" s="30">
        <v>300</v>
      </c>
      <c r="B310" s="217" t="s">
        <v>419</v>
      </c>
      <c r="C310" s="231">
        <v>486.6</v>
      </c>
      <c r="D310" s="232">
        <v>486.88333333333338</v>
      </c>
      <c r="E310" s="232">
        <v>481.51666666666677</v>
      </c>
      <c r="F310" s="232">
        <v>476.43333333333339</v>
      </c>
      <c r="G310" s="232">
        <v>471.06666666666678</v>
      </c>
      <c r="H310" s="232">
        <v>491.96666666666675</v>
      </c>
      <c r="I310" s="232">
        <v>497.33333333333343</v>
      </c>
      <c r="J310" s="232">
        <v>502.41666666666674</v>
      </c>
      <c r="K310" s="231">
        <v>492.25</v>
      </c>
      <c r="L310" s="231">
        <v>481.8</v>
      </c>
      <c r="M310" s="231">
        <v>0.23191000000000001</v>
      </c>
      <c r="N310" s="1"/>
      <c r="O310" s="1"/>
    </row>
    <row r="311" spans="1:15" ht="12.75" customHeight="1">
      <c r="A311" s="30">
        <v>301</v>
      </c>
      <c r="B311" s="217" t="s">
        <v>150</v>
      </c>
      <c r="C311" s="231">
        <v>118.75</v>
      </c>
      <c r="D311" s="232">
        <v>117.78333333333335</v>
      </c>
      <c r="E311" s="232">
        <v>116.61666666666669</v>
      </c>
      <c r="F311" s="232">
        <v>114.48333333333335</v>
      </c>
      <c r="G311" s="232">
        <v>113.31666666666669</v>
      </c>
      <c r="H311" s="232">
        <v>119.91666666666669</v>
      </c>
      <c r="I311" s="232">
        <v>121.08333333333334</v>
      </c>
      <c r="J311" s="232">
        <v>123.21666666666668</v>
      </c>
      <c r="K311" s="231">
        <v>118.95</v>
      </c>
      <c r="L311" s="231">
        <v>115.65</v>
      </c>
      <c r="M311" s="231">
        <v>76.219139999999996</v>
      </c>
      <c r="N311" s="1"/>
      <c r="O311" s="1"/>
    </row>
    <row r="312" spans="1:15" ht="12.75" customHeight="1">
      <c r="A312" s="30">
        <v>302</v>
      </c>
      <c r="B312" s="217" t="s">
        <v>420</v>
      </c>
      <c r="C312" s="231">
        <v>58.5</v>
      </c>
      <c r="D312" s="232">
        <v>58.5</v>
      </c>
      <c r="E312" s="232">
        <v>57.9</v>
      </c>
      <c r="F312" s="232">
        <v>57.3</v>
      </c>
      <c r="G312" s="232">
        <v>56.699999999999996</v>
      </c>
      <c r="H312" s="232">
        <v>59.1</v>
      </c>
      <c r="I312" s="232">
        <v>59.699999999999996</v>
      </c>
      <c r="J312" s="232">
        <v>60.300000000000004</v>
      </c>
      <c r="K312" s="231">
        <v>59.1</v>
      </c>
      <c r="L312" s="231">
        <v>57.9</v>
      </c>
      <c r="M312" s="231">
        <v>16.442209999999999</v>
      </c>
      <c r="N312" s="1"/>
      <c r="O312" s="1"/>
    </row>
    <row r="313" spans="1:15" ht="12.75" customHeight="1">
      <c r="A313" s="30">
        <v>303</v>
      </c>
      <c r="B313" s="217" t="s">
        <v>151</v>
      </c>
      <c r="C313" s="231">
        <v>503.95</v>
      </c>
      <c r="D313" s="232">
        <v>504.3</v>
      </c>
      <c r="E313" s="232">
        <v>501.25</v>
      </c>
      <c r="F313" s="232">
        <v>498.55</v>
      </c>
      <c r="G313" s="232">
        <v>495.5</v>
      </c>
      <c r="H313" s="232">
        <v>507</v>
      </c>
      <c r="I313" s="232">
        <v>510.05000000000007</v>
      </c>
      <c r="J313" s="232">
        <v>512.75</v>
      </c>
      <c r="K313" s="231">
        <v>507.35</v>
      </c>
      <c r="L313" s="231">
        <v>501.6</v>
      </c>
      <c r="M313" s="231">
        <v>6.0507600000000004</v>
      </c>
      <c r="N313" s="1"/>
      <c r="O313" s="1"/>
    </row>
    <row r="314" spans="1:15" ht="12.75" customHeight="1">
      <c r="A314" s="30">
        <v>304</v>
      </c>
      <c r="B314" s="217" t="s">
        <v>152</v>
      </c>
      <c r="C314" s="231">
        <v>8417.1</v>
      </c>
      <c r="D314" s="232">
        <v>8425.6666666666661</v>
      </c>
      <c r="E314" s="232">
        <v>8369.3333333333321</v>
      </c>
      <c r="F314" s="232">
        <v>8321.5666666666657</v>
      </c>
      <c r="G314" s="232">
        <v>8265.2333333333318</v>
      </c>
      <c r="H314" s="232">
        <v>8473.4333333333325</v>
      </c>
      <c r="I314" s="232">
        <v>8529.7666666666646</v>
      </c>
      <c r="J314" s="232">
        <v>8577.5333333333328</v>
      </c>
      <c r="K314" s="231">
        <v>8482</v>
      </c>
      <c r="L314" s="231">
        <v>8377.9</v>
      </c>
      <c r="M314" s="231">
        <v>4.1082700000000001</v>
      </c>
      <c r="N314" s="1"/>
      <c r="O314" s="1"/>
    </row>
    <row r="315" spans="1:15" ht="12.75" customHeight="1">
      <c r="A315" s="30">
        <v>305</v>
      </c>
      <c r="B315" s="217" t="s">
        <v>783</v>
      </c>
      <c r="C315" s="231">
        <v>1622.25</v>
      </c>
      <c r="D315" s="232">
        <v>1624.0833333333333</v>
      </c>
      <c r="E315" s="232">
        <v>1601.1666666666665</v>
      </c>
      <c r="F315" s="232">
        <v>1580.0833333333333</v>
      </c>
      <c r="G315" s="232">
        <v>1557.1666666666665</v>
      </c>
      <c r="H315" s="232">
        <v>1645.1666666666665</v>
      </c>
      <c r="I315" s="232">
        <v>1668.083333333333</v>
      </c>
      <c r="J315" s="232">
        <v>1689.1666666666665</v>
      </c>
      <c r="K315" s="231">
        <v>1647</v>
      </c>
      <c r="L315" s="231">
        <v>1603</v>
      </c>
      <c r="M315" s="231">
        <v>0.54430000000000001</v>
      </c>
      <c r="N315" s="1"/>
      <c r="O315" s="1"/>
    </row>
    <row r="316" spans="1:15" ht="12.75" customHeight="1">
      <c r="A316" s="30">
        <v>306</v>
      </c>
      <c r="B316" s="217" t="s">
        <v>155</v>
      </c>
      <c r="C316" s="231">
        <v>843.35</v>
      </c>
      <c r="D316" s="232">
        <v>840.18333333333339</v>
      </c>
      <c r="E316" s="232">
        <v>831.81666666666683</v>
      </c>
      <c r="F316" s="232">
        <v>820.28333333333342</v>
      </c>
      <c r="G316" s="232">
        <v>811.91666666666686</v>
      </c>
      <c r="H316" s="232">
        <v>851.71666666666681</v>
      </c>
      <c r="I316" s="232">
        <v>860.08333333333337</v>
      </c>
      <c r="J316" s="232">
        <v>871.61666666666679</v>
      </c>
      <c r="K316" s="231">
        <v>848.55</v>
      </c>
      <c r="L316" s="231">
        <v>828.65</v>
      </c>
      <c r="M316" s="231">
        <v>22.199000000000002</v>
      </c>
      <c r="N316" s="1"/>
      <c r="O316" s="1"/>
    </row>
    <row r="317" spans="1:15" ht="12.75" customHeight="1">
      <c r="A317" s="30">
        <v>307</v>
      </c>
      <c r="B317" s="217" t="s">
        <v>421</v>
      </c>
      <c r="C317" s="231">
        <v>443.95</v>
      </c>
      <c r="D317" s="232">
        <v>439.40000000000003</v>
      </c>
      <c r="E317" s="232">
        <v>430.80000000000007</v>
      </c>
      <c r="F317" s="232">
        <v>417.65000000000003</v>
      </c>
      <c r="G317" s="232">
        <v>409.05000000000007</v>
      </c>
      <c r="H317" s="232">
        <v>452.55000000000007</v>
      </c>
      <c r="I317" s="232">
        <v>461.15000000000009</v>
      </c>
      <c r="J317" s="232">
        <v>474.30000000000007</v>
      </c>
      <c r="K317" s="231">
        <v>448</v>
      </c>
      <c r="L317" s="231">
        <v>426.25</v>
      </c>
      <c r="M317" s="231">
        <v>15.37129</v>
      </c>
      <c r="N317" s="1"/>
      <c r="O317" s="1"/>
    </row>
    <row r="318" spans="1:15" ht="12.75" customHeight="1">
      <c r="A318" s="30">
        <v>308</v>
      </c>
      <c r="B318" s="217" t="s">
        <v>422</v>
      </c>
      <c r="C318" s="231">
        <v>773.55</v>
      </c>
      <c r="D318" s="232">
        <v>775.7833333333333</v>
      </c>
      <c r="E318" s="232">
        <v>765.76666666666665</v>
      </c>
      <c r="F318" s="232">
        <v>757.98333333333335</v>
      </c>
      <c r="G318" s="232">
        <v>747.9666666666667</v>
      </c>
      <c r="H318" s="232">
        <v>783.56666666666661</v>
      </c>
      <c r="I318" s="232">
        <v>793.58333333333326</v>
      </c>
      <c r="J318" s="232">
        <v>801.36666666666656</v>
      </c>
      <c r="K318" s="231">
        <v>785.8</v>
      </c>
      <c r="L318" s="231">
        <v>768</v>
      </c>
      <c r="M318" s="231">
        <v>19.971360000000001</v>
      </c>
      <c r="N318" s="1"/>
      <c r="O318" s="1"/>
    </row>
    <row r="319" spans="1:15" ht="12.75" customHeight="1">
      <c r="A319" s="30">
        <v>309</v>
      </c>
      <c r="B319" s="217" t="s">
        <v>823</v>
      </c>
      <c r="C319" s="231">
        <v>631.35</v>
      </c>
      <c r="D319" s="232">
        <v>630</v>
      </c>
      <c r="E319" s="232">
        <v>625.35</v>
      </c>
      <c r="F319" s="232">
        <v>619.35</v>
      </c>
      <c r="G319" s="232">
        <v>614.70000000000005</v>
      </c>
      <c r="H319" s="232">
        <v>636</v>
      </c>
      <c r="I319" s="232">
        <v>640.65000000000009</v>
      </c>
      <c r="J319" s="232">
        <v>646.65</v>
      </c>
      <c r="K319" s="231">
        <v>634.65</v>
      </c>
      <c r="L319" s="231">
        <v>624</v>
      </c>
      <c r="M319" s="231">
        <v>0.15090999999999999</v>
      </c>
      <c r="N319" s="1"/>
      <c r="O319" s="1"/>
    </row>
    <row r="320" spans="1:15" ht="12.75" customHeight="1">
      <c r="A320" s="30">
        <v>310</v>
      </c>
      <c r="B320" s="217" t="s">
        <v>824</v>
      </c>
      <c r="C320" s="231">
        <v>832.9</v>
      </c>
      <c r="D320" s="232">
        <v>841.51666666666677</v>
      </c>
      <c r="E320" s="232">
        <v>820.78333333333353</v>
      </c>
      <c r="F320" s="232">
        <v>808.66666666666674</v>
      </c>
      <c r="G320" s="232">
        <v>787.93333333333351</v>
      </c>
      <c r="H320" s="232">
        <v>853.63333333333355</v>
      </c>
      <c r="I320" s="232">
        <v>874.3666666666669</v>
      </c>
      <c r="J320" s="232">
        <v>886.48333333333358</v>
      </c>
      <c r="K320" s="231">
        <v>862.25</v>
      </c>
      <c r="L320" s="231">
        <v>829.4</v>
      </c>
      <c r="M320" s="231">
        <v>0.96175999999999995</v>
      </c>
      <c r="N320" s="1"/>
      <c r="O320" s="1"/>
    </row>
    <row r="321" spans="1:15" ht="12.75" customHeight="1">
      <c r="A321" s="30">
        <v>311</v>
      </c>
      <c r="B321" s="217" t="s">
        <v>154</v>
      </c>
      <c r="C321" s="231">
        <v>1323.35</v>
      </c>
      <c r="D321" s="232">
        <v>1319.1333333333332</v>
      </c>
      <c r="E321" s="232">
        <v>1305.2666666666664</v>
      </c>
      <c r="F321" s="232">
        <v>1287.1833333333332</v>
      </c>
      <c r="G321" s="232">
        <v>1273.3166666666664</v>
      </c>
      <c r="H321" s="232">
        <v>1337.2166666666665</v>
      </c>
      <c r="I321" s="232">
        <v>1351.0833333333333</v>
      </c>
      <c r="J321" s="232">
        <v>1369.1666666666665</v>
      </c>
      <c r="K321" s="231">
        <v>1333</v>
      </c>
      <c r="L321" s="231">
        <v>1301.05</v>
      </c>
      <c r="M321" s="231">
        <v>1.18123</v>
      </c>
      <c r="N321" s="1"/>
      <c r="O321" s="1"/>
    </row>
    <row r="322" spans="1:15" ht="12.75" customHeight="1">
      <c r="A322" s="30">
        <v>312</v>
      </c>
      <c r="B322" s="217" t="s">
        <v>850</v>
      </c>
      <c r="C322" s="231">
        <v>51.1</v>
      </c>
      <c r="D322" s="232">
        <v>50.983333333333327</v>
      </c>
      <c r="E322" s="232">
        <v>50.166666666666657</v>
      </c>
      <c r="F322" s="232">
        <v>49.233333333333327</v>
      </c>
      <c r="G322" s="232">
        <v>48.416666666666657</v>
      </c>
      <c r="H322" s="232">
        <v>51.916666666666657</v>
      </c>
      <c r="I322" s="232">
        <v>52.733333333333334</v>
      </c>
      <c r="J322" s="232">
        <v>53.666666666666657</v>
      </c>
      <c r="K322" s="231">
        <v>51.8</v>
      </c>
      <c r="L322" s="231">
        <v>50.05</v>
      </c>
      <c r="M322" s="231">
        <v>39.95138</v>
      </c>
      <c r="N322" s="1"/>
      <c r="O322" s="1"/>
    </row>
    <row r="323" spans="1:15" ht="12.75" customHeight="1">
      <c r="A323" s="30">
        <v>313</v>
      </c>
      <c r="B323" s="217" t="s">
        <v>424</v>
      </c>
      <c r="C323" s="231">
        <v>725.65</v>
      </c>
      <c r="D323" s="232">
        <v>721.78333333333342</v>
      </c>
      <c r="E323" s="232">
        <v>711.56666666666683</v>
      </c>
      <c r="F323" s="232">
        <v>697.48333333333346</v>
      </c>
      <c r="G323" s="232">
        <v>687.26666666666688</v>
      </c>
      <c r="H323" s="232">
        <v>735.86666666666679</v>
      </c>
      <c r="I323" s="232">
        <v>746.08333333333326</v>
      </c>
      <c r="J323" s="232">
        <v>760.16666666666674</v>
      </c>
      <c r="K323" s="231">
        <v>732</v>
      </c>
      <c r="L323" s="231">
        <v>707.7</v>
      </c>
      <c r="M323" s="231">
        <v>0.81179999999999997</v>
      </c>
      <c r="N323" s="1"/>
      <c r="O323" s="1"/>
    </row>
    <row r="324" spans="1:15" ht="12.75" customHeight="1">
      <c r="A324" s="30">
        <v>314</v>
      </c>
      <c r="B324" s="217" t="s">
        <v>157</v>
      </c>
      <c r="C324" s="231">
        <v>2058.8000000000002</v>
      </c>
      <c r="D324" s="232">
        <v>2040.7</v>
      </c>
      <c r="E324" s="232">
        <v>2017.1</v>
      </c>
      <c r="F324" s="232">
        <v>1975.3999999999999</v>
      </c>
      <c r="G324" s="232">
        <v>1951.7999999999997</v>
      </c>
      <c r="H324" s="232">
        <v>2082.4</v>
      </c>
      <c r="I324" s="232">
        <v>2106</v>
      </c>
      <c r="J324" s="232">
        <v>2147.7000000000003</v>
      </c>
      <c r="K324" s="231">
        <v>2064.3000000000002</v>
      </c>
      <c r="L324" s="231">
        <v>1999</v>
      </c>
      <c r="M324" s="231">
        <v>4.16099</v>
      </c>
      <c r="N324" s="1"/>
      <c r="O324" s="1"/>
    </row>
    <row r="325" spans="1:15" ht="12.75" customHeight="1">
      <c r="A325" s="30">
        <v>315</v>
      </c>
      <c r="B325" s="217" t="s">
        <v>425</v>
      </c>
      <c r="C325" s="231">
        <v>1564.1</v>
      </c>
      <c r="D325" s="232">
        <v>1566.5166666666667</v>
      </c>
      <c r="E325" s="232">
        <v>1548.5833333333333</v>
      </c>
      <c r="F325" s="232">
        <v>1533.0666666666666</v>
      </c>
      <c r="G325" s="232">
        <v>1515.1333333333332</v>
      </c>
      <c r="H325" s="232">
        <v>1582.0333333333333</v>
      </c>
      <c r="I325" s="232">
        <v>1599.9666666666667</v>
      </c>
      <c r="J325" s="232">
        <v>1615.4833333333333</v>
      </c>
      <c r="K325" s="231">
        <v>1584.45</v>
      </c>
      <c r="L325" s="231">
        <v>1551</v>
      </c>
      <c r="M325" s="231">
        <v>1.1436299999999999</v>
      </c>
      <c r="N325" s="1"/>
      <c r="O325" s="1"/>
    </row>
    <row r="326" spans="1:15" ht="12.75" customHeight="1">
      <c r="A326" s="30">
        <v>316</v>
      </c>
      <c r="B326" s="217" t="s">
        <v>159</v>
      </c>
      <c r="C326" s="231">
        <v>1059.3</v>
      </c>
      <c r="D326" s="232">
        <v>1058.2166666666667</v>
      </c>
      <c r="E326" s="232">
        <v>1053.4833333333333</v>
      </c>
      <c r="F326" s="232">
        <v>1047.6666666666667</v>
      </c>
      <c r="G326" s="232">
        <v>1042.9333333333334</v>
      </c>
      <c r="H326" s="232">
        <v>1064.0333333333333</v>
      </c>
      <c r="I326" s="232">
        <v>1068.7666666666669</v>
      </c>
      <c r="J326" s="232">
        <v>1074.5833333333333</v>
      </c>
      <c r="K326" s="231">
        <v>1062.95</v>
      </c>
      <c r="L326" s="231">
        <v>1052.4000000000001</v>
      </c>
      <c r="M326" s="231">
        <v>9.8770500000000006</v>
      </c>
      <c r="N326" s="1"/>
      <c r="O326" s="1"/>
    </row>
    <row r="327" spans="1:15" ht="12.75" customHeight="1">
      <c r="A327" s="30">
        <v>317</v>
      </c>
      <c r="B327" s="217" t="s">
        <v>264</v>
      </c>
      <c r="C327" s="231">
        <v>536.5</v>
      </c>
      <c r="D327" s="232">
        <v>537.13333333333333</v>
      </c>
      <c r="E327" s="232">
        <v>534.36666666666667</v>
      </c>
      <c r="F327" s="232">
        <v>532.23333333333335</v>
      </c>
      <c r="G327" s="232">
        <v>529.4666666666667</v>
      </c>
      <c r="H327" s="232">
        <v>539.26666666666665</v>
      </c>
      <c r="I327" s="232">
        <v>542.0333333333333</v>
      </c>
      <c r="J327" s="232">
        <v>544.16666666666663</v>
      </c>
      <c r="K327" s="231">
        <v>539.9</v>
      </c>
      <c r="L327" s="231">
        <v>535</v>
      </c>
      <c r="M327" s="231">
        <v>1.42547</v>
      </c>
      <c r="N327" s="1"/>
      <c r="O327" s="1"/>
    </row>
    <row r="328" spans="1:15" ht="12.75" customHeight="1">
      <c r="A328" s="30">
        <v>318</v>
      </c>
      <c r="B328" s="217" t="s">
        <v>426</v>
      </c>
      <c r="C328" s="231">
        <v>37.450000000000003</v>
      </c>
      <c r="D328" s="232">
        <v>37.68333333333333</v>
      </c>
      <c r="E328" s="232">
        <v>37.066666666666663</v>
      </c>
      <c r="F328" s="232">
        <v>36.68333333333333</v>
      </c>
      <c r="G328" s="232">
        <v>36.066666666666663</v>
      </c>
      <c r="H328" s="232">
        <v>38.066666666666663</v>
      </c>
      <c r="I328" s="232">
        <v>38.683333333333323</v>
      </c>
      <c r="J328" s="232">
        <v>39.066666666666663</v>
      </c>
      <c r="K328" s="231">
        <v>38.299999999999997</v>
      </c>
      <c r="L328" s="231">
        <v>37.299999999999997</v>
      </c>
      <c r="M328" s="231">
        <v>31.70851</v>
      </c>
      <c r="N328" s="1"/>
      <c r="O328" s="1"/>
    </row>
    <row r="329" spans="1:15" ht="12.75" customHeight="1">
      <c r="A329" s="30">
        <v>319</v>
      </c>
      <c r="B329" s="217" t="s">
        <v>427</v>
      </c>
      <c r="C329" s="231">
        <v>93.3</v>
      </c>
      <c r="D329" s="232">
        <v>93.75</v>
      </c>
      <c r="E329" s="232">
        <v>92.2</v>
      </c>
      <c r="F329" s="232">
        <v>91.100000000000009</v>
      </c>
      <c r="G329" s="232">
        <v>89.550000000000011</v>
      </c>
      <c r="H329" s="232">
        <v>94.85</v>
      </c>
      <c r="I329" s="232">
        <v>96.4</v>
      </c>
      <c r="J329" s="232">
        <v>97.499999999999986</v>
      </c>
      <c r="K329" s="231">
        <v>95.3</v>
      </c>
      <c r="L329" s="231">
        <v>92.65</v>
      </c>
      <c r="M329" s="231">
        <v>41.996079999999999</v>
      </c>
      <c r="N329" s="1"/>
      <c r="O329" s="1"/>
    </row>
    <row r="330" spans="1:15" ht="12.75" customHeight="1">
      <c r="A330" s="30">
        <v>320</v>
      </c>
      <c r="B330" s="217" t="s">
        <v>428</v>
      </c>
      <c r="C330" s="231">
        <v>42.8</v>
      </c>
      <c r="D330" s="232">
        <v>42.9</v>
      </c>
      <c r="E330" s="232">
        <v>42.449999999999996</v>
      </c>
      <c r="F330" s="232">
        <v>42.099999999999994</v>
      </c>
      <c r="G330" s="232">
        <v>41.649999999999991</v>
      </c>
      <c r="H330" s="232">
        <v>43.25</v>
      </c>
      <c r="I330" s="232">
        <v>43.7</v>
      </c>
      <c r="J330" s="232">
        <v>44.050000000000004</v>
      </c>
      <c r="K330" s="231">
        <v>43.35</v>
      </c>
      <c r="L330" s="231">
        <v>42.55</v>
      </c>
      <c r="M330" s="231">
        <v>100.12982</v>
      </c>
      <c r="N330" s="1"/>
      <c r="O330" s="1"/>
    </row>
    <row r="331" spans="1:15" ht="12.75" customHeight="1">
      <c r="A331" s="30">
        <v>321</v>
      </c>
      <c r="B331" s="217" t="s">
        <v>859</v>
      </c>
      <c r="C331" s="231">
        <v>310.3</v>
      </c>
      <c r="D331" s="232">
        <v>309.96666666666664</v>
      </c>
      <c r="E331" s="232">
        <v>307.43333333333328</v>
      </c>
      <c r="F331" s="232">
        <v>304.56666666666666</v>
      </c>
      <c r="G331" s="232">
        <v>302.0333333333333</v>
      </c>
      <c r="H331" s="232">
        <v>312.83333333333326</v>
      </c>
      <c r="I331" s="232">
        <v>315.36666666666667</v>
      </c>
      <c r="J331" s="232">
        <v>318.23333333333323</v>
      </c>
      <c r="K331" s="231">
        <v>312.5</v>
      </c>
      <c r="L331" s="231">
        <v>307.10000000000002</v>
      </c>
      <c r="M331" s="231">
        <v>1.3128</v>
      </c>
      <c r="N331" s="1"/>
      <c r="O331" s="1"/>
    </row>
    <row r="332" spans="1:15" ht="12.75" customHeight="1">
      <c r="A332" s="30">
        <v>322</v>
      </c>
      <c r="B332" s="217" t="s">
        <v>429</v>
      </c>
      <c r="C332" s="231">
        <v>81.349999999999994</v>
      </c>
      <c r="D332" s="232">
        <v>81.433333333333337</v>
      </c>
      <c r="E332" s="232">
        <v>80.616666666666674</v>
      </c>
      <c r="F332" s="232">
        <v>79.88333333333334</v>
      </c>
      <c r="G332" s="232">
        <v>79.066666666666677</v>
      </c>
      <c r="H332" s="232">
        <v>82.166666666666671</v>
      </c>
      <c r="I332" s="232">
        <v>82.983333333333334</v>
      </c>
      <c r="J332" s="232">
        <v>83.716666666666669</v>
      </c>
      <c r="K332" s="231">
        <v>82.25</v>
      </c>
      <c r="L332" s="231">
        <v>80.7</v>
      </c>
      <c r="M332" s="231">
        <v>12.99879</v>
      </c>
      <c r="N332" s="1"/>
      <c r="O332" s="1"/>
    </row>
    <row r="333" spans="1:15" ht="12.75" customHeight="1">
      <c r="A333" s="30">
        <v>323</v>
      </c>
      <c r="B333" s="217" t="s">
        <v>430</v>
      </c>
      <c r="C333" s="231">
        <v>222.05</v>
      </c>
      <c r="D333" s="232">
        <v>222.41666666666666</v>
      </c>
      <c r="E333" s="232">
        <v>220.43333333333331</v>
      </c>
      <c r="F333" s="232">
        <v>218.81666666666666</v>
      </c>
      <c r="G333" s="232">
        <v>216.83333333333331</v>
      </c>
      <c r="H333" s="232">
        <v>224.0333333333333</v>
      </c>
      <c r="I333" s="232">
        <v>226.01666666666665</v>
      </c>
      <c r="J333" s="232">
        <v>227.6333333333333</v>
      </c>
      <c r="K333" s="231">
        <v>224.4</v>
      </c>
      <c r="L333" s="231">
        <v>220.8</v>
      </c>
      <c r="M333" s="231">
        <v>1.8739399999999999</v>
      </c>
      <c r="N333" s="1"/>
      <c r="O333" s="1"/>
    </row>
    <row r="334" spans="1:15" ht="12.75" customHeight="1">
      <c r="A334" s="30">
        <v>324</v>
      </c>
      <c r="B334" s="217" t="s">
        <v>167</v>
      </c>
      <c r="C334" s="231">
        <v>166.85</v>
      </c>
      <c r="D334" s="232">
        <v>167.45000000000002</v>
      </c>
      <c r="E334" s="232">
        <v>165.40000000000003</v>
      </c>
      <c r="F334" s="232">
        <v>163.95000000000002</v>
      </c>
      <c r="G334" s="232">
        <v>161.90000000000003</v>
      </c>
      <c r="H334" s="232">
        <v>168.90000000000003</v>
      </c>
      <c r="I334" s="232">
        <v>170.95000000000005</v>
      </c>
      <c r="J334" s="232">
        <v>172.40000000000003</v>
      </c>
      <c r="K334" s="231">
        <v>169.5</v>
      </c>
      <c r="L334" s="231">
        <v>166</v>
      </c>
      <c r="M334" s="231">
        <v>77.877350000000007</v>
      </c>
      <c r="N334" s="1"/>
      <c r="O334" s="1"/>
    </row>
    <row r="335" spans="1:15" ht="12.75" customHeight="1">
      <c r="A335" s="30">
        <v>325</v>
      </c>
      <c r="B335" s="217" t="s">
        <v>431</v>
      </c>
      <c r="C335" s="231">
        <v>729.7</v>
      </c>
      <c r="D335" s="232">
        <v>731.48333333333323</v>
      </c>
      <c r="E335" s="232">
        <v>723.21666666666647</v>
      </c>
      <c r="F335" s="232">
        <v>716.73333333333323</v>
      </c>
      <c r="G335" s="232">
        <v>708.46666666666647</v>
      </c>
      <c r="H335" s="232">
        <v>737.96666666666647</v>
      </c>
      <c r="I335" s="232">
        <v>746.23333333333312</v>
      </c>
      <c r="J335" s="232">
        <v>752.71666666666647</v>
      </c>
      <c r="K335" s="231">
        <v>739.75</v>
      </c>
      <c r="L335" s="231">
        <v>725</v>
      </c>
      <c r="M335" s="231">
        <v>0.41522999999999999</v>
      </c>
      <c r="N335" s="1"/>
      <c r="O335" s="1"/>
    </row>
    <row r="336" spans="1:15" ht="12.75" customHeight="1">
      <c r="A336" s="30">
        <v>326</v>
      </c>
      <c r="B336" s="217" t="s">
        <v>161</v>
      </c>
      <c r="C336" s="231">
        <v>84.5</v>
      </c>
      <c r="D336" s="232">
        <v>84.2</v>
      </c>
      <c r="E336" s="232">
        <v>83.7</v>
      </c>
      <c r="F336" s="232">
        <v>82.9</v>
      </c>
      <c r="G336" s="232">
        <v>82.4</v>
      </c>
      <c r="H336" s="232">
        <v>85</v>
      </c>
      <c r="I336" s="232">
        <v>85.5</v>
      </c>
      <c r="J336" s="232">
        <v>86.3</v>
      </c>
      <c r="K336" s="231">
        <v>84.7</v>
      </c>
      <c r="L336" s="231">
        <v>83.4</v>
      </c>
      <c r="M336" s="231">
        <v>74.415059999999997</v>
      </c>
      <c r="N336" s="1"/>
      <c r="O336" s="1"/>
    </row>
    <row r="337" spans="1:15" ht="12.75" customHeight="1">
      <c r="A337" s="30">
        <v>327</v>
      </c>
      <c r="B337" s="217" t="s">
        <v>163</v>
      </c>
      <c r="C337" s="231">
        <v>3963.45</v>
      </c>
      <c r="D337" s="232">
        <v>3996.7000000000003</v>
      </c>
      <c r="E337" s="232">
        <v>3897.8500000000004</v>
      </c>
      <c r="F337" s="232">
        <v>3832.25</v>
      </c>
      <c r="G337" s="232">
        <v>3733.4</v>
      </c>
      <c r="H337" s="232">
        <v>4062.3000000000006</v>
      </c>
      <c r="I337" s="232">
        <v>4161.1499999999996</v>
      </c>
      <c r="J337" s="232">
        <v>4226.7500000000009</v>
      </c>
      <c r="K337" s="231">
        <v>4095.55</v>
      </c>
      <c r="L337" s="231">
        <v>3931.1</v>
      </c>
      <c r="M337" s="231">
        <v>1.0418099999999999</v>
      </c>
      <c r="N337" s="1"/>
      <c r="O337" s="1"/>
    </row>
    <row r="338" spans="1:15" ht="12.75" customHeight="1">
      <c r="A338" s="30">
        <v>328</v>
      </c>
      <c r="B338" s="217" t="s">
        <v>784</v>
      </c>
      <c r="C338" s="231">
        <v>593.75</v>
      </c>
      <c r="D338" s="232">
        <v>593.75</v>
      </c>
      <c r="E338" s="232">
        <v>584.04999999999995</v>
      </c>
      <c r="F338" s="232">
        <v>574.34999999999991</v>
      </c>
      <c r="G338" s="232">
        <v>564.64999999999986</v>
      </c>
      <c r="H338" s="232">
        <v>603.45000000000005</v>
      </c>
      <c r="I338" s="232">
        <v>613.15000000000009</v>
      </c>
      <c r="J338" s="232">
        <v>622.85000000000014</v>
      </c>
      <c r="K338" s="231">
        <v>603.45000000000005</v>
      </c>
      <c r="L338" s="231">
        <v>584.04999999999995</v>
      </c>
      <c r="M338" s="231">
        <v>1.30806</v>
      </c>
      <c r="N338" s="1"/>
      <c r="O338" s="1"/>
    </row>
    <row r="339" spans="1:15" ht="12.75" customHeight="1">
      <c r="A339" s="30">
        <v>329</v>
      </c>
      <c r="B339" s="217" t="s">
        <v>164</v>
      </c>
      <c r="C339" s="231">
        <v>19367.099999999999</v>
      </c>
      <c r="D339" s="232">
        <v>19319.383333333331</v>
      </c>
      <c r="E339" s="232">
        <v>19198.766666666663</v>
      </c>
      <c r="F339" s="232">
        <v>19030.433333333331</v>
      </c>
      <c r="G339" s="232">
        <v>18909.816666666662</v>
      </c>
      <c r="H339" s="232">
        <v>19487.716666666664</v>
      </c>
      <c r="I339" s="232">
        <v>19608.333333333332</v>
      </c>
      <c r="J339" s="232">
        <v>19776.666666666664</v>
      </c>
      <c r="K339" s="231">
        <v>19440</v>
      </c>
      <c r="L339" s="231">
        <v>19151.05</v>
      </c>
      <c r="M339" s="231">
        <v>0.379</v>
      </c>
      <c r="N339" s="1"/>
      <c r="O339" s="1"/>
    </row>
    <row r="340" spans="1:15" ht="12.75" customHeight="1">
      <c r="A340" s="30">
        <v>330</v>
      </c>
      <c r="B340" s="217" t="s">
        <v>432</v>
      </c>
      <c r="C340" s="231">
        <v>61.5</v>
      </c>
      <c r="D340" s="232">
        <v>61.5</v>
      </c>
      <c r="E340" s="232">
        <v>60.75</v>
      </c>
      <c r="F340" s="232">
        <v>60</v>
      </c>
      <c r="G340" s="232">
        <v>59.25</v>
      </c>
      <c r="H340" s="232">
        <v>62.25</v>
      </c>
      <c r="I340" s="232">
        <v>63</v>
      </c>
      <c r="J340" s="232">
        <v>63.75</v>
      </c>
      <c r="K340" s="231">
        <v>62.25</v>
      </c>
      <c r="L340" s="231">
        <v>60.75</v>
      </c>
      <c r="M340" s="231">
        <v>4.7524300000000004</v>
      </c>
      <c r="N340" s="1"/>
      <c r="O340" s="1"/>
    </row>
    <row r="341" spans="1:15" ht="12.75" customHeight="1">
      <c r="A341" s="30">
        <v>331</v>
      </c>
      <c r="B341" s="217" t="s">
        <v>160</v>
      </c>
      <c r="C341" s="231">
        <v>244.7</v>
      </c>
      <c r="D341" s="232">
        <v>245.21666666666667</v>
      </c>
      <c r="E341" s="232">
        <v>242.98333333333335</v>
      </c>
      <c r="F341" s="232">
        <v>241.26666666666668</v>
      </c>
      <c r="G341" s="232">
        <v>239.03333333333336</v>
      </c>
      <c r="H341" s="232">
        <v>246.93333333333334</v>
      </c>
      <c r="I341" s="232">
        <v>249.16666666666663</v>
      </c>
      <c r="J341" s="232">
        <v>250.88333333333333</v>
      </c>
      <c r="K341" s="231">
        <v>247.45</v>
      </c>
      <c r="L341" s="231">
        <v>243.5</v>
      </c>
      <c r="M341" s="231">
        <v>2.1757300000000002</v>
      </c>
      <c r="N341" s="1"/>
      <c r="O341" s="1"/>
    </row>
    <row r="342" spans="1:15" ht="12.75" customHeight="1">
      <c r="A342" s="30">
        <v>332</v>
      </c>
      <c r="B342" s="217" t="s">
        <v>825</v>
      </c>
      <c r="C342" s="231">
        <v>365.45</v>
      </c>
      <c r="D342" s="232">
        <v>370.11666666666662</v>
      </c>
      <c r="E342" s="232">
        <v>357.68333333333322</v>
      </c>
      <c r="F342" s="232">
        <v>349.91666666666663</v>
      </c>
      <c r="G342" s="232">
        <v>337.48333333333323</v>
      </c>
      <c r="H342" s="232">
        <v>377.88333333333321</v>
      </c>
      <c r="I342" s="232">
        <v>390.31666666666661</v>
      </c>
      <c r="J342" s="232">
        <v>398.0833333333332</v>
      </c>
      <c r="K342" s="231">
        <v>382.55</v>
      </c>
      <c r="L342" s="231">
        <v>362.35</v>
      </c>
      <c r="M342" s="231">
        <v>0.43253000000000003</v>
      </c>
      <c r="N342" s="1"/>
      <c r="O342" s="1"/>
    </row>
    <row r="343" spans="1:15" ht="12.75" customHeight="1">
      <c r="A343" s="30">
        <v>333</v>
      </c>
      <c r="B343" s="217" t="s">
        <v>265</v>
      </c>
      <c r="C343" s="231">
        <v>829.05</v>
      </c>
      <c r="D343" s="232">
        <v>829.51666666666677</v>
      </c>
      <c r="E343" s="232">
        <v>821.08333333333348</v>
      </c>
      <c r="F343" s="232">
        <v>813.11666666666667</v>
      </c>
      <c r="G343" s="232">
        <v>804.68333333333339</v>
      </c>
      <c r="H343" s="232">
        <v>837.48333333333358</v>
      </c>
      <c r="I343" s="232">
        <v>845.91666666666674</v>
      </c>
      <c r="J343" s="232">
        <v>853.88333333333367</v>
      </c>
      <c r="K343" s="231">
        <v>837.95</v>
      </c>
      <c r="L343" s="231">
        <v>821.55</v>
      </c>
      <c r="M343" s="231">
        <v>3.9095</v>
      </c>
      <c r="N343" s="1"/>
      <c r="O343" s="1"/>
    </row>
    <row r="344" spans="1:15" ht="12.75" customHeight="1">
      <c r="A344" s="30">
        <v>334</v>
      </c>
      <c r="B344" s="217" t="s">
        <v>168</v>
      </c>
      <c r="C344" s="231">
        <v>152.35</v>
      </c>
      <c r="D344" s="232">
        <v>152.26666666666665</v>
      </c>
      <c r="E344" s="232">
        <v>151.43333333333331</v>
      </c>
      <c r="F344" s="232">
        <v>150.51666666666665</v>
      </c>
      <c r="G344" s="232">
        <v>149.68333333333331</v>
      </c>
      <c r="H344" s="232">
        <v>153.18333333333331</v>
      </c>
      <c r="I344" s="232">
        <v>154.01666666666668</v>
      </c>
      <c r="J344" s="232">
        <v>154.93333333333331</v>
      </c>
      <c r="K344" s="231">
        <v>153.1</v>
      </c>
      <c r="L344" s="231">
        <v>151.35</v>
      </c>
      <c r="M344" s="231">
        <v>167.42251999999999</v>
      </c>
      <c r="N344" s="1"/>
      <c r="O344" s="1"/>
    </row>
    <row r="345" spans="1:15" ht="12.75" customHeight="1">
      <c r="A345" s="30">
        <v>335</v>
      </c>
      <c r="B345" s="217" t="s">
        <v>266</v>
      </c>
      <c r="C345" s="231">
        <v>240.15</v>
      </c>
      <c r="D345" s="232">
        <v>239.1</v>
      </c>
      <c r="E345" s="232">
        <v>236.2</v>
      </c>
      <c r="F345" s="232">
        <v>232.25</v>
      </c>
      <c r="G345" s="232">
        <v>229.35</v>
      </c>
      <c r="H345" s="232">
        <v>243.04999999999998</v>
      </c>
      <c r="I345" s="232">
        <v>245.95000000000002</v>
      </c>
      <c r="J345" s="232">
        <v>249.89999999999998</v>
      </c>
      <c r="K345" s="231">
        <v>242</v>
      </c>
      <c r="L345" s="231">
        <v>235.15</v>
      </c>
      <c r="M345" s="231">
        <v>10.423299999999999</v>
      </c>
      <c r="N345" s="1"/>
      <c r="O345" s="1"/>
    </row>
    <row r="346" spans="1:15" ht="12.75" customHeight="1">
      <c r="A346" s="30">
        <v>336</v>
      </c>
      <c r="B346" s="217" t="s">
        <v>860</v>
      </c>
      <c r="C346" s="231">
        <v>474.45</v>
      </c>
      <c r="D346" s="232">
        <v>474.86666666666662</v>
      </c>
      <c r="E346" s="232">
        <v>471.23333333333323</v>
      </c>
      <c r="F346" s="232">
        <v>468.01666666666659</v>
      </c>
      <c r="G346" s="232">
        <v>464.38333333333321</v>
      </c>
      <c r="H346" s="232">
        <v>478.08333333333326</v>
      </c>
      <c r="I346" s="232">
        <v>481.71666666666658</v>
      </c>
      <c r="J346" s="232">
        <v>484.93333333333328</v>
      </c>
      <c r="K346" s="231">
        <v>478.5</v>
      </c>
      <c r="L346" s="231">
        <v>471.65</v>
      </c>
      <c r="M346" s="231">
        <v>0.98297000000000001</v>
      </c>
      <c r="N346" s="1"/>
      <c r="O346" s="1"/>
    </row>
    <row r="347" spans="1:15" ht="12.75" customHeight="1">
      <c r="A347" s="30">
        <v>337</v>
      </c>
      <c r="B347" s="217" t="s">
        <v>807</v>
      </c>
      <c r="C347" s="231">
        <v>544.04999999999995</v>
      </c>
      <c r="D347" s="232">
        <v>549.66666666666663</v>
      </c>
      <c r="E347" s="232">
        <v>531.68333333333328</v>
      </c>
      <c r="F347" s="232">
        <v>519.31666666666661</v>
      </c>
      <c r="G347" s="232">
        <v>501.33333333333326</v>
      </c>
      <c r="H347" s="232">
        <v>562.0333333333333</v>
      </c>
      <c r="I347" s="232">
        <v>580.01666666666665</v>
      </c>
      <c r="J347" s="232">
        <v>592.38333333333333</v>
      </c>
      <c r="K347" s="231">
        <v>567.65</v>
      </c>
      <c r="L347" s="231">
        <v>537.29999999999995</v>
      </c>
      <c r="M347" s="231">
        <v>44.830480000000001</v>
      </c>
      <c r="N347" s="1"/>
      <c r="O347" s="1"/>
    </row>
    <row r="348" spans="1:15" ht="12.75" customHeight="1">
      <c r="A348" s="30">
        <v>338</v>
      </c>
      <c r="B348" s="217" t="s">
        <v>433</v>
      </c>
      <c r="C348" s="231">
        <v>3094.25</v>
      </c>
      <c r="D348" s="232">
        <v>3080.3666666666668</v>
      </c>
      <c r="E348" s="232">
        <v>3055.8833333333337</v>
      </c>
      <c r="F348" s="232">
        <v>3017.5166666666669</v>
      </c>
      <c r="G348" s="232">
        <v>2993.0333333333338</v>
      </c>
      <c r="H348" s="232">
        <v>3118.7333333333336</v>
      </c>
      <c r="I348" s="232">
        <v>3143.2166666666672</v>
      </c>
      <c r="J348" s="232">
        <v>3181.5833333333335</v>
      </c>
      <c r="K348" s="231">
        <v>3104.85</v>
      </c>
      <c r="L348" s="231">
        <v>3042</v>
      </c>
      <c r="M348" s="231">
        <v>0.51063999999999998</v>
      </c>
      <c r="N348" s="1"/>
      <c r="O348" s="1"/>
    </row>
    <row r="349" spans="1:15" ht="12.75" customHeight="1">
      <c r="A349" s="30">
        <v>339</v>
      </c>
      <c r="B349" s="217" t="s">
        <v>434</v>
      </c>
      <c r="C349" s="231">
        <v>261.14999999999998</v>
      </c>
      <c r="D349" s="232">
        <v>261.76666666666665</v>
      </c>
      <c r="E349" s="232">
        <v>259.38333333333333</v>
      </c>
      <c r="F349" s="232">
        <v>257.61666666666667</v>
      </c>
      <c r="G349" s="232">
        <v>255.23333333333335</v>
      </c>
      <c r="H349" s="232">
        <v>263.5333333333333</v>
      </c>
      <c r="I349" s="232">
        <v>265.91666666666663</v>
      </c>
      <c r="J349" s="232">
        <v>267.68333333333328</v>
      </c>
      <c r="K349" s="231">
        <v>264.14999999999998</v>
      </c>
      <c r="L349" s="231">
        <v>260</v>
      </c>
      <c r="M349" s="231">
        <v>0.44351000000000002</v>
      </c>
      <c r="N349" s="1"/>
      <c r="O349" s="1"/>
    </row>
    <row r="350" spans="1:15" ht="12.75" customHeight="1">
      <c r="A350" s="30">
        <v>340</v>
      </c>
      <c r="B350" s="217" t="s">
        <v>808</v>
      </c>
      <c r="C350" s="231">
        <v>419.55</v>
      </c>
      <c r="D350" s="232">
        <v>421.36666666666662</v>
      </c>
      <c r="E350" s="232">
        <v>404.78333333333325</v>
      </c>
      <c r="F350" s="232">
        <v>390.01666666666665</v>
      </c>
      <c r="G350" s="232">
        <v>373.43333333333328</v>
      </c>
      <c r="H350" s="232">
        <v>436.13333333333321</v>
      </c>
      <c r="I350" s="232">
        <v>452.71666666666658</v>
      </c>
      <c r="J350" s="232">
        <v>467.48333333333318</v>
      </c>
      <c r="K350" s="231">
        <v>437.95</v>
      </c>
      <c r="L350" s="231">
        <v>406.6</v>
      </c>
      <c r="M350" s="231">
        <v>21.741820000000001</v>
      </c>
      <c r="N350" s="1"/>
      <c r="O350" s="1"/>
    </row>
    <row r="351" spans="1:15" ht="12.75" customHeight="1">
      <c r="A351" s="30">
        <v>341</v>
      </c>
      <c r="B351" s="217" t="s">
        <v>797</v>
      </c>
      <c r="C351" s="231">
        <v>120.55</v>
      </c>
      <c r="D351" s="232">
        <v>120.7</v>
      </c>
      <c r="E351" s="232">
        <v>119.65</v>
      </c>
      <c r="F351" s="232">
        <v>118.75</v>
      </c>
      <c r="G351" s="232">
        <v>117.7</v>
      </c>
      <c r="H351" s="232">
        <v>121.60000000000001</v>
      </c>
      <c r="I351" s="232">
        <v>122.64999999999999</v>
      </c>
      <c r="J351" s="232">
        <v>123.55000000000001</v>
      </c>
      <c r="K351" s="231">
        <v>121.75</v>
      </c>
      <c r="L351" s="231">
        <v>119.8</v>
      </c>
      <c r="M351" s="231">
        <v>5.79575</v>
      </c>
      <c r="N351" s="1"/>
      <c r="O351" s="1"/>
    </row>
    <row r="352" spans="1:15" ht="12.75" customHeight="1">
      <c r="A352" s="30">
        <v>342</v>
      </c>
      <c r="B352" s="217" t="s">
        <v>175</v>
      </c>
      <c r="C352" s="231">
        <v>3128.85</v>
      </c>
      <c r="D352" s="232">
        <v>3164.2666666666664</v>
      </c>
      <c r="E352" s="232">
        <v>3083.6333333333328</v>
      </c>
      <c r="F352" s="232">
        <v>3038.4166666666665</v>
      </c>
      <c r="G352" s="232">
        <v>2957.7833333333328</v>
      </c>
      <c r="H352" s="232">
        <v>3209.4833333333327</v>
      </c>
      <c r="I352" s="232">
        <v>3290.1166666666659</v>
      </c>
      <c r="J352" s="232">
        <v>3335.3333333333326</v>
      </c>
      <c r="K352" s="231">
        <v>3244.9</v>
      </c>
      <c r="L352" s="231">
        <v>3119.05</v>
      </c>
      <c r="M352" s="231">
        <v>3.82748</v>
      </c>
      <c r="N352" s="1"/>
      <c r="O352" s="1"/>
    </row>
    <row r="353" spans="1:15" ht="12.75" customHeight="1">
      <c r="A353" s="30">
        <v>343</v>
      </c>
      <c r="B353" s="217" t="s">
        <v>436</v>
      </c>
      <c r="C353" s="231">
        <v>530.79999999999995</v>
      </c>
      <c r="D353" s="232">
        <v>533.33333333333337</v>
      </c>
      <c r="E353" s="232">
        <v>522.9666666666667</v>
      </c>
      <c r="F353" s="232">
        <v>515.13333333333333</v>
      </c>
      <c r="G353" s="232">
        <v>504.76666666666665</v>
      </c>
      <c r="H353" s="232">
        <v>541.16666666666674</v>
      </c>
      <c r="I353" s="232">
        <v>551.5333333333333</v>
      </c>
      <c r="J353" s="232">
        <v>559.36666666666679</v>
      </c>
      <c r="K353" s="231">
        <v>543.70000000000005</v>
      </c>
      <c r="L353" s="231">
        <v>525.5</v>
      </c>
      <c r="M353" s="231">
        <v>5.1173200000000003</v>
      </c>
      <c r="N353" s="1"/>
      <c r="O353" s="1"/>
    </row>
    <row r="354" spans="1:15" ht="12.75" customHeight="1">
      <c r="A354" s="30">
        <v>344</v>
      </c>
      <c r="B354" s="217" t="s">
        <v>437</v>
      </c>
      <c r="C354" s="231">
        <v>323.8</v>
      </c>
      <c r="D354" s="232">
        <v>324.89999999999998</v>
      </c>
      <c r="E354" s="232">
        <v>321.29999999999995</v>
      </c>
      <c r="F354" s="232">
        <v>318.79999999999995</v>
      </c>
      <c r="G354" s="232">
        <v>315.19999999999993</v>
      </c>
      <c r="H354" s="232">
        <v>327.39999999999998</v>
      </c>
      <c r="I354" s="232">
        <v>331</v>
      </c>
      <c r="J354" s="232">
        <v>333.5</v>
      </c>
      <c r="K354" s="231">
        <v>328.5</v>
      </c>
      <c r="L354" s="231">
        <v>322.39999999999998</v>
      </c>
      <c r="M354" s="231">
        <v>2.1400199999999998</v>
      </c>
      <c r="N354" s="1"/>
      <c r="O354" s="1"/>
    </row>
    <row r="355" spans="1:15" ht="12.75" customHeight="1">
      <c r="A355" s="30">
        <v>345</v>
      </c>
      <c r="B355" s="217" t="s">
        <v>179</v>
      </c>
      <c r="C355" s="231">
        <v>1622.95</v>
      </c>
      <c r="D355" s="232">
        <v>1619.9833333333333</v>
      </c>
      <c r="E355" s="232">
        <v>1594.9666666666667</v>
      </c>
      <c r="F355" s="232">
        <v>1566.9833333333333</v>
      </c>
      <c r="G355" s="232">
        <v>1541.9666666666667</v>
      </c>
      <c r="H355" s="232">
        <v>1647.9666666666667</v>
      </c>
      <c r="I355" s="232">
        <v>1672.9833333333336</v>
      </c>
      <c r="J355" s="232">
        <v>1700.9666666666667</v>
      </c>
      <c r="K355" s="231">
        <v>1645</v>
      </c>
      <c r="L355" s="231">
        <v>1592</v>
      </c>
      <c r="M355" s="231">
        <v>9.4937699999999996</v>
      </c>
      <c r="N355" s="1"/>
      <c r="O355" s="1"/>
    </row>
    <row r="356" spans="1:15" ht="12.75" customHeight="1">
      <c r="A356" s="30">
        <v>346</v>
      </c>
      <c r="B356" s="217" t="s">
        <v>169</v>
      </c>
      <c r="C356" s="231">
        <v>40601.4</v>
      </c>
      <c r="D356" s="232">
        <v>40533.15</v>
      </c>
      <c r="E356" s="232">
        <v>40342.200000000004</v>
      </c>
      <c r="F356" s="232">
        <v>40083</v>
      </c>
      <c r="G356" s="232">
        <v>39892.050000000003</v>
      </c>
      <c r="H356" s="232">
        <v>40792.350000000006</v>
      </c>
      <c r="I356" s="232">
        <v>40983.300000000003</v>
      </c>
      <c r="J356" s="232">
        <v>41242.500000000007</v>
      </c>
      <c r="K356" s="231">
        <v>40724.1</v>
      </c>
      <c r="L356" s="231">
        <v>40273.949999999997</v>
      </c>
      <c r="M356" s="231">
        <v>0.11963</v>
      </c>
      <c r="N356" s="1"/>
      <c r="O356" s="1"/>
    </row>
    <row r="357" spans="1:15" ht="12.75" customHeight="1">
      <c r="A357" s="30">
        <v>347</v>
      </c>
      <c r="B357" s="217" t="s">
        <v>851</v>
      </c>
      <c r="C357" s="231">
        <v>1194.8499999999999</v>
      </c>
      <c r="D357" s="232">
        <v>1191.5333333333333</v>
      </c>
      <c r="E357" s="232">
        <v>1173.3166666666666</v>
      </c>
      <c r="F357" s="232">
        <v>1151.7833333333333</v>
      </c>
      <c r="G357" s="232">
        <v>1133.5666666666666</v>
      </c>
      <c r="H357" s="232">
        <v>1213.0666666666666</v>
      </c>
      <c r="I357" s="232">
        <v>1231.2833333333333</v>
      </c>
      <c r="J357" s="232">
        <v>1252.8166666666666</v>
      </c>
      <c r="K357" s="231">
        <v>1209.75</v>
      </c>
      <c r="L357" s="231">
        <v>1170</v>
      </c>
      <c r="M357" s="231">
        <v>1.7952699999999999</v>
      </c>
      <c r="N357" s="1"/>
      <c r="O357" s="1"/>
    </row>
    <row r="358" spans="1:15" ht="12.75" customHeight="1">
      <c r="A358" s="30">
        <v>348</v>
      </c>
      <c r="B358" s="217" t="s">
        <v>438</v>
      </c>
      <c r="C358" s="231">
        <v>4593.1499999999996</v>
      </c>
      <c r="D358" s="232">
        <v>4515.0666666666666</v>
      </c>
      <c r="E358" s="232">
        <v>4350.1333333333332</v>
      </c>
      <c r="F358" s="232">
        <v>4107.1166666666668</v>
      </c>
      <c r="G358" s="232">
        <v>3942.1833333333334</v>
      </c>
      <c r="H358" s="232">
        <v>4758.083333333333</v>
      </c>
      <c r="I358" s="232">
        <v>4923.0166666666655</v>
      </c>
      <c r="J358" s="232">
        <v>5166.0333333333328</v>
      </c>
      <c r="K358" s="231">
        <v>4680</v>
      </c>
      <c r="L358" s="231">
        <v>4272.05</v>
      </c>
      <c r="M358" s="231">
        <v>12.63514</v>
      </c>
      <c r="N358" s="1"/>
      <c r="O358" s="1"/>
    </row>
    <row r="359" spans="1:15" ht="12.75" customHeight="1">
      <c r="A359" s="30">
        <v>349</v>
      </c>
      <c r="B359" s="217" t="s">
        <v>171</v>
      </c>
      <c r="C359" s="231">
        <v>226.6</v>
      </c>
      <c r="D359" s="232">
        <v>224.51666666666665</v>
      </c>
      <c r="E359" s="232">
        <v>221.83333333333331</v>
      </c>
      <c r="F359" s="232">
        <v>217.06666666666666</v>
      </c>
      <c r="G359" s="232">
        <v>214.38333333333333</v>
      </c>
      <c r="H359" s="232">
        <v>229.2833333333333</v>
      </c>
      <c r="I359" s="232">
        <v>231.96666666666664</v>
      </c>
      <c r="J359" s="232">
        <v>236.73333333333329</v>
      </c>
      <c r="K359" s="231">
        <v>227.2</v>
      </c>
      <c r="L359" s="231">
        <v>219.75</v>
      </c>
      <c r="M359" s="231">
        <v>33.904649999999997</v>
      </c>
      <c r="N359" s="1"/>
      <c r="O359" s="1"/>
    </row>
    <row r="360" spans="1:15" ht="12.75" customHeight="1">
      <c r="A360" s="30">
        <v>350</v>
      </c>
      <c r="B360" s="217" t="s">
        <v>173</v>
      </c>
      <c r="C360" s="231">
        <v>4107.6499999999996</v>
      </c>
      <c r="D360" s="232">
        <v>4112.4666666666662</v>
      </c>
      <c r="E360" s="232">
        <v>4090.1833333333325</v>
      </c>
      <c r="F360" s="232">
        <v>4072.7166666666662</v>
      </c>
      <c r="G360" s="232">
        <v>4050.4333333333325</v>
      </c>
      <c r="H360" s="232">
        <v>4129.9333333333325</v>
      </c>
      <c r="I360" s="232">
        <v>4152.2166666666672</v>
      </c>
      <c r="J360" s="232">
        <v>4169.6833333333325</v>
      </c>
      <c r="K360" s="231">
        <v>4134.75</v>
      </c>
      <c r="L360" s="231">
        <v>4095</v>
      </c>
      <c r="M360" s="231">
        <v>6.5879999999999994E-2</v>
      </c>
      <c r="N360" s="1"/>
      <c r="O360" s="1"/>
    </row>
    <row r="361" spans="1:15" ht="12.75" customHeight="1">
      <c r="A361" s="30">
        <v>351</v>
      </c>
      <c r="B361" s="217" t="s">
        <v>440</v>
      </c>
      <c r="C361" s="231">
        <v>1399.6</v>
      </c>
      <c r="D361" s="232">
        <v>1398.8</v>
      </c>
      <c r="E361" s="232">
        <v>1383.8</v>
      </c>
      <c r="F361" s="232">
        <v>1368</v>
      </c>
      <c r="G361" s="232">
        <v>1353</v>
      </c>
      <c r="H361" s="232">
        <v>1414.6</v>
      </c>
      <c r="I361" s="232">
        <v>1429.6</v>
      </c>
      <c r="J361" s="232">
        <v>1445.3999999999999</v>
      </c>
      <c r="K361" s="231">
        <v>1413.8</v>
      </c>
      <c r="L361" s="231">
        <v>1383</v>
      </c>
      <c r="M361" s="231">
        <v>1.0210699999999999</v>
      </c>
      <c r="N361" s="1"/>
      <c r="O361" s="1"/>
    </row>
    <row r="362" spans="1:15" ht="12.75" customHeight="1">
      <c r="A362" s="30">
        <v>352</v>
      </c>
      <c r="B362" s="217" t="s">
        <v>174</v>
      </c>
      <c r="C362" s="231">
        <v>2409.6</v>
      </c>
      <c r="D362" s="232">
        <v>2406.4166666666665</v>
      </c>
      <c r="E362" s="232">
        <v>2384.833333333333</v>
      </c>
      <c r="F362" s="232">
        <v>2360.0666666666666</v>
      </c>
      <c r="G362" s="232">
        <v>2338.4833333333331</v>
      </c>
      <c r="H362" s="232">
        <v>2431.1833333333329</v>
      </c>
      <c r="I362" s="232">
        <v>2452.766666666666</v>
      </c>
      <c r="J362" s="232">
        <v>2477.5333333333328</v>
      </c>
      <c r="K362" s="231">
        <v>2428</v>
      </c>
      <c r="L362" s="231">
        <v>2381.65</v>
      </c>
      <c r="M362" s="231">
        <v>2.5162399999999998</v>
      </c>
      <c r="N362" s="1"/>
      <c r="O362" s="1"/>
    </row>
    <row r="363" spans="1:15" ht="12.75" customHeight="1">
      <c r="A363" s="30">
        <v>353</v>
      </c>
      <c r="B363" s="217" t="s">
        <v>441</v>
      </c>
      <c r="C363" s="231">
        <v>870.05</v>
      </c>
      <c r="D363" s="232">
        <v>870.5</v>
      </c>
      <c r="E363" s="232">
        <v>862.55</v>
      </c>
      <c r="F363" s="232">
        <v>855.05</v>
      </c>
      <c r="G363" s="232">
        <v>847.09999999999991</v>
      </c>
      <c r="H363" s="232">
        <v>878</v>
      </c>
      <c r="I363" s="232">
        <v>885.95</v>
      </c>
      <c r="J363" s="232">
        <v>893.45</v>
      </c>
      <c r="K363" s="231">
        <v>878.45</v>
      </c>
      <c r="L363" s="231">
        <v>863</v>
      </c>
      <c r="M363" s="231">
        <v>5.4309999999999997E-2</v>
      </c>
      <c r="N363" s="1"/>
      <c r="O363" s="1"/>
    </row>
    <row r="364" spans="1:15" ht="12.75" customHeight="1">
      <c r="A364" s="30">
        <v>354</v>
      </c>
      <c r="B364" s="217" t="s">
        <v>267</v>
      </c>
      <c r="C364" s="231">
        <v>2800.45</v>
      </c>
      <c r="D364" s="232">
        <v>2792.75</v>
      </c>
      <c r="E364" s="232">
        <v>2765.4</v>
      </c>
      <c r="F364" s="232">
        <v>2730.35</v>
      </c>
      <c r="G364" s="232">
        <v>2703</v>
      </c>
      <c r="H364" s="232">
        <v>2827.8</v>
      </c>
      <c r="I364" s="232">
        <v>2855.1500000000005</v>
      </c>
      <c r="J364" s="232">
        <v>2890.2000000000003</v>
      </c>
      <c r="K364" s="231">
        <v>2820.1</v>
      </c>
      <c r="L364" s="231">
        <v>2757.7</v>
      </c>
      <c r="M364" s="231">
        <v>3.5451800000000002</v>
      </c>
      <c r="N364" s="1"/>
      <c r="O364" s="1"/>
    </row>
    <row r="365" spans="1:15" ht="12.75" customHeight="1">
      <c r="A365" s="30">
        <v>355</v>
      </c>
      <c r="B365" s="217" t="s">
        <v>442</v>
      </c>
      <c r="C365" s="231">
        <v>1579.8</v>
      </c>
      <c r="D365" s="232">
        <v>1574.1833333333334</v>
      </c>
      <c r="E365" s="232">
        <v>1555.6166666666668</v>
      </c>
      <c r="F365" s="232">
        <v>1531.4333333333334</v>
      </c>
      <c r="G365" s="232">
        <v>1512.8666666666668</v>
      </c>
      <c r="H365" s="232">
        <v>1598.3666666666668</v>
      </c>
      <c r="I365" s="232">
        <v>1616.9333333333334</v>
      </c>
      <c r="J365" s="232">
        <v>1641.1166666666668</v>
      </c>
      <c r="K365" s="231">
        <v>1592.75</v>
      </c>
      <c r="L365" s="231">
        <v>1550</v>
      </c>
      <c r="M365" s="231">
        <v>0.84435000000000004</v>
      </c>
      <c r="N365" s="1"/>
      <c r="O365" s="1"/>
    </row>
    <row r="366" spans="1:15" ht="12.75" customHeight="1">
      <c r="A366" s="30">
        <v>356</v>
      </c>
      <c r="B366" s="217" t="s">
        <v>785</v>
      </c>
      <c r="C366" s="231">
        <v>290.8</v>
      </c>
      <c r="D366" s="232">
        <v>291.96666666666664</v>
      </c>
      <c r="E366" s="232">
        <v>287.93333333333328</v>
      </c>
      <c r="F366" s="232">
        <v>285.06666666666666</v>
      </c>
      <c r="G366" s="232">
        <v>281.0333333333333</v>
      </c>
      <c r="H366" s="232">
        <v>294.83333333333326</v>
      </c>
      <c r="I366" s="232">
        <v>298.86666666666667</v>
      </c>
      <c r="J366" s="232">
        <v>301.73333333333323</v>
      </c>
      <c r="K366" s="231">
        <v>296</v>
      </c>
      <c r="L366" s="231">
        <v>289.10000000000002</v>
      </c>
      <c r="M366" s="231">
        <v>9.9014100000000003</v>
      </c>
      <c r="N366" s="1"/>
      <c r="O366" s="1"/>
    </row>
    <row r="367" spans="1:15" ht="12.75" customHeight="1">
      <c r="A367" s="30">
        <v>357</v>
      </c>
      <c r="B367" s="217" t="s">
        <v>172</v>
      </c>
      <c r="C367" s="231">
        <v>151</v>
      </c>
      <c r="D367" s="232">
        <v>151.16666666666666</v>
      </c>
      <c r="E367" s="232">
        <v>150.33333333333331</v>
      </c>
      <c r="F367" s="232">
        <v>149.66666666666666</v>
      </c>
      <c r="G367" s="232">
        <v>148.83333333333331</v>
      </c>
      <c r="H367" s="232">
        <v>151.83333333333331</v>
      </c>
      <c r="I367" s="232">
        <v>152.66666666666663</v>
      </c>
      <c r="J367" s="232">
        <v>153.33333333333331</v>
      </c>
      <c r="K367" s="231">
        <v>152</v>
      </c>
      <c r="L367" s="231">
        <v>150.5</v>
      </c>
      <c r="M367" s="231">
        <v>25.263369999999998</v>
      </c>
      <c r="N367" s="1"/>
      <c r="O367" s="1"/>
    </row>
    <row r="368" spans="1:15" ht="12.75" customHeight="1">
      <c r="A368" s="30">
        <v>358</v>
      </c>
      <c r="B368" s="217" t="s">
        <v>177</v>
      </c>
      <c r="C368" s="231">
        <v>225.1</v>
      </c>
      <c r="D368" s="232">
        <v>225.65</v>
      </c>
      <c r="E368" s="232">
        <v>223</v>
      </c>
      <c r="F368" s="232">
        <v>220.9</v>
      </c>
      <c r="G368" s="232">
        <v>218.25</v>
      </c>
      <c r="H368" s="232">
        <v>227.75</v>
      </c>
      <c r="I368" s="232">
        <v>230.40000000000003</v>
      </c>
      <c r="J368" s="232">
        <v>232.5</v>
      </c>
      <c r="K368" s="231">
        <v>228.3</v>
      </c>
      <c r="L368" s="231">
        <v>223.55</v>
      </c>
      <c r="M368" s="231">
        <v>107.95208</v>
      </c>
      <c r="N368" s="1"/>
      <c r="O368" s="1"/>
    </row>
    <row r="369" spans="1:15" ht="12.75" customHeight="1">
      <c r="A369" s="30">
        <v>359</v>
      </c>
      <c r="B369" s="217" t="s">
        <v>786</v>
      </c>
      <c r="C369" s="231">
        <v>336.55</v>
      </c>
      <c r="D369" s="232">
        <v>338.85</v>
      </c>
      <c r="E369" s="232">
        <v>333.30000000000007</v>
      </c>
      <c r="F369" s="232">
        <v>330.05000000000007</v>
      </c>
      <c r="G369" s="232">
        <v>324.50000000000011</v>
      </c>
      <c r="H369" s="232">
        <v>342.1</v>
      </c>
      <c r="I369" s="232">
        <v>347.65</v>
      </c>
      <c r="J369" s="232">
        <v>350.9</v>
      </c>
      <c r="K369" s="231">
        <v>344.4</v>
      </c>
      <c r="L369" s="231">
        <v>335.6</v>
      </c>
      <c r="M369" s="231">
        <v>3.0645500000000001</v>
      </c>
      <c r="N369" s="1"/>
      <c r="O369" s="1"/>
    </row>
    <row r="370" spans="1:15" ht="12.75" customHeight="1">
      <c r="A370" s="30">
        <v>360</v>
      </c>
      <c r="B370" s="217" t="s">
        <v>268</v>
      </c>
      <c r="C370" s="231">
        <v>440.05</v>
      </c>
      <c r="D370" s="232">
        <v>441.2</v>
      </c>
      <c r="E370" s="232">
        <v>437.5</v>
      </c>
      <c r="F370" s="232">
        <v>434.95</v>
      </c>
      <c r="G370" s="232">
        <v>431.25</v>
      </c>
      <c r="H370" s="232">
        <v>443.75</v>
      </c>
      <c r="I370" s="232">
        <v>447.44999999999993</v>
      </c>
      <c r="J370" s="232">
        <v>450</v>
      </c>
      <c r="K370" s="231">
        <v>444.9</v>
      </c>
      <c r="L370" s="231">
        <v>438.65</v>
      </c>
      <c r="M370" s="231">
        <v>0.72401000000000004</v>
      </c>
      <c r="N370" s="1"/>
      <c r="O370" s="1"/>
    </row>
    <row r="371" spans="1:15" ht="12.75" customHeight="1">
      <c r="A371" s="30">
        <v>361</v>
      </c>
      <c r="B371" s="217" t="s">
        <v>443</v>
      </c>
      <c r="C371" s="231">
        <v>601.75</v>
      </c>
      <c r="D371" s="232">
        <v>600.13333333333333</v>
      </c>
      <c r="E371" s="232">
        <v>590.76666666666665</v>
      </c>
      <c r="F371" s="232">
        <v>579.7833333333333</v>
      </c>
      <c r="G371" s="232">
        <v>570.41666666666663</v>
      </c>
      <c r="H371" s="232">
        <v>611.11666666666667</v>
      </c>
      <c r="I371" s="232">
        <v>620.48333333333323</v>
      </c>
      <c r="J371" s="232">
        <v>631.4666666666667</v>
      </c>
      <c r="K371" s="231">
        <v>609.5</v>
      </c>
      <c r="L371" s="231">
        <v>589.15</v>
      </c>
      <c r="M371" s="231">
        <v>2.5337800000000001</v>
      </c>
      <c r="N371" s="1"/>
      <c r="O371" s="1"/>
    </row>
    <row r="372" spans="1:15" ht="12.75" customHeight="1">
      <c r="A372" s="30">
        <v>362</v>
      </c>
      <c r="B372" s="217" t="s">
        <v>444</v>
      </c>
      <c r="C372" s="231">
        <v>109.7</v>
      </c>
      <c r="D372" s="232">
        <v>109.13333333333333</v>
      </c>
      <c r="E372" s="232">
        <v>106.26666666666665</v>
      </c>
      <c r="F372" s="232">
        <v>102.83333333333333</v>
      </c>
      <c r="G372" s="232">
        <v>99.966666666666654</v>
      </c>
      <c r="H372" s="232">
        <v>112.56666666666665</v>
      </c>
      <c r="I372" s="232">
        <v>115.43333333333332</v>
      </c>
      <c r="J372" s="232">
        <v>118.86666666666665</v>
      </c>
      <c r="K372" s="231">
        <v>112</v>
      </c>
      <c r="L372" s="231">
        <v>105.7</v>
      </c>
      <c r="M372" s="231">
        <v>8.2769100000000009</v>
      </c>
      <c r="N372" s="1"/>
      <c r="O372" s="1"/>
    </row>
    <row r="373" spans="1:15" ht="12.75" customHeight="1">
      <c r="A373" s="30">
        <v>363</v>
      </c>
      <c r="B373" s="217" t="s">
        <v>826</v>
      </c>
      <c r="C373" s="231">
        <v>1048.1500000000001</v>
      </c>
      <c r="D373" s="232">
        <v>1061.8</v>
      </c>
      <c r="E373" s="232">
        <v>1030.3499999999999</v>
      </c>
      <c r="F373" s="232">
        <v>1012.55</v>
      </c>
      <c r="G373" s="232">
        <v>981.09999999999991</v>
      </c>
      <c r="H373" s="232">
        <v>1079.5999999999999</v>
      </c>
      <c r="I373" s="232">
        <v>1111.0500000000002</v>
      </c>
      <c r="J373" s="232">
        <v>1128.8499999999999</v>
      </c>
      <c r="K373" s="231">
        <v>1093.25</v>
      </c>
      <c r="L373" s="231">
        <v>1044</v>
      </c>
      <c r="M373" s="231">
        <v>0.15043000000000001</v>
      </c>
      <c r="N373" s="1"/>
      <c r="O373" s="1"/>
    </row>
    <row r="374" spans="1:15" ht="12.75" customHeight="1">
      <c r="A374" s="30">
        <v>364</v>
      </c>
      <c r="B374" s="217" t="s">
        <v>445</v>
      </c>
      <c r="C374" s="231">
        <v>4063.55</v>
      </c>
      <c r="D374" s="232">
        <v>4050.9833333333336</v>
      </c>
      <c r="E374" s="232">
        <v>3992.5666666666675</v>
      </c>
      <c r="F374" s="232">
        <v>3921.5833333333339</v>
      </c>
      <c r="G374" s="232">
        <v>3863.1666666666679</v>
      </c>
      <c r="H374" s="232">
        <v>4121.9666666666672</v>
      </c>
      <c r="I374" s="232">
        <v>4180.3833333333332</v>
      </c>
      <c r="J374" s="232">
        <v>4251.3666666666668</v>
      </c>
      <c r="K374" s="231">
        <v>4109.3999999999996</v>
      </c>
      <c r="L374" s="231">
        <v>3980</v>
      </c>
      <c r="M374" s="231">
        <v>6.0409999999999998E-2</v>
      </c>
      <c r="N374" s="1"/>
      <c r="O374" s="1"/>
    </row>
    <row r="375" spans="1:15" ht="12.75" customHeight="1">
      <c r="A375" s="30">
        <v>365</v>
      </c>
      <c r="B375" s="217" t="s">
        <v>269</v>
      </c>
      <c r="C375" s="231">
        <v>13601.95</v>
      </c>
      <c r="D375" s="232">
        <v>13577.950000000003</v>
      </c>
      <c r="E375" s="232">
        <v>13505.950000000004</v>
      </c>
      <c r="F375" s="232">
        <v>13409.950000000003</v>
      </c>
      <c r="G375" s="232">
        <v>13337.950000000004</v>
      </c>
      <c r="H375" s="232">
        <v>13673.950000000004</v>
      </c>
      <c r="I375" s="232">
        <v>13745.95</v>
      </c>
      <c r="J375" s="232">
        <v>13841.950000000004</v>
      </c>
      <c r="K375" s="231">
        <v>13649.95</v>
      </c>
      <c r="L375" s="231">
        <v>13481.95</v>
      </c>
      <c r="M375" s="231">
        <v>1.5679999999999999E-2</v>
      </c>
      <c r="N375" s="1"/>
      <c r="O375" s="1"/>
    </row>
    <row r="376" spans="1:15" ht="12.75" customHeight="1">
      <c r="A376" s="30">
        <v>366</v>
      </c>
      <c r="B376" s="217" t="s">
        <v>176</v>
      </c>
      <c r="C376" s="231">
        <v>56.8</v>
      </c>
      <c r="D376" s="232">
        <v>56.966666666666669</v>
      </c>
      <c r="E376" s="232">
        <v>56.433333333333337</v>
      </c>
      <c r="F376" s="232">
        <v>56.06666666666667</v>
      </c>
      <c r="G376" s="232">
        <v>55.533333333333339</v>
      </c>
      <c r="H376" s="232">
        <v>57.333333333333336</v>
      </c>
      <c r="I376" s="232">
        <v>57.866666666666667</v>
      </c>
      <c r="J376" s="232">
        <v>58.233333333333334</v>
      </c>
      <c r="K376" s="231">
        <v>57.5</v>
      </c>
      <c r="L376" s="231">
        <v>56.6</v>
      </c>
      <c r="M376" s="231">
        <v>480.30932000000001</v>
      </c>
      <c r="N376" s="1"/>
      <c r="O376" s="1"/>
    </row>
    <row r="377" spans="1:15" ht="12.75" customHeight="1">
      <c r="A377" s="30">
        <v>367</v>
      </c>
      <c r="B377" s="217" t="s">
        <v>446</v>
      </c>
      <c r="C377" s="231">
        <v>376</v>
      </c>
      <c r="D377" s="232">
        <v>376.15000000000003</v>
      </c>
      <c r="E377" s="232">
        <v>371.35000000000008</v>
      </c>
      <c r="F377" s="232">
        <v>366.70000000000005</v>
      </c>
      <c r="G377" s="232">
        <v>361.90000000000009</v>
      </c>
      <c r="H377" s="232">
        <v>380.80000000000007</v>
      </c>
      <c r="I377" s="232">
        <v>385.6</v>
      </c>
      <c r="J377" s="232">
        <v>390.25000000000006</v>
      </c>
      <c r="K377" s="231">
        <v>380.95</v>
      </c>
      <c r="L377" s="231">
        <v>371.5</v>
      </c>
      <c r="M377" s="231">
        <v>1.2588200000000001</v>
      </c>
      <c r="N377" s="1"/>
      <c r="O377" s="1"/>
    </row>
    <row r="378" spans="1:15" ht="12.75" customHeight="1">
      <c r="A378" s="30">
        <v>368</v>
      </c>
      <c r="B378" s="217" t="s">
        <v>181</v>
      </c>
      <c r="C378" s="231">
        <v>167.4</v>
      </c>
      <c r="D378" s="232">
        <v>168.98333333333335</v>
      </c>
      <c r="E378" s="232">
        <v>163.91666666666669</v>
      </c>
      <c r="F378" s="232">
        <v>160.43333333333334</v>
      </c>
      <c r="G378" s="232">
        <v>155.36666666666667</v>
      </c>
      <c r="H378" s="232">
        <v>172.4666666666667</v>
      </c>
      <c r="I378" s="232">
        <v>177.53333333333336</v>
      </c>
      <c r="J378" s="232">
        <v>181.01666666666671</v>
      </c>
      <c r="K378" s="231">
        <v>174.05</v>
      </c>
      <c r="L378" s="231">
        <v>165.5</v>
      </c>
      <c r="M378" s="231">
        <v>211.32302000000001</v>
      </c>
      <c r="N378" s="1"/>
      <c r="O378" s="1"/>
    </row>
    <row r="379" spans="1:15" ht="12.75" customHeight="1">
      <c r="A379" s="30">
        <v>369</v>
      </c>
      <c r="B379" s="217" t="s">
        <v>182</v>
      </c>
      <c r="C379" s="231">
        <v>124.35</v>
      </c>
      <c r="D379" s="232">
        <v>124.36666666666667</v>
      </c>
      <c r="E379" s="232">
        <v>123.78333333333335</v>
      </c>
      <c r="F379" s="232">
        <v>123.21666666666667</v>
      </c>
      <c r="G379" s="232">
        <v>122.63333333333334</v>
      </c>
      <c r="H379" s="232">
        <v>124.93333333333335</v>
      </c>
      <c r="I379" s="232">
        <v>125.51666666666667</v>
      </c>
      <c r="J379" s="232">
        <v>126.08333333333336</v>
      </c>
      <c r="K379" s="231">
        <v>124.95</v>
      </c>
      <c r="L379" s="231">
        <v>123.8</v>
      </c>
      <c r="M379" s="231">
        <v>36.115920000000003</v>
      </c>
      <c r="N379" s="1"/>
      <c r="O379" s="1"/>
    </row>
    <row r="380" spans="1:15" ht="12.75" customHeight="1">
      <c r="A380" s="30">
        <v>370</v>
      </c>
      <c r="B380" s="217" t="s">
        <v>787</v>
      </c>
      <c r="C380" s="231">
        <v>855.5</v>
      </c>
      <c r="D380" s="232">
        <v>857.94999999999993</v>
      </c>
      <c r="E380" s="232">
        <v>846.89999999999986</v>
      </c>
      <c r="F380" s="232">
        <v>838.3</v>
      </c>
      <c r="G380" s="232">
        <v>827.24999999999989</v>
      </c>
      <c r="H380" s="232">
        <v>866.54999999999984</v>
      </c>
      <c r="I380" s="232">
        <v>877.5999999999998</v>
      </c>
      <c r="J380" s="232">
        <v>886.19999999999982</v>
      </c>
      <c r="K380" s="231">
        <v>869</v>
      </c>
      <c r="L380" s="231">
        <v>849.35</v>
      </c>
      <c r="M380" s="231">
        <v>1.1026</v>
      </c>
      <c r="N380" s="1"/>
      <c r="O380" s="1"/>
    </row>
    <row r="381" spans="1:15" ht="12.75" customHeight="1">
      <c r="A381" s="30">
        <v>371</v>
      </c>
      <c r="B381" s="217" t="s">
        <v>447</v>
      </c>
      <c r="C381" s="231">
        <v>348.95</v>
      </c>
      <c r="D381" s="232">
        <v>347.0333333333333</v>
      </c>
      <c r="E381" s="232">
        <v>343.11666666666662</v>
      </c>
      <c r="F381" s="232">
        <v>337.2833333333333</v>
      </c>
      <c r="G381" s="232">
        <v>333.36666666666662</v>
      </c>
      <c r="H381" s="232">
        <v>352.86666666666662</v>
      </c>
      <c r="I381" s="232">
        <v>356.78333333333336</v>
      </c>
      <c r="J381" s="232">
        <v>362.61666666666662</v>
      </c>
      <c r="K381" s="231">
        <v>350.95</v>
      </c>
      <c r="L381" s="231">
        <v>341.2</v>
      </c>
      <c r="M381" s="231">
        <v>4.1859099999999998</v>
      </c>
      <c r="N381" s="1"/>
      <c r="O381" s="1"/>
    </row>
    <row r="382" spans="1:15" ht="12.75" customHeight="1">
      <c r="A382" s="30">
        <v>372</v>
      </c>
      <c r="B382" s="217" t="s">
        <v>448</v>
      </c>
      <c r="C382" s="231">
        <v>1041.75</v>
      </c>
      <c r="D382" s="232">
        <v>1042.3999999999999</v>
      </c>
      <c r="E382" s="232">
        <v>1024.8499999999997</v>
      </c>
      <c r="F382" s="232">
        <v>1007.9499999999998</v>
      </c>
      <c r="G382" s="232">
        <v>990.39999999999964</v>
      </c>
      <c r="H382" s="232">
        <v>1059.2999999999997</v>
      </c>
      <c r="I382" s="232">
        <v>1076.8499999999999</v>
      </c>
      <c r="J382" s="232">
        <v>1093.7499999999998</v>
      </c>
      <c r="K382" s="231">
        <v>1059.95</v>
      </c>
      <c r="L382" s="231">
        <v>1025.5</v>
      </c>
      <c r="M382" s="231">
        <v>1.29802</v>
      </c>
      <c r="N382" s="1"/>
      <c r="O382" s="1"/>
    </row>
    <row r="383" spans="1:15" ht="12.75" customHeight="1">
      <c r="A383" s="30">
        <v>373</v>
      </c>
      <c r="B383" s="217" t="s">
        <v>449</v>
      </c>
      <c r="C383" s="231">
        <v>76.150000000000006</v>
      </c>
      <c r="D383" s="232">
        <v>76.566666666666663</v>
      </c>
      <c r="E383" s="232">
        <v>75.583333333333329</v>
      </c>
      <c r="F383" s="232">
        <v>75.016666666666666</v>
      </c>
      <c r="G383" s="232">
        <v>74.033333333333331</v>
      </c>
      <c r="H383" s="232">
        <v>77.133333333333326</v>
      </c>
      <c r="I383" s="232">
        <v>78.116666666666674</v>
      </c>
      <c r="J383" s="232">
        <v>78.683333333333323</v>
      </c>
      <c r="K383" s="231">
        <v>77.55</v>
      </c>
      <c r="L383" s="231">
        <v>76</v>
      </c>
      <c r="M383" s="231">
        <v>36.575580000000002</v>
      </c>
      <c r="N383" s="1"/>
      <c r="O383" s="1"/>
    </row>
    <row r="384" spans="1:15" ht="12.75" customHeight="1">
      <c r="A384" s="30">
        <v>374</v>
      </c>
      <c r="B384" s="217" t="s">
        <v>450</v>
      </c>
      <c r="C384" s="231">
        <v>174.4</v>
      </c>
      <c r="D384" s="232">
        <v>173.85000000000002</v>
      </c>
      <c r="E384" s="232">
        <v>172.40000000000003</v>
      </c>
      <c r="F384" s="232">
        <v>170.4</v>
      </c>
      <c r="G384" s="232">
        <v>168.95000000000002</v>
      </c>
      <c r="H384" s="232">
        <v>175.85000000000005</v>
      </c>
      <c r="I384" s="232">
        <v>177.30000000000004</v>
      </c>
      <c r="J384" s="232">
        <v>179.30000000000007</v>
      </c>
      <c r="K384" s="231">
        <v>175.3</v>
      </c>
      <c r="L384" s="231">
        <v>171.85</v>
      </c>
      <c r="M384" s="231">
        <v>9.2158300000000004</v>
      </c>
      <c r="N384" s="1"/>
      <c r="O384" s="1"/>
    </row>
    <row r="385" spans="1:15" ht="12.75" customHeight="1">
      <c r="A385" s="30">
        <v>375</v>
      </c>
      <c r="B385" s="217" t="s">
        <v>451</v>
      </c>
      <c r="C385" s="231">
        <v>834.2</v>
      </c>
      <c r="D385" s="232">
        <v>847.16666666666663</v>
      </c>
      <c r="E385" s="232">
        <v>810.38333333333321</v>
      </c>
      <c r="F385" s="232">
        <v>786.56666666666661</v>
      </c>
      <c r="G385" s="232">
        <v>749.78333333333319</v>
      </c>
      <c r="H385" s="232">
        <v>870.98333333333323</v>
      </c>
      <c r="I385" s="232">
        <v>907.76666666666677</v>
      </c>
      <c r="J385" s="232">
        <v>931.58333333333326</v>
      </c>
      <c r="K385" s="231">
        <v>883.95</v>
      </c>
      <c r="L385" s="231">
        <v>823.35</v>
      </c>
      <c r="M385" s="231">
        <v>6.1769499999999997</v>
      </c>
      <c r="N385" s="1"/>
      <c r="O385" s="1"/>
    </row>
    <row r="386" spans="1:15" ht="12.75" customHeight="1">
      <c r="A386" s="30">
        <v>376</v>
      </c>
      <c r="B386" s="217" t="s">
        <v>452</v>
      </c>
      <c r="C386" s="231">
        <v>221</v>
      </c>
      <c r="D386" s="232">
        <v>223.11666666666667</v>
      </c>
      <c r="E386" s="232">
        <v>217.88333333333335</v>
      </c>
      <c r="F386" s="232">
        <v>214.76666666666668</v>
      </c>
      <c r="G386" s="232">
        <v>209.53333333333336</v>
      </c>
      <c r="H386" s="232">
        <v>226.23333333333335</v>
      </c>
      <c r="I386" s="232">
        <v>231.4666666666667</v>
      </c>
      <c r="J386" s="232">
        <v>234.58333333333334</v>
      </c>
      <c r="K386" s="231">
        <v>228.35</v>
      </c>
      <c r="L386" s="231">
        <v>220</v>
      </c>
      <c r="M386" s="231">
        <v>5.7584799999999996</v>
      </c>
      <c r="N386" s="1"/>
      <c r="O386" s="1"/>
    </row>
    <row r="387" spans="1:15" ht="12.75" customHeight="1">
      <c r="A387" s="30">
        <v>377</v>
      </c>
      <c r="B387" s="217" t="s">
        <v>453</v>
      </c>
      <c r="C387" s="231">
        <v>123.55</v>
      </c>
      <c r="D387" s="232">
        <v>123.84999999999998</v>
      </c>
      <c r="E387" s="232">
        <v>122.34999999999997</v>
      </c>
      <c r="F387" s="232">
        <v>121.14999999999999</v>
      </c>
      <c r="G387" s="232">
        <v>119.64999999999998</v>
      </c>
      <c r="H387" s="232">
        <v>125.04999999999995</v>
      </c>
      <c r="I387" s="232">
        <v>126.54999999999998</v>
      </c>
      <c r="J387" s="232">
        <v>127.74999999999994</v>
      </c>
      <c r="K387" s="231">
        <v>125.35</v>
      </c>
      <c r="L387" s="231">
        <v>122.65</v>
      </c>
      <c r="M387" s="231">
        <v>25.22448</v>
      </c>
      <c r="N387" s="1"/>
      <c r="O387" s="1"/>
    </row>
    <row r="388" spans="1:15" ht="12.75" customHeight="1">
      <c r="A388" s="30">
        <v>378</v>
      </c>
      <c r="B388" s="217" t="s">
        <v>454</v>
      </c>
      <c r="C388" s="231">
        <v>1981.1</v>
      </c>
      <c r="D388" s="232">
        <v>1974.6000000000001</v>
      </c>
      <c r="E388" s="232">
        <v>1955.2500000000002</v>
      </c>
      <c r="F388" s="232">
        <v>1929.4</v>
      </c>
      <c r="G388" s="232">
        <v>1910.0500000000002</v>
      </c>
      <c r="H388" s="232">
        <v>2000.4500000000003</v>
      </c>
      <c r="I388" s="232">
        <v>2019.8000000000002</v>
      </c>
      <c r="J388" s="232">
        <v>2045.6500000000003</v>
      </c>
      <c r="K388" s="231">
        <v>1993.95</v>
      </c>
      <c r="L388" s="231">
        <v>1948.75</v>
      </c>
      <c r="M388" s="231">
        <v>5.7590000000000002E-2</v>
      </c>
      <c r="N388" s="1"/>
      <c r="O388" s="1"/>
    </row>
    <row r="389" spans="1:15" ht="12.75" customHeight="1">
      <c r="A389" s="30">
        <v>379</v>
      </c>
      <c r="B389" s="217" t="s">
        <v>827</v>
      </c>
      <c r="C389" s="231">
        <v>45.85</v>
      </c>
      <c r="D389" s="232">
        <v>46.06666666666667</v>
      </c>
      <c r="E389" s="232">
        <v>44.933333333333337</v>
      </c>
      <c r="F389" s="232">
        <v>44.016666666666666</v>
      </c>
      <c r="G389" s="232">
        <v>42.883333333333333</v>
      </c>
      <c r="H389" s="232">
        <v>46.983333333333341</v>
      </c>
      <c r="I389" s="232">
        <v>48.116666666666681</v>
      </c>
      <c r="J389" s="232">
        <v>49.033333333333346</v>
      </c>
      <c r="K389" s="231">
        <v>47.2</v>
      </c>
      <c r="L389" s="231">
        <v>45.15</v>
      </c>
      <c r="M389" s="231">
        <v>10.25652</v>
      </c>
      <c r="N389" s="1"/>
      <c r="O389" s="1"/>
    </row>
    <row r="390" spans="1:15" ht="12.75" customHeight="1">
      <c r="A390" s="30">
        <v>380</v>
      </c>
      <c r="B390" s="217" t="s">
        <v>861</v>
      </c>
      <c r="C390" s="231">
        <v>1511.25</v>
      </c>
      <c r="D390" s="232">
        <v>1517.0833333333333</v>
      </c>
      <c r="E390" s="232">
        <v>1499.1666666666665</v>
      </c>
      <c r="F390" s="232">
        <v>1487.0833333333333</v>
      </c>
      <c r="G390" s="232">
        <v>1469.1666666666665</v>
      </c>
      <c r="H390" s="232">
        <v>1529.1666666666665</v>
      </c>
      <c r="I390" s="232">
        <v>1547.083333333333</v>
      </c>
      <c r="J390" s="232">
        <v>1559.1666666666665</v>
      </c>
      <c r="K390" s="231">
        <v>1535</v>
      </c>
      <c r="L390" s="231">
        <v>1505</v>
      </c>
      <c r="M390" s="231">
        <v>1.43811</v>
      </c>
      <c r="N390" s="1"/>
      <c r="O390" s="1"/>
    </row>
    <row r="391" spans="1:15" ht="12.75" customHeight="1">
      <c r="A391" s="30">
        <v>381</v>
      </c>
      <c r="B391" s="217" t="s">
        <v>455</v>
      </c>
      <c r="C391" s="231">
        <v>188.6</v>
      </c>
      <c r="D391" s="232">
        <v>187.86666666666667</v>
      </c>
      <c r="E391" s="232">
        <v>186.23333333333335</v>
      </c>
      <c r="F391" s="232">
        <v>183.86666666666667</v>
      </c>
      <c r="G391" s="232">
        <v>182.23333333333335</v>
      </c>
      <c r="H391" s="232">
        <v>190.23333333333335</v>
      </c>
      <c r="I391" s="232">
        <v>191.86666666666667</v>
      </c>
      <c r="J391" s="232">
        <v>194.23333333333335</v>
      </c>
      <c r="K391" s="231">
        <v>189.5</v>
      </c>
      <c r="L391" s="231">
        <v>185.5</v>
      </c>
      <c r="M391" s="231">
        <v>9.2416900000000002</v>
      </c>
      <c r="N391" s="1"/>
      <c r="O391" s="1"/>
    </row>
    <row r="392" spans="1:15" ht="12.75" customHeight="1">
      <c r="A392" s="30">
        <v>382</v>
      </c>
      <c r="B392" s="217" t="s">
        <v>456</v>
      </c>
      <c r="C392" s="231">
        <v>816.85</v>
      </c>
      <c r="D392" s="232">
        <v>823.31666666666672</v>
      </c>
      <c r="E392" s="232">
        <v>806.18333333333339</v>
      </c>
      <c r="F392" s="232">
        <v>795.51666666666665</v>
      </c>
      <c r="G392" s="232">
        <v>778.38333333333333</v>
      </c>
      <c r="H392" s="232">
        <v>833.98333333333346</v>
      </c>
      <c r="I392" s="232">
        <v>851.1166666666669</v>
      </c>
      <c r="J392" s="232">
        <v>861.78333333333353</v>
      </c>
      <c r="K392" s="231">
        <v>840.45</v>
      </c>
      <c r="L392" s="231">
        <v>812.65</v>
      </c>
      <c r="M392" s="231">
        <v>3.8326500000000001</v>
      </c>
      <c r="N392" s="1"/>
      <c r="O392" s="1"/>
    </row>
    <row r="393" spans="1:15" ht="12.75" customHeight="1">
      <c r="A393" s="30">
        <v>383</v>
      </c>
      <c r="B393" s="217" t="s">
        <v>183</v>
      </c>
      <c r="C393" s="231">
        <v>2430.3000000000002</v>
      </c>
      <c r="D393" s="232">
        <v>2440.5</v>
      </c>
      <c r="E393" s="232">
        <v>2414.8000000000002</v>
      </c>
      <c r="F393" s="232">
        <v>2399.3000000000002</v>
      </c>
      <c r="G393" s="232">
        <v>2373.6000000000004</v>
      </c>
      <c r="H393" s="232">
        <v>2456</v>
      </c>
      <c r="I393" s="232">
        <v>2481.6999999999998</v>
      </c>
      <c r="J393" s="232">
        <v>2497.1999999999998</v>
      </c>
      <c r="K393" s="231">
        <v>2466.1999999999998</v>
      </c>
      <c r="L393" s="231">
        <v>2425</v>
      </c>
      <c r="M393" s="231">
        <v>50.553240000000002</v>
      </c>
      <c r="N393" s="1"/>
      <c r="O393" s="1"/>
    </row>
    <row r="394" spans="1:15" ht="12.75" customHeight="1">
      <c r="A394" s="30">
        <v>384</v>
      </c>
      <c r="B394" s="217" t="s">
        <v>798</v>
      </c>
      <c r="C394" s="231">
        <v>115.05</v>
      </c>
      <c r="D394" s="232">
        <v>115.16666666666667</v>
      </c>
      <c r="E394" s="232">
        <v>111.83333333333334</v>
      </c>
      <c r="F394" s="232">
        <v>108.61666666666667</v>
      </c>
      <c r="G394" s="232">
        <v>105.28333333333335</v>
      </c>
      <c r="H394" s="232">
        <v>118.38333333333334</v>
      </c>
      <c r="I394" s="232">
        <v>121.71666666666668</v>
      </c>
      <c r="J394" s="232">
        <v>124.93333333333334</v>
      </c>
      <c r="K394" s="231">
        <v>118.5</v>
      </c>
      <c r="L394" s="231">
        <v>111.95</v>
      </c>
      <c r="M394" s="231">
        <v>13.18235</v>
      </c>
      <c r="N394" s="1"/>
      <c r="O394" s="1"/>
    </row>
    <row r="395" spans="1:15" ht="12.75" customHeight="1">
      <c r="A395" s="30">
        <v>385</v>
      </c>
      <c r="B395" s="217" t="s">
        <v>457</v>
      </c>
      <c r="C395" s="231">
        <v>715.45</v>
      </c>
      <c r="D395" s="232">
        <v>714.66666666666663</v>
      </c>
      <c r="E395" s="232">
        <v>707.58333333333326</v>
      </c>
      <c r="F395" s="232">
        <v>699.71666666666658</v>
      </c>
      <c r="G395" s="232">
        <v>692.63333333333321</v>
      </c>
      <c r="H395" s="232">
        <v>722.5333333333333</v>
      </c>
      <c r="I395" s="232">
        <v>729.61666666666656</v>
      </c>
      <c r="J395" s="232">
        <v>737.48333333333335</v>
      </c>
      <c r="K395" s="231">
        <v>721.75</v>
      </c>
      <c r="L395" s="231">
        <v>706.8</v>
      </c>
      <c r="M395" s="231">
        <v>0.31531999999999999</v>
      </c>
      <c r="N395" s="1"/>
      <c r="O395" s="1"/>
    </row>
    <row r="396" spans="1:15" ht="12.75" customHeight="1">
      <c r="A396" s="30">
        <v>386</v>
      </c>
      <c r="B396" s="217" t="s">
        <v>458</v>
      </c>
      <c r="C396" s="231">
        <v>1142.2</v>
      </c>
      <c r="D396" s="232">
        <v>1166.95</v>
      </c>
      <c r="E396" s="232">
        <v>1111.45</v>
      </c>
      <c r="F396" s="232">
        <v>1080.7</v>
      </c>
      <c r="G396" s="232">
        <v>1025.2</v>
      </c>
      <c r="H396" s="232">
        <v>1197.7</v>
      </c>
      <c r="I396" s="232">
        <v>1253.2</v>
      </c>
      <c r="J396" s="232">
        <v>1283.95</v>
      </c>
      <c r="K396" s="231">
        <v>1222.45</v>
      </c>
      <c r="L396" s="231">
        <v>1136.2</v>
      </c>
      <c r="M396" s="231">
        <v>9.6823200000000007</v>
      </c>
      <c r="N396" s="1"/>
      <c r="O396" s="1"/>
    </row>
    <row r="397" spans="1:15" ht="12.75" customHeight="1">
      <c r="A397" s="30">
        <v>387</v>
      </c>
      <c r="B397" s="217" t="s">
        <v>270</v>
      </c>
      <c r="C397" s="231">
        <v>767.15</v>
      </c>
      <c r="D397" s="232">
        <v>761.98333333333323</v>
      </c>
      <c r="E397" s="232">
        <v>755.26666666666642</v>
      </c>
      <c r="F397" s="232">
        <v>743.38333333333321</v>
      </c>
      <c r="G397" s="232">
        <v>736.6666666666664</v>
      </c>
      <c r="H397" s="232">
        <v>773.86666666666645</v>
      </c>
      <c r="I397" s="232">
        <v>780.58333333333337</v>
      </c>
      <c r="J397" s="232">
        <v>792.46666666666647</v>
      </c>
      <c r="K397" s="231">
        <v>768.7</v>
      </c>
      <c r="L397" s="231">
        <v>750.1</v>
      </c>
      <c r="M397" s="231">
        <v>6.2179399999999996</v>
      </c>
      <c r="N397" s="1"/>
      <c r="O397" s="1"/>
    </row>
    <row r="398" spans="1:15" ht="12.75" customHeight="1">
      <c r="A398" s="30">
        <v>388</v>
      </c>
      <c r="B398" s="217" t="s">
        <v>185</v>
      </c>
      <c r="C398" s="231">
        <v>1295.4000000000001</v>
      </c>
      <c r="D398" s="232">
        <v>1297.8500000000001</v>
      </c>
      <c r="E398" s="232">
        <v>1277.5500000000002</v>
      </c>
      <c r="F398" s="232">
        <v>1259.7</v>
      </c>
      <c r="G398" s="232">
        <v>1239.4000000000001</v>
      </c>
      <c r="H398" s="232">
        <v>1315.7000000000003</v>
      </c>
      <c r="I398" s="232">
        <v>1336</v>
      </c>
      <c r="J398" s="232">
        <v>1353.8500000000004</v>
      </c>
      <c r="K398" s="231">
        <v>1318.15</v>
      </c>
      <c r="L398" s="231">
        <v>1280</v>
      </c>
      <c r="M398" s="231">
        <v>13.67408</v>
      </c>
      <c r="N398" s="1"/>
      <c r="O398" s="1"/>
    </row>
    <row r="399" spans="1:15" ht="12.75" customHeight="1">
      <c r="A399" s="30">
        <v>389</v>
      </c>
      <c r="B399" s="217" t="s">
        <v>459</v>
      </c>
      <c r="C399" s="231">
        <v>373</v>
      </c>
      <c r="D399" s="232">
        <v>372.59999999999997</v>
      </c>
      <c r="E399" s="232">
        <v>368.44999999999993</v>
      </c>
      <c r="F399" s="232">
        <v>363.9</v>
      </c>
      <c r="G399" s="232">
        <v>359.74999999999994</v>
      </c>
      <c r="H399" s="232">
        <v>377.14999999999992</v>
      </c>
      <c r="I399" s="232">
        <v>381.2999999999999</v>
      </c>
      <c r="J399" s="232">
        <v>385.84999999999991</v>
      </c>
      <c r="K399" s="231">
        <v>376.75</v>
      </c>
      <c r="L399" s="231">
        <v>368.05</v>
      </c>
      <c r="M399" s="231">
        <v>0.42315999999999998</v>
      </c>
      <c r="N399" s="1"/>
      <c r="O399" s="1"/>
    </row>
    <row r="400" spans="1:15" ht="12.75" customHeight="1">
      <c r="A400" s="30">
        <v>390</v>
      </c>
      <c r="B400" s="217" t="s">
        <v>460</v>
      </c>
      <c r="C400" s="231">
        <v>34.1</v>
      </c>
      <c r="D400" s="232">
        <v>34.1</v>
      </c>
      <c r="E400" s="232">
        <v>33.950000000000003</v>
      </c>
      <c r="F400" s="232">
        <v>33.800000000000004</v>
      </c>
      <c r="G400" s="232">
        <v>33.650000000000006</v>
      </c>
      <c r="H400" s="232">
        <v>34.25</v>
      </c>
      <c r="I400" s="232">
        <v>34.399999999999991</v>
      </c>
      <c r="J400" s="232">
        <v>34.549999999999997</v>
      </c>
      <c r="K400" s="231">
        <v>34.25</v>
      </c>
      <c r="L400" s="231">
        <v>33.950000000000003</v>
      </c>
      <c r="M400" s="231">
        <v>18.236650000000001</v>
      </c>
      <c r="N400" s="1"/>
      <c r="O400" s="1"/>
    </row>
    <row r="401" spans="1:15" ht="12.75" customHeight="1">
      <c r="A401" s="30">
        <v>391</v>
      </c>
      <c r="B401" s="217" t="s">
        <v>461</v>
      </c>
      <c r="C401" s="231">
        <v>4540</v>
      </c>
      <c r="D401" s="232">
        <v>4555.7166666666672</v>
      </c>
      <c r="E401" s="232">
        <v>4504.2333333333345</v>
      </c>
      <c r="F401" s="232">
        <v>4468.4666666666672</v>
      </c>
      <c r="G401" s="232">
        <v>4416.9833333333345</v>
      </c>
      <c r="H401" s="232">
        <v>4591.4833333333345</v>
      </c>
      <c r="I401" s="232">
        <v>4642.9666666666681</v>
      </c>
      <c r="J401" s="232">
        <v>4678.7333333333345</v>
      </c>
      <c r="K401" s="231">
        <v>4607.2</v>
      </c>
      <c r="L401" s="231">
        <v>4519.95</v>
      </c>
      <c r="M401" s="231">
        <v>0.12479999999999999</v>
      </c>
      <c r="N401" s="1"/>
      <c r="O401" s="1"/>
    </row>
    <row r="402" spans="1:15" ht="12.75" customHeight="1">
      <c r="A402" s="30">
        <v>392</v>
      </c>
      <c r="B402" s="217" t="s">
        <v>189</v>
      </c>
      <c r="C402" s="231">
        <v>2113.75</v>
      </c>
      <c r="D402" s="232">
        <v>2109.1833333333329</v>
      </c>
      <c r="E402" s="232">
        <v>2099.6666666666661</v>
      </c>
      <c r="F402" s="232">
        <v>2085.583333333333</v>
      </c>
      <c r="G402" s="232">
        <v>2076.0666666666662</v>
      </c>
      <c r="H402" s="232">
        <v>2123.266666666666</v>
      </c>
      <c r="I402" s="232">
        <v>2132.7833333333333</v>
      </c>
      <c r="J402" s="232">
        <v>2146.8666666666659</v>
      </c>
      <c r="K402" s="231">
        <v>2118.6999999999998</v>
      </c>
      <c r="L402" s="231">
        <v>2095.1</v>
      </c>
      <c r="M402" s="231">
        <v>4.0191699999999999</v>
      </c>
      <c r="N402" s="1"/>
      <c r="O402" s="1"/>
    </row>
    <row r="403" spans="1:15" ht="12.75" customHeight="1">
      <c r="A403" s="30">
        <v>393</v>
      </c>
      <c r="B403" s="217" t="s">
        <v>804</v>
      </c>
      <c r="C403" s="231">
        <v>73.3</v>
      </c>
      <c r="D403" s="232">
        <v>73.11666666666666</v>
      </c>
      <c r="E403" s="232">
        <v>72.583333333333314</v>
      </c>
      <c r="F403" s="232">
        <v>71.86666666666666</v>
      </c>
      <c r="G403" s="232">
        <v>71.333333333333314</v>
      </c>
      <c r="H403" s="232">
        <v>73.833333333333314</v>
      </c>
      <c r="I403" s="232">
        <v>74.366666666666646</v>
      </c>
      <c r="J403" s="232">
        <v>75.083333333333314</v>
      </c>
      <c r="K403" s="231">
        <v>73.650000000000006</v>
      </c>
      <c r="L403" s="231">
        <v>72.400000000000006</v>
      </c>
      <c r="M403" s="231">
        <v>80.510499999999993</v>
      </c>
      <c r="N403" s="1"/>
      <c r="O403" s="1"/>
    </row>
    <row r="404" spans="1:15" ht="12.75" customHeight="1">
      <c r="A404" s="30">
        <v>394</v>
      </c>
      <c r="B404" s="217" t="s">
        <v>271</v>
      </c>
      <c r="C404" s="231">
        <v>5626.6</v>
      </c>
      <c r="D404" s="232">
        <v>5647.8833333333341</v>
      </c>
      <c r="E404" s="232">
        <v>5588.7166666666681</v>
      </c>
      <c r="F404" s="232">
        <v>5550.8333333333339</v>
      </c>
      <c r="G404" s="232">
        <v>5491.6666666666679</v>
      </c>
      <c r="H404" s="232">
        <v>5685.7666666666682</v>
      </c>
      <c r="I404" s="232">
        <v>5744.9333333333343</v>
      </c>
      <c r="J404" s="232">
        <v>5782.8166666666684</v>
      </c>
      <c r="K404" s="231">
        <v>5707.05</v>
      </c>
      <c r="L404" s="231">
        <v>5610</v>
      </c>
      <c r="M404" s="231">
        <v>8.0079999999999998E-2</v>
      </c>
      <c r="N404" s="1"/>
      <c r="O404" s="1"/>
    </row>
    <row r="405" spans="1:15" ht="12.75" customHeight="1">
      <c r="A405" s="30">
        <v>395</v>
      </c>
      <c r="B405" s="217" t="s">
        <v>828</v>
      </c>
      <c r="C405" s="231">
        <v>1295</v>
      </c>
      <c r="D405" s="232">
        <v>1294.7166666666665</v>
      </c>
      <c r="E405" s="232">
        <v>1288.2333333333329</v>
      </c>
      <c r="F405" s="232">
        <v>1281.4666666666665</v>
      </c>
      <c r="G405" s="232">
        <v>1274.9833333333329</v>
      </c>
      <c r="H405" s="232">
        <v>1301.4833333333329</v>
      </c>
      <c r="I405" s="232">
        <v>1307.9666666666665</v>
      </c>
      <c r="J405" s="232">
        <v>1314.7333333333329</v>
      </c>
      <c r="K405" s="231">
        <v>1301.2</v>
      </c>
      <c r="L405" s="231">
        <v>1287.95</v>
      </c>
      <c r="M405" s="231">
        <v>0.15484000000000001</v>
      </c>
      <c r="N405" s="1"/>
      <c r="O405" s="1"/>
    </row>
    <row r="406" spans="1:15" ht="12.75" customHeight="1">
      <c r="A406" s="30">
        <v>396</v>
      </c>
      <c r="B406" s="217" t="s">
        <v>829</v>
      </c>
      <c r="C406" s="231">
        <v>331.75</v>
      </c>
      <c r="D406" s="232">
        <v>341.91666666666669</v>
      </c>
      <c r="E406" s="232">
        <v>318.03333333333336</v>
      </c>
      <c r="F406" s="232">
        <v>304.31666666666666</v>
      </c>
      <c r="G406" s="232">
        <v>280.43333333333334</v>
      </c>
      <c r="H406" s="232">
        <v>355.63333333333338</v>
      </c>
      <c r="I406" s="232">
        <v>379.51666666666671</v>
      </c>
      <c r="J406" s="232">
        <v>393.23333333333341</v>
      </c>
      <c r="K406" s="231">
        <v>365.8</v>
      </c>
      <c r="L406" s="231">
        <v>328.2</v>
      </c>
      <c r="M406" s="231">
        <v>6.0839999999999996</v>
      </c>
      <c r="N406" s="1"/>
      <c r="O406" s="1"/>
    </row>
    <row r="407" spans="1:15" ht="12.75" customHeight="1">
      <c r="A407" s="30">
        <v>397</v>
      </c>
      <c r="B407" s="217" t="s">
        <v>462</v>
      </c>
      <c r="C407" s="231">
        <v>2649.65</v>
      </c>
      <c r="D407" s="232">
        <v>2665.8833333333332</v>
      </c>
      <c r="E407" s="232">
        <v>2624.8666666666663</v>
      </c>
      <c r="F407" s="232">
        <v>2600.083333333333</v>
      </c>
      <c r="G407" s="232">
        <v>2559.0666666666662</v>
      </c>
      <c r="H407" s="232">
        <v>2690.6666666666665</v>
      </c>
      <c r="I407" s="232">
        <v>2731.6833333333329</v>
      </c>
      <c r="J407" s="232">
        <v>2756.4666666666667</v>
      </c>
      <c r="K407" s="231">
        <v>2706.9</v>
      </c>
      <c r="L407" s="231">
        <v>2641.1</v>
      </c>
      <c r="M407" s="231">
        <v>0.25317000000000001</v>
      </c>
      <c r="N407" s="1"/>
      <c r="O407" s="1"/>
    </row>
    <row r="408" spans="1:15" ht="12.75" customHeight="1">
      <c r="A408" s="30">
        <v>398</v>
      </c>
      <c r="B408" s="217" t="s">
        <v>862</v>
      </c>
      <c r="C408" s="231">
        <v>487.1</v>
      </c>
      <c r="D408" s="232">
        <v>484.35000000000008</v>
      </c>
      <c r="E408" s="232">
        <v>479.65000000000015</v>
      </c>
      <c r="F408" s="232">
        <v>472.20000000000005</v>
      </c>
      <c r="G408" s="232">
        <v>467.50000000000011</v>
      </c>
      <c r="H408" s="232">
        <v>491.80000000000018</v>
      </c>
      <c r="I408" s="232">
        <v>496.50000000000011</v>
      </c>
      <c r="J408" s="232">
        <v>503.95000000000022</v>
      </c>
      <c r="K408" s="231">
        <v>489.05</v>
      </c>
      <c r="L408" s="231">
        <v>476.9</v>
      </c>
      <c r="M408" s="231">
        <v>0.95984000000000003</v>
      </c>
      <c r="N408" s="1"/>
      <c r="O408" s="1"/>
    </row>
    <row r="409" spans="1:15" ht="12.75" customHeight="1">
      <c r="A409" s="30">
        <v>399</v>
      </c>
      <c r="B409" s="217" t="s">
        <v>463</v>
      </c>
      <c r="C409" s="231">
        <v>1231.95</v>
      </c>
      <c r="D409" s="232">
        <v>1241</v>
      </c>
      <c r="E409" s="232">
        <v>1217</v>
      </c>
      <c r="F409" s="232">
        <v>1202.05</v>
      </c>
      <c r="G409" s="232">
        <v>1178.05</v>
      </c>
      <c r="H409" s="232">
        <v>1255.95</v>
      </c>
      <c r="I409" s="232">
        <v>1279.95</v>
      </c>
      <c r="J409" s="232">
        <v>1294.9000000000001</v>
      </c>
      <c r="K409" s="231">
        <v>1265</v>
      </c>
      <c r="L409" s="231">
        <v>1226.05</v>
      </c>
      <c r="M409" s="231">
        <v>6.3659999999999994E-2</v>
      </c>
      <c r="N409" s="1"/>
      <c r="O409" s="1"/>
    </row>
    <row r="410" spans="1:15" ht="12.75" customHeight="1">
      <c r="A410" s="30">
        <v>400</v>
      </c>
      <c r="B410" s="217" t="s">
        <v>464</v>
      </c>
      <c r="C410" s="231">
        <v>248.3</v>
      </c>
      <c r="D410" s="232">
        <v>252.46666666666667</v>
      </c>
      <c r="E410" s="232">
        <v>242.93333333333334</v>
      </c>
      <c r="F410" s="232">
        <v>237.56666666666666</v>
      </c>
      <c r="G410" s="232">
        <v>228.03333333333333</v>
      </c>
      <c r="H410" s="232">
        <v>257.83333333333337</v>
      </c>
      <c r="I410" s="232">
        <v>267.36666666666667</v>
      </c>
      <c r="J410" s="232">
        <v>272.73333333333335</v>
      </c>
      <c r="K410" s="231">
        <v>262</v>
      </c>
      <c r="L410" s="231">
        <v>247.1</v>
      </c>
      <c r="M410" s="231">
        <v>1.4741</v>
      </c>
      <c r="N410" s="1"/>
      <c r="O410" s="1"/>
    </row>
    <row r="411" spans="1:15" ht="12.75" customHeight="1">
      <c r="A411" s="30">
        <v>401</v>
      </c>
      <c r="B411" s="217" t="s">
        <v>465</v>
      </c>
      <c r="C411" s="231">
        <v>139.44999999999999</v>
      </c>
      <c r="D411" s="232">
        <v>140.18333333333331</v>
      </c>
      <c r="E411" s="232">
        <v>138.26666666666662</v>
      </c>
      <c r="F411" s="232">
        <v>137.08333333333331</v>
      </c>
      <c r="G411" s="232">
        <v>135.16666666666663</v>
      </c>
      <c r="H411" s="232">
        <v>141.36666666666662</v>
      </c>
      <c r="I411" s="232">
        <v>143.2833333333333</v>
      </c>
      <c r="J411" s="232">
        <v>144.46666666666661</v>
      </c>
      <c r="K411" s="231">
        <v>142.1</v>
      </c>
      <c r="L411" s="231">
        <v>139</v>
      </c>
      <c r="M411" s="231">
        <v>5.3482599999999998</v>
      </c>
      <c r="N411" s="1"/>
      <c r="O411" s="1"/>
    </row>
    <row r="412" spans="1:15" ht="12.75" customHeight="1">
      <c r="A412" s="30">
        <v>402</v>
      </c>
      <c r="B412" s="217" t="s">
        <v>863</v>
      </c>
      <c r="C412" s="231">
        <v>667.35</v>
      </c>
      <c r="D412" s="232">
        <v>668.3</v>
      </c>
      <c r="E412" s="232">
        <v>657.09999999999991</v>
      </c>
      <c r="F412" s="232">
        <v>646.84999999999991</v>
      </c>
      <c r="G412" s="232">
        <v>635.64999999999986</v>
      </c>
      <c r="H412" s="232">
        <v>678.55</v>
      </c>
      <c r="I412" s="232">
        <v>689.75</v>
      </c>
      <c r="J412" s="232">
        <v>700</v>
      </c>
      <c r="K412" s="231">
        <v>679.5</v>
      </c>
      <c r="L412" s="231">
        <v>658.05</v>
      </c>
      <c r="M412" s="231">
        <v>0.37322</v>
      </c>
      <c r="N412" s="1"/>
      <c r="O412" s="1"/>
    </row>
    <row r="413" spans="1:15" ht="12.75" customHeight="1">
      <c r="A413" s="30">
        <v>403</v>
      </c>
      <c r="B413" s="217" t="s">
        <v>187</v>
      </c>
      <c r="C413" s="231">
        <v>23037.05</v>
      </c>
      <c r="D413" s="232">
        <v>23510.516666666666</v>
      </c>
      <c r="E413" s="232">
        <v>22471.533333333333</v>
      </c>
      <c r="F413" s="232">
        <v>21906.016666666666</v>
      </c>
      <c r="G413" s="232">
        <v>20867.033333333333</v>
      </c>
      <c r="H413" s="232">
        <v>24076.033333333333</v>
      </c>
      <c r="I413" s="232">
        <v>25115.016666666663</v>
      </c>
      <c r="J413" s="232">
        <v>25680.533333333333</v>
      </c>
      <c r="K413" s="231">
        <v>24549.5</v>
      </c>
      <c r="L413" s="231">
        <v>22945</v>
      </c>
      <c r="M413" s="231">
        <v>0.67600000000000005</v>
      </c>
      <c r="N413" s="1"/>
      <c r="O413" s="1"/>
    </row>
    <row r="414" spans="1:15" ht="12.75" customHeight="1">
      <c r="A414" s="30">
        <v>404</v>
      </c>
      <c r="B414" s="217" t="s">
        <v>830</v>
      </c>
      <c r="C414" s="231">
        <v>53.65</v>
      </c>
      <c r="D414" s="232">
        <v>53.866666666666674</v>
      </c>
      <c r="E414" s="232">
        <v>53.233333333333348</v>
      </c>
      <c r="F414" s="232">
        <v>52.816666666666677</v>
      </c>
      <c r="G414" s="232">
        <v>52.183333333333351</v>
      </c>
      <c r="H414" s="232">
        <v>54.283333333333346</v>
      </c>
      <c r="I414" s="232">
        <v>54.916666666666671</v>
      </c>
      <c r="J414" s="232">
        <v>55.333333333333343</v>
      </c>
      <c r="K414" s="231">
        <v>54.5</v>
      </c>
      <c r="L414" s="231">
        <v>53.45</v>
      </c>
      <c r="M414" s="231">
        <v>26.363530000000001</v>
      </c>
      <c r="N414" s="1"/>
      <c r="O414" s="1"/>
    </row>
    <row r="415" spans="1:15" ht="12.75" customHeight="1">
      <c r="A415" s="30">
        <v>405</v>
      </c>
      <c r="B415" t="s">
        <v>881</v>
      </c>
      <c r="C415" s="341">
        <v>1284.5999999999999</v>
      </c>
      <c r="D415" s="342">
        <v>1285.4833333333333</v>
      </c>
      <c r="E415" s="342">
        <v>1274.0166666666667</v>
      </c>
      <c r="F415" s="342">
        <v>1263.4333333333334</v>
      </c>
      <c r="G415" s="342">
        <v>1251.9666666666667</v>
      </c>
      <c r="H415" s="342">
        <v>1296.0666666666666</v>
      </c>
      <c r="I415" s="342">
        <v>1307.5333333333333</v>
      </c>
      <c r="J415" s="342">
        <v>1318.1166666666666</v>
      </c>
      <c r="K415" s="341">
        <v>1296.95</v>
      </c>
      <c r="L415" s="341">
        <v>1274.9000000000001</v>
      </c>
      <c r="M415" s="341">
        <v>2.53966</v>
      </c>
      <c r="N415" s="1"/>
      <c r="O415" s="1"/>
    </row>
    <row r="416" spans="1:15" ht="12.75" customHeight="1">
      <c r="A416" s="30">
        <v>406</v>
      </c>
      <c r="B416" s="217" t="s">
        <v>831</v>
      </c>
      <c r="C416" s="231">
        <v>321.95</v>
      </c>
      <c r="D416" s="232">
        <v>323.13333333333333</v>
      </c>
      <c r="E416" s="232">
        <v>317.16666666666663</v>
      </c>
      <c r="F416" s="232">
        <v>312.38333333333333</v>
      </c>
      <c r="G416" s="232">
        <v>306.41666666666663</v>
      </c>
      <c r="H416" s="232">
        <v>327.91666666666663</v>
      </c>
      <c r="I416" s="232">
        <v>333.88333333333333</v>
      </c>
      <c r="J416" s="232">
        <v>338.66666666666663</v>
      </c>
      <c r="K416" s="231">
        <v>329.1</v>
      </c>
      <c r="L416" s="231">
        <v>318.35000000000002</v>
      </c>
      <c r="M416" s="231">
        <v>2.1398799999999998</v>
      </c>
      <c r="N416" s="1"/>
      <c r="O416" s="1"/>
    </row>
    <row r="417" spans="1:15" ht="12.75" customHeight="1">
      <c r="A417" s="30">
        <v>407</v>
      </c>
      <c r="B417" s="217" t="s">
        <v>188</v>
      </c>
      <c r="C417" s="231">
        <v>3058.5</v>
      </c>
      <c r="D417" s="232">
        <v>3064.15</v>
      </c>
      <c r="E417" s="232">
        <v>3030.75</v>
      </c>
      <c r="F417" s="232">
        <v>3003</v>
      </c>
      <c r="G417" s="232">
        <v>2969.6</v>
      </c>
      <c r="H417" s="232">
        <v>3091.9</v>
      </c>
      <c r="I417" s="232">
        <v>3125.3000000000006</v>
      </c>
      <c r="J417" s="232">
        <v>3153.05</v>
      </c>
      <c r="K417" s="231">
        <v>3097.55</v>
      </c>
      <c r="L417" s="231">
        <v>3036.4</v>
      </c>
      <c r="M417" s="231">
        <v>2.89798</v>
      </c>
      <c r="N417" s="1"/>
      <c r="O417" s="1"/>
    </row>
    <row r="418" spans="1:15" ht="12.75" customHeight="1">
      <c r="A418" s="30">
        <v>408</v>
      </c>
      <c r="B418" s="217" t="s">
        <v>466</v>
      </c>
      <c r="C418" s="231">
        <v>597.45000000000005</v>
      </c>
      <c r="D418" s="232">
        <v>602.4</v>
      </c>
      <c r="E418" s="232">
        <v>590.04999999999995</v>
      </c>
      <c r="F418" s="232">
        <v>582.65</v>
      </c>
      <c r="G418" s="232">
        <v>570.29999999999995</v>
      </c>
      <c r="H418" s="232">
        <v>609.79999999999995</v>
      </c>
      <c r="I418" s="232">
        <v>622.15000000000009</v>
      </c>
      <c r="J418" s="232">
        <v>629.54999999999995</v>
      </c>
      <c r="K418" s="231">
        <v>614.75</v>
      </c>
      <c r="L418" s="231">
        <v>595</v>
      </c>
      <c r="M418" s="231">
        <v>0.93396000000000001</v>
      </c>
      <c r="N418" s="1"/>
      <c r="O418" s="1"/>
    </row>
    <row r="419" spans="1:15" ht="12.75" customHeight="1">
      <c r="A419" s="30">
        <v>409</v>
      </c>
      <c r="B419" s="217" t="s">
        <v>467</v>
      </c>
      <c r="C419" s="231">
        <v>4084.7</v>
      </c>
      <c r="D419" s="232">
        <v>4142.75</v>
      </c>
      <c r="E419" s="232">
        <v>4002.95</v>
      </c>
      <c r="F419" s="232">
        <v>3921.2</v>
      </c>
      <c r="G419" s="232">
        <v>3781.3999999999996</v>
      </c>
      <c r="H419" s="232">
        <v>4224.5</v>
      </c>
      <c r="I419" s="232">
        <v>4364.2999999999993</v>
      </c>
      <c r="J419" s="232">
        <v>4446.05</v>
      </c>
      <c r="K419" s="231">
        <v>4282.55</v>
      </c>
      <c r="L419" s="231">
        <v>4061</v>
      </c>
      <c r="M419" s="231">
        <v>0.52693000000000001</v>
      </c>
      <c r="N419" s="1"/>
      <c r="O419" s="1"/>
    </row>
    <row r="420" spans="1:15" ht="12.75" customHeight="1">
      <c r="A420" s="30">
        <v>410</v>
      </c>
      <c r="B420" s="217" t="s">
        <v>799</v>
      </c>
      <c r="C420" s="231">
        <v>417.75</v>
      </c>
      <c r="D420" s="232">
        <v>415.26666666666665</v>
      </c>
      <c r="E420" s="232">
        <v>411.5333333333333</v>
      </c>
      <c r="F420" s="232">
        <v>405.31666666666666</v>
      </c>
      <c r="G420" s="232">
        <v>401.58333333333331</v>
      </c>
      <c r="H420" s="232">
        <v>421.48333333333329</v>
      </c>
      <c r="I420" s="232">
        <v>425.21666666666664</v>
      </c>
      <c r="J420" s="232">
        <v>431.43333333333328</v>
      </c>
      <c r="K420" s="231">
        <v>419</v>
      </c>
      <c r="L420" s="231">
        <v>409.05</v>
      </c>
      <c r="M420" s="231">
        <v>4.81372</v>
      </c>
      <c r="N420" s="1"/>
      <c r="O420" s="1"/>
    </row>
    <row r="421" spans="1:15" ht="12.75" customHeight="1">
      <c r="A421" s="30">
        <v>411</v>
      </c>
      <c r="B421" s="217" t="s">
        <v>468</v>
      </c>
      <c r="C421" s="231">
        <v>593.1</v>
      </c>
      <c r="D421" s="232">
        <v>595.55000000000007</v>
      </c>
      <c r="E421" s="232">
        <v>585.55000000000018</v>
      </c>
      <c r="F421" s="232">
        <v>578.00000000000011</v>
      </c>
      <c r="G421" s="232">
        <v>568.00000000000023</v>
      </c>
      <c r="H421" s="232">
        <v>603.10000000000014</v>
      </c>
      <c r="I421" s="232">
        <v>613.09999999999991</v>
      </c>
      <c r="J421" s="232">
        <v>620.65000000000009</v>
      </c>
      <c r="K421" s="231">
        <v>605.54999999999995</v>
      </c>
      <c r="L421" s="231">
        <v>588</v>
      </c>
      <c r="M421" s="231">
        <v>1.6683399999999999</v>
      </c>
      <c r="N421" s="1"/>
      <c r="O421" s="1"/>
    </row>
    <row r="422" spans="1:15" ht="12.75" customHeight="1">
      <c r="A422" s="30">
        <v>412</v>
      </c>
      <c r="B422" s="217" t="s">
        <v>832</v>
      </c>
      <c r="C422" s="231">
        <v>523.85</v>
      </c>
      <c r="D422" s="232">
        <v>527.61666666666667</v>
      </c>
      <c r="E422" s="232">
        <v>516.23333333333335</v>
      </c>
      <c r="F422" s="232">
        <v>508.61666666666667</v>
      </c>
      <c r="G422" s="232">
        <v>497.23333333333335</v>
      </c>
      <c r="H422" s="232">
        <v>535.23333333333335</v>
      </c>
      <c r="I422" s="232">
        <v>546.61666666666679</v>
      </c>
      <c r="J422" s="232">
        <v>554.23333333333335</v>
      </c>
      <c r="K422" s="231">
        <v>539</v>
      </c>
      <c r="L422" s="231">
        <v>520</v>
      </c>
      <c r="M422" s="231">
        <v>1.38059</v>
      </c>
      <c r="N422" s="1"/>
      <c r="O422" s="1"/>
    </row>
    <row r="423" spans="1:15" ht="12.75" customHeight="1">
      <c r="A423" s="30">
        <v>413</v>
      </c>
      <c r="B423" s="217" t="s">
        <v>186</v>
      </c>
      <c r="C423" s="231">
        <v>600.45000000000005</v>
      </c>
      <c r="D423" s="232">
        <v>598.38333333333333</v>
      </c>
      <c r="E423" s="232">
        <v>595.01666666666665</v>
      </c>
      <c r="F423" s="232">
        <v>589.58333333333337</v>
      </c>
      <c r="G423" s="232">
        <v>586.2166666666667</v>
      </c>
      <c r="H423" s="232">
        <v>603.81666666666661</v>
      </c>
      <c r="I423" s="232">
        <v>607.18333333333317</v>
      </c>
      <c r="J423" s="232">
        <v>612.61666666666656</v>
      </c>
      <c r="K423" s="231">
        <v>601.75</v>
      </c>
      <c r="L423" s="231">
        <v>592.95000000000005</v>
      </c>
      <c r="M423" s="231">
        <v>66.044690000000003</v>
      </c>
      <c r="N423" s="1"/>
      <c r="O423" s="1"/>
    </row>
    <row r="424" spans="1:15" ht="12.75" customHeight="1">
      <c r="A424" s="30">
        <v>414</v>
      </c>
      <c r="B424" s="217" t="s">
        <v>184</v>
      </c>
      <c r="C424" s="231">
        <v>93.1</v>
      </c>
      <c r="D424" s="232">
        <v>92.266666666666666</v>
      </c>
      <c r="E424" s="232">
        <v>91.133333333333326</v>
      </c>
      <c r="F424" s="232">
        <v>89.166666666666657</v>
      </c>
      <c r="G424" s="232">
        <v>88.033333333333317</v>
      </c>
      <c r="H424" s="232">
        <v>94.233333333333334</v>
      </c>
      <c r="I424" s="232">
        <v>95.366666666666688</v>
      </c>
      <c r="J424" s="232">
        <v>97.333333333333343</v>
      </c>
      <c r="K424" s="231">
        <v>93.4</v>
      </c>
      <c r="L424" s="231">
        <v>90.3</v>
      </c>
      <c r="M424" s="231">
        <v>376.44720000000001</v>
      </c>
      <c r="N424" s="1"/>
      <c r="O424" s="1"/>
    </row>
    <row r="425" spans="1:15" ht="12.75" customHeight="1">
      <c r="A425" s="30">
        <v>415</v>
      </c>
      <c r="B425" s="217" t="s">
        <v>469</v>
      </c>
      <c r="C425" s="231">
        <v>267.7</v>
      </c>
      <c r="D425" s="232">
        <v>269.68333333333334</v>
      </c>
      <c r="E425" s="232">
        <v>264.2166666666667</v>
      </c>
      <c r="F425" s="232">
        <v>260.73333333333335</v>
      </c>
      <c r="G425" s="232">
        <v>255.26666666666671</v>
      </c>
      <c r="H425" s="232">
        <v>273.16666666666669</v>
      </c>
      <c r="I425" s="232">
        <v>278.63333333333327</v>
      </c>
      <c r="J425" s="232">
        <v>282.11666666666667</v>
      </c>
      <c r="K425" s="231">
        <v>275.14999999999998</v>
      </c>
      <c r="L425" s="231">
        <v>266.2</v>
      </c>
      <c r="M425" s="231">
        <v>1.20485</v>
      </c>
      <c r="N425" s="1"/>
      <c r="O425" s="1"/>
    </row>
    <row r="426" spans="1:15" ht="12.75" customHeight="1">
      <c r="A426" s="30">
        <v>416</v>
      </c>
      <c r="B426" s="217" t="s">
        <v>470</v>
      </c>
      <c r="C426" s="231">
        <v>188.35</v>
      </c>
      <c r="D426" s="232">
        <v>188.1</v>
      </c>
      <c r="E426" s="232">
        <v>183.29999999999998</v>
      </c>
      <c r="F426" s="232">
        <v>178.25</v>
      </c>
      <c r="G426" s="232">
        <v>173.45</v>
      </c>
      <c r="H426" s="232">
        <v>193.14999999999998</v>
      </c>
      <c r="I426" s="232">
        <v>197.95</v>
      </c>
      <c r="J426" s="232">
        <v>202.99999999999997</v>
      </c>
      <c r="K426" s="231">
        <v>192.9</v>
      </c>
      <c r="L426" s="231">
        <v>183.05</v>
      </c>
      <c r="M426" s="231">
        <v>20.092120000000001</v>
      </c>
      <c r="N426" s="1"/>
      <c r="O426" s="1"/>
    </row>
    <row r="427" spans="1:15" ht="12.75" customHeight="1">
      <c r="A427" s="30">
        <v>417</v>
      </c>
      <c r="B427" s="217" t="s">
        <v>471</v>
      </c>
      <c r="C427" s="231">
        <v>381.75</v>
      </c>
      <c r="D427" s="232">
        <v>381.88333333333338</v>
      </c>
      <c r="E427" s="232">
        <v>378.71666666666675</v>
      </c>
      <c r="F427" s="232">
        <v>375.68333333333339</v>
      </c>
      <c r="G427" s="232">
        <v>372.51666666666677</v>
      </c>
      <c r="H427" s="232">
        <v>384.91666666666674</v>
      </c>
      <c r="I427" s="232">
        <v>388.08333333333337</v>
      </c>
      <c r="J427" s="232">
        <v>391.11666666666673</v>
      </c>
      <c r="K427" s="231">
        <v>385.05</v>
      </c>
      <c r="L427" s="231">
        <v>378.85</v>
      </c>
      <c r="M427" s="231">
        <v>0.30104999999999998</v>
      </c>
      <c r="N427" s="1"/>
      <c r="O427" s="1"/>
    </row>
    <row r="428" spans="1:15" ht="12.75" customHeight="1">
      <c r="A428" s="30">
        <v>418</v>
      </c>
      <c r="B428" s="217" t="s">
        <v>472</v>
      </c>
      <c r="C428" s="231">
        <v>469.9</v>
      </c>
      <c r="D428" s="232">
        <v>472.9666666666667</v>
      </c>
      <c r="E428" s="232">
        <v>466.43333333333339</v>
      </c>
      <c r="F428" s="232">
        <v>462.9666666666667</v>
      </c>
      <c r="G428" s="232">
        <v>456.43333333333339</v>
      </c>
      <c r="H428" s="232">
        <v>476.43333333333339</v>
      </c>
      <c r="I428" s="232">
        <v>482.9666666666667</v>
      </c>
      <c r="J428" s="232">
        <v>486.43333333333339</v>
      </c>
      <c r="K428" s="231">
        <v>479.5</v>
      </c>
      <c r="L428" s="231">
        <v>469.5</v>
      </c>
      <c r="M428" s="231">
        <v>1.5012700000000001</v>
      </c>
      <c r="N428" s="1"/>
      <c r="O428" s="1"/>
    </row>
    <row r="429" spans="1:15" ht="12.75" customHeight="1">
      <c r="A429" s="30">
        <v>419</v>
      </c>
      <c r="B429" s="217" t="s">
        <v>473</v>
      </c>
      <c r="C429" s="231">
        <v>202.95</v>
      </c>
      <c r="D429" s="232">
        <v>203.68333333333331</v>
      </c>
      <c r="E429" s="232">
        <v>200.61666666666662</v>
      </c>
      <c r="F429" s="232">
        <v>198.2833333333333</v>
      </c>
      <c r="G429" s="232">
        <v>195.21666666666661</v>
      </c>
      <c r="H429" s="232">
        <v>206.01666666666662</v>
      </c>
      <c r="I429" s="232">
        <v>209.08333333333329</v>
      </c>
      <c r="J429" s="232">
        <v>211.41666666666663</v>
      </c>
      <c r="K429" s="231">
        <v>206.75</v>
      </c>
      <c r="L429" s="231">
        <v>201.35</v>
      </c>
      <c r="M429" s="231">
        <v>1.61713</v>
      </c>
      <c r="N429" s="1"/>
      <c r="O429" s="1"/>
    </row>
    <row r="430" spans="1:15" ht="12.75" customHeight="1">
      <c r="A430" s="30">
        <v>420</v>
      </c>
      <c r="B430" s="217" t="s">
        <v>190</v>
      </c>
      <c r="C430" s="231">
        <v>1049.3</v>
      </c>
      <c r="D430" s="232">
        <v>1042.2333333333333</v>
      </c>
      <c r="E430" s="232">
        <v>1029.5666666666666</v>
      </c>
      <c r="F430" s="232">
        <v>1009.8333333333333</v>
      </c>
      <c r="G430" s="232">
        <v>997.16666666666652</v>
      </c>
      <c r="H430" s="232">
        <v>1061.9666666666667</v>
      </c>
      <c r="I430" s="232">
        <v>1074.6333333333332</v>
      </c>
      <c r="J430" s="232">
        <v>1094.3666666666668</v>
      </c>
      <c r="K430" s="231">
        <v>1054.9000000000001</v>
      </c>
      <c r="L430" s="231">
        <v>1022.5</v>
      </c>
      <c r="M430" s="231">
        <v>21.066040000000001</v>
      </c>
      <c r="N430" s="1"/>
      <c r="O430" s="1"/>
    </row>
    <row r="431" spans="1:15" ht="12.75" customHeight="1">
      <c r="A431" s="30">
        <v>421</v>
      </c>
      <c r="B431" s="217" t="s">
        <v>191</v>
      </c>
      <c r="C431" s="231">
        <v>489.8</v>
      </c>
      <c r="D431" s="232">
        <v>488.34999999999997</v>
      </c>
      <c r="E431" s="232">
        <v>485.19999999999993</v>
      </c>
      <c r="F431" s="232">
        <v>480.59999999999997</v>
      </c>
      <c r="G431" s="232">
        <v>477.44999999999993</v>
      </c>
      <c r="H431" s="232">
        <v>492.94999999999993</v>
      </c>
      <c r="I431" s="232">
        <v>496.09999999999991</v>
      </c>
      <c r="J431" s="232">
        <v>500.69999999999993</v>
      </c>
      <c r="K431" s="231">
        <v>491.5</v>
      </c>
      <c r="L431" s="231">
        <v>483.75</v>
      </c>
      <c r="M431" s="231">
        <v>4.0572900000000001</v>
      </c>
      <c r="N431" s="1"/>
      <c r="O431" s="1"/>
    </row>
    <row r="432" spans="1:15" ht="12.75" customHeight="1">
      <c r="A432" s="30">
        <v>422</v>
      </c>
      <c r="B432" s="217" t="s">
        <v>474</v>
      </c>
      <c r="C432" s="231">
        <v>2283.5500000000002</v>
      </c>
      <c r="D432" s="232">
        <v>2286.1166666666668</v>
      </c>
      <c r="E432" s="232">
        <v>2267.2333333333336</v>
      </c>
      <c r="F432" s="232">
        <v>2250.916666666667</v>
      </c>
      <c r="G432" s="232">
        <v>2232.0333333333338</v>
      </c>
      <c r="H432" s="232">
        <v>2302.4333333333334</v>
      </c>
      <c r="I432" s="232">
        <v>2321.3166666666666</v>
      </c>
      <c r="J432" s="232">
        <v>2337.6333333333332</v>
      </c>
      <c r="K432" s="231">
        <v>2305</v>
      </c>
      <c r="L432" s="231">
        <v>2269.8000000000002</v>
      </c>
      <c r="M432" s="231">
        <v>9.6930000000000002E-2</v>
      </c>
      <c r="N432" s="1"/>
      <c r="O432" s="1"/>
    </row>
    <row r="433" spans="1:15" ht="12.75" customHeight="1">
      <c r="A433" s="30">
        <v>423</v>
      </c>
      <c r="B433" s="217" t="s">
        <v>475</v>
      </c>
      <c r="C433" s="231">
        <v>982.8</v>
      </c>
      <c r="D433" s="232">
        <v>984.26666666666677</v>
      </c>
      <c r="E433" s="232">
        <v>971.93333333333351</v>
      </c>
      <c r="F433" s="232">
        <v>961.06666666666672</v>
      </c>
      <c r="G433" s="232">
        <v>948.73333333333346</v>
      </c>
      <c r="H433" s="232">
        <v>995.13333333333355</v>
      </c>
      <c r="I433" s="232">
        <v>1007.4666666666668</v>
      </c>
      <c r="J433" s="232">
        <v>1018.3333333333336</v>
      </c>
      <c r="K433" s="231">
        <v>996.6</v>
      </c>
      <c r="L433" s="231">
        <v>973.4</v>
      </c>
      <c r="M433" s="231">
        <v>0.61829000000000001</v>
      </c>
      <c r="N433" s="1"/>
      <c r="O433" s="1"/>
    </row>
    <row r="434" spans="1:15" ht="12.75" customHeight="1">
      <c r="A434" s="30">
        <v>424</v>
      </c>
      <c r="B434" s="217" t="s">
        <v>476</v>
      </c>
      <c r="C434" s="231">
        <v>368.7</v>
      </c>
      <c r="D434" s="232">
        <v>369.36666666666662</v>
      </c>
      <c r="E434" s="232">
        <v>365.83333333333326</v>
      </c>
      <c r="F434" s="232">
        <v>362.96666666666664</v>
      </c>
      <c r="G434" s="232">
        <v>359.43333333333328</v>
      </c>
      <c r="H434" s="232">
        <v>372.23333333333323</v>
      </c>
      <c r="I434" s="232">
        <v>375.76666666666665</v>
      </c>
      <c r="J434" s="232">
        <v>378.63333333333321</v>
      </c>
      <c r="K434" s="231">
        <v>372.9</v>
      </c>
      <c r="L434" s="231">
        <v>366.5</v>
      </c>
      <c r="M434" s="231">
        <v>1.2760499999999999</v>
      </c>
      <c r="N434" s="1"/>
      <c r="O434" s="1"/>
    </row>
    <row r="435" spans="1:15" ht="12.75" customHeight="1">
      <c r="A435" s="30">
        <v>425</v>
      </c>
      <c r="B435" s="217" t="s">
        <v>477</v>
      </c>
      <c r="C435" s="231">
        <v>325.75</v>
      </c>
      <c r="D435" s="232">
        <v>327.23333333333335</v>
      </c>
      <c r="E435" s="232">
        <v>321.86666666666667</v>
      </c>
      <c r="F435" s="232">
        <v>317.98333333333335</v>
      </c>
      <c r="G435" s="232">
        <v>312.61666666666667</v>
      </c>
      <c r="H435" s="232">
        <v>331.11666666666667</v>
      </c>
      <c r="I435" s="232">
        <v>336.48333333333335</v>
      </c>
      <c r="J435" s="232">
        <v>340.36666666666667</v>
      </c>
      <c r="K435" s="231">
        <v>332.6</v>
      </c>
      <c r="L435" s="231">
        <v>323.35000000000002</v>
      </c>
      <c r="M435" s="231">
        <v>1.0244899999999999</v>
      </c>
      <c r="N435" s="1"/>
      <c r="O435" s="1"/>
    </row>
    <row r="436" spans="1:15" ht="12.75" customHeight="1">
      <c r="A436" s="30">
        <v>426</v>
      </c>
      <c r="B436" s="217" t="s">
        <v>478</v>
      </c>
      <c r="C436" s="231">
        <v>2351.4499999999998</v>
      </c>
      <c r="D436" s="232">
        <v>2357.3333333333335</v>
      </c>
      <c r="E436" s="232">
        <v>2329.1166666666668</v>
      </c>
      <c r="F436" s="232">
        <v>2306.7833333333333</v>
      </c>
      <c r="G436" s="232">
        <v>2278.5666666666666</v>
      </c>
      <c r="H436" s="232">
        <v>2379.666666666667</v>
      </c>
      <c r="I436" s="232">
        <v>2407.8833333333332</v>
      </c>
      <c r="J436" s="232">
        <v>2430.2166666666672</v>
      </c>
      <c r="K436" s="231">
        <v>2385.5500000000002</v>
      </c>
      <c r="L436" s="231">
        <v>2335</v>
      </c>
      <c r="M436" s="231">
        <v>0.15009</v>
      </c>
      <c r="N436" s="1"/>
      <c r="O436" s="1"/>
    </row>
    <row r="437" spans="1:15" ht="12.75" customHeight="1">
      <c r="A437" s="30">
        <v>427</v>
      </c>
      <c r="B437" s="217" t="s">
        <v>479</v>
      </c>
      <c r="C437" s="231">
        <v>493.7</v>
      </c>
      <c r="D437" s="232">
        <v>493.95</v>
      </c>
      <c r="E437" s="232">
        <v>489.95</v>
      </c>
      <c r="F437" s="232">
        <v>486.2</v>
      </c>
      <c r="G437" s="232">
        <v>482.2</v>
      </c>
      <c r="H437" s="232">
        <v>497.7</v>
      </c>
      <c r="I437" s="232">
        <v>501.7</v>
      </c>
      <c r="J437" s="232">
        <v>505.45</v>
      </c>
      <c r="K437" s="231">
        <v>497.95</v>
      </c>
      <c r="L437" s="231">
        <v>490.2</v>
      </c>
      <c r="M437" s="231">
        <v>1.8235600000000001</v>
      </c>
      <c r="N437" s="1"/>
      <c r="O437" s="1"/>
    </row>
    <row r="438" spans="1:15" ht="12.75" customHeight="1">
      <c r="A438" s="30">
        <v>428</v>
      </c>
      <c r="B438" s="217" t="s">
        <v>480</v>
      </c>
      <c r="C438" s="231">
        <v>9.75</v>
      </c>
      <c r="D438" s="232">
        <v>9.85</v>
      </c>
      <c r="E438" s="232">
        <v>9.6</v>
      </c>
      <c r="F438" s="232">
        <v>9.4499999999999993</v>
      </c>
      <c r="G438" s="232">
        <v>9.1999999999999993</v>
      </c>
      <c r="H438" s="232">
        <v>10</v>
      </c>
      <c r="I438" s="232">
        <v>10.25</v>
      </c>
      <c r="J438" s="232">
        <v>10.4</v>
      </c>
      <c r="K438" s="231">
        <v>10.1</v>
      </c>
      <c r="L438" s="231">
        <v>9.6999999999999993</v>
      </c>
      <c r="M438" s="231">
        <v>546.89323999999999</v>
      </c>
      <c r="N438" s="1"/>
      <c r="O438" s="1"/>
    </row>
    <row r="439" spans="1:15" ht="12.75" customHeight="1">
      <c r="A439" s="30">
        <v>429</v>
      </c>
      <c r="B439" s="217" t="s">
        <v>864</v>
      </c>
      <c r="C439" s="231">
        <v>346.75</v>
      </c>
      <c r="D439" s="232">
        <v>355.86666666666662</v>
      </c>
      <c r="E439" s="232">
        <v>332.73333333333323</v>
      </c>
      <c r="F439" s="232">
        <v>318.71666666666664</v>
      </c>
      <c r="G439" s="232">
        <v>295.58333333333326</v>
      </c>
      <c r="H439" s="232">
        <v>369.88333333333321</v>
      </c>
      <c r="I439" s="232">
        <v>393.01666666666654</v>
      </c>
      <c r="J439" s="232">
        <v>407.03333333333319</v>
      </c>
      <c r="K439" s="231">
        <v>379</v>
      </c>
      <c r="L439" s="231">
        <v>341.85</v>
      </c>
      <c r="M439" s="231">
        <v>31.3291</v>
      </c>
      <c r="N439" s="1"/>
      <c r="O439" s="1"/>
    </row>
    <row r="440" spans="1:15" ht="12.75" customHeight="1">
      <c r="A440" s="30">
        <v>430</v>
      </c>
      <c r="B440" s="217" t="s">
        <v>481</v>
      </c>
      <c r="C440" s="231">
        <v>972.9</v>
      </c>
      <c r="D440" s="232">
        <v>972.4666666666667</v>
      </c>
      <c r="E440" s="232">
        <v>960.93333333333339</v>
      </c>
      <c r="F440" s="232">
        <v>948.9666666666667</v>
      </c>
      <c r="G440" s="232">
        <v>937.43333333333339</v>
      </c>
      <c r="H440" s="232">
        <v>984.43333333333339</v>
      </c>
      <c r="I440" s="232">
        <v>995.9666666666667</v>
      </c>
      <c r="J440" s="232">
        <v>1007.9333333333334</v>
      </c>
      <c r="K440" s="231">
        <v>984</v>
      </c>
      <c r="L440" s="231">
        <v>960.5</v>
      </c>
      <c r="M440" s="231">
        <v>0.25614999999999999</v>
      </c>
      <c r="N440" s="1"/>
      <c r="O440" s="1"/>
    </row>
    <row r="441" spans="1:15" ht="12.75" customHeight="1">
      <c r="A441" s="30">
        <v>431</v>
      </c>
      <c r="B441" s="217" t="s">
        <v>272</v>
      </c>
      <c r="C441" s="231">
        <v>605.20000000000005</v>
      </c>
      <c r="D441" s="232">
        <v>605.06666666666661</v>
      </c>
      <c r="E441" s="232">
        <v>600.23333333333323</v>
      </c>
      <c r="F441" s="232">
        <v>595.26666666666665</v>
      </c>
      <c r="G441" s="232">
        <v>590.43333333333328</v>
      </c>
      <c r="H441" s="232">
        <v>610.03333333333319</v>
      </c>
      <c r="I441" s="232">
        <v>614.86666666666667</v>
      </c>
      <c r="J441" s="232">
        <v>619.83333333333314</v>
      </c>
      <c r="K441" s="231">
        <v>609.9</v>
      </c>
      <c r="L441" s="231">
        <v>600.1</v>
      </c>
      <c r="M441" s="231">
        <v>2.50522</v>
      </c>
      <c r="N441" s="1"/>
      <c r="O441" s="1"/>
    </row>
    <row r="442" spans="1:15" ht="12.75" customHeight="1">
      <c r="A442" s="30">
        <v>432</v>
      </c>
      <c r="B442" s="217" t="s">
        <v>482</v>
      </c>
      <c r="C442" s="231">
        <v>1824.95</v>
      </c>
      <c r="D442" s="232">
        <v>1838.3166666666666</v>
      </c>
      <c r="E442" s="232">
        <v>1797.6333333333332</v>
      </c>
      <c r="F442" s="232">
        <v>1770.3166666666666</v>
      </c>
      <c r="G442" s="232">
        <v>1729.6333333333332</v>
      </c>
      <c r="H442" s="232">
        <v>1865.6333333333332</v>
      </c>
      <c r="I442" s="232">
        <v>1906.3166666666666</v>
      </c>
      <c r="J442" s="232">
        <v>1933.6333333333332</v>
      </c>
      <c r="K442" s="231">
        <v>1879</v>
      </c>
      <c r="L442" s="231">
        <v>1811</v>
      </c>
      <c r="M442" s="231">
        <v>8.8260000000000005E-2</v>
      </c>
      <c r="N442" s="1"/>
      <c r="O442" s="1"/>
    </row>
    <row r="443" spans="1:15" ht="12.75" customHeight="1">
      <c r="A443" s="30">
        <v>433</v>
      </c>
      <c r="B443" s="217" t="s">
        <v>483</v>
      </c>
      <c r="C443" s="231">
        <v>509.55</v>
      </c>
      <c r="D443" s="232">
        <v>509.26666666666665</v>
      </c>
      <c r="E443" s="232">
        <v>504.2833333333333</v>
      </c>
      <c r="F443" s="232">
        <v>499.01666666666665</v>
      </c>
      <c r="G443" s="232">
        <v>494.0333333333333</v>
      </c>
      <c r="H443" s="232">
        <v>514.5333333333333</v>
      </c>
      <c r="I443" s="232">
        <v>519.51666666666665</v>
      </c>
      <c r="J443" s="232">
        <v>524.7833333333333</v>
      </c>
      <c r="K443" s="231">
        <v>514.25</v>
      </c>
      <c r="L443" s="231">
        <v>504</v>
      </c>
      <c r="M443" s="231">
        <v>0.11491999999999999</v>
      </c>
      <c r="N443" s="1"/>
      <c r="O443" s="1"/>
    </row>
    <row r="444" spans="1:15" ht="12.75" customHeight="1">
      <c r="A444" s="30">
        <v>434</v>
      </c>
      <c r="B444" s="217" t="s">
        <v>484</v>
      </c>
      <c r="C444" s="231">
        <v>784.65</v>
      </c>
      <c r="D444" s="232">
        <v>787.68333333333328</v>
      </c>
      <c r="E444" s="232">
        <v>777.06666666666661</v>
      </c>
      <c r="F444" s="232">
        <v>769.48333333333335</v>
      </c>
      <c r="G444" s="232">
        <v>758.86666666666667</v>
      </c>
      <c r="H444" s="232">
        <v>795.26666666666654</v>
      </c>
      <c r="I444" s="232">
        <v>805.8833333333331</v>
      </c>
      <c r="J444" s="232">
        <v>813.46666666666647</v>
      </c>
      <c r="K444" s="231">
        <v>798.3</v>
      </c>
      <c r="L444" s="231">
        <v>780.1</v>
      </c>
      <c r="M444" s="231">
        <v>2.7852399999999999</v>
      </c>
      <c r="N444" s="1"/>
      <c r="O444" s="1"/>
    </row>
    <row r="445" spans="1:15" ht="12.75" customHeight="1">
      <c r="A445" s="30">
        <v>435</v>
      </c>
      <c r="B445" s="217" t="s">
        <v>485</v>
      </c>
      <c r="C445" s="231">
        <v>34.799999999999997</v>
      </c>
      <c r="D445" s="232">
        <v>34.966666666666669</v>
      </c>
      <c r="E445" s="232">
        <v>34.483333333333334</v>
      </c>
      <c r="F445" s="232">
        <v>34.166666666666664</v>
      </c>
      <c r="G445" s="232">
        <v>33.68333333333333</v>
      </c>
      <c r="H445" s="232">
        <v>35.283333333333339</v>
      </c>
      <c r="I445" s="232">
        <v>35.766666666666673</v>
      </c>
      <c r="J445" s="232">
        <v>36.083333333333343</v>
      </c>
      <c r="K445" s="231">
        <v>35.450000000000003</v>
      </c>
      <c r="L445" s="231">
        <v>34.65</v>
      </c>
      <c r="M445" s="231">
        <v>32.00779</v>
      </c>
      <c r="N445" s="1"/>
      <c r="O445" s="1"/>
    </row>
    <row r="446" spans="1:15" ht="12.75" customHeight="1">
      <c r="A446" s="30">
        <v>436</v>
      </c>
      <c r="B446" s="217" t="s">
        <v>203</v>
      </c>
      <c r="C446" s="231">
        <v>981.7</v>
      </c>
      <c r="D446" s="232">
        <v>978.41666666666663</v>
      </c>
      <c r="E446" s="232">
        <v>971.83333333333326</v>
      </c>
      <c r="F446" s="232">
        <v>961.96666666666658</v>
      </c>
      <c r="G446" s="232">
        <v>955.38333333333321</v>
      </c>
      <c r="H446" s="232">
        <v>988.2833333333333</v>
      </c>
      <c r="I446" s="232">
        <v>994.86666666666656</v>
      </c>
      <c r="J446" s="232">
        <v>1004.7333333333333</v>
      </c>
      <c r="K446" s="231">
        <v>985</v>
      </c>
      <c r="L446" s="231">
        <v>968.55</v>
      </c>
      <c r="M446" s="231">
        <v>9.4821399999999993</v>
      </c>
      <c r="N446" s="1"/>
      <c r="O446" s="1"/>
    </row>
    <row r="447" spans="1:15" ht="12.75" customHeight="1">
      <c r="A447" s="30">
        <v>437</v>
      </c>
      <c r="B447" s="217" t="s">
        <v>486</v>
      </c>
      <c r="C447" s="231">
        <v>670.95</v>
      </c>
      <c r="D447" s="232">
        <v>670.5333333333333</v>
      </c>
      <c r="E447" s="232">
        <v>658.81666666666661</v>
      </c>
      <c r="F447" s="232">
        <v>646.68333333333328</v>
      </c>
      <c r="G447" s="232">
        <v>634.96666666666658</v>
      </c>
      <c r="H447" s="232">
        <v>682.66666666666663</v>
      </c>
      <c r="I447" s="232">
        <v>694.38333333333333</v>
      </c>
      <c r="J447" s="232">
        <v>706.51666666666665</v>
      </c>
      <c r="K447" s="231">
        <v>682.25</v>
      </c>
      <c r="L447" s="231">
        <v>658.4</v>
      </c>
      <c r="M447" s="231">
        <v>4.4748700000000001</v>
      </c>
      <c r="N447" s="1"/>
      <c r="O447" s="1"/>
    </row>
    <row r="448" spans="1:15" ht="12.75" customHeight="1">
      <c r="A448" s="30">
        <v>438</v>
      </c>
      <c r="B448" s="217" t="s">
        <v>192</v>
      </c>
      <c r="C448" s="231">
        <v>977.15</v>
      </c>
      <c r="D448" s="232">
        <v>975.66666666666663</v>
      </c>
      <c r="E448" s="232">
        <v>972.68333333333328</v>
      </c>
      <c r="F448" s="232">
        <v>968.2166666666667</v>
      </c>
      <c r="G448" s="232">
        <v>965.23333333333335</v>
      </c>
      <c r="H448" s="232">
        <v>980.13333333333321</v>
      </c>
      <c r="I448" s="232">
        <v>983.11666666666656</v>
      </c>
      <c r="J448" s="232">
        <v>987.58333333333314</v>
      </c>
      <c r="K448" s="231">
        <v>978.65</v>
      </c>
      <c r="L448" s="231">
        <v>971.2</v>
      </c>
      <c r="M448" s="231">
        <v>2.9061400000000002</v>
      </c>
      <c r="N448" s="1"/>
      <c r="O448" s="1"/>
    </row>
    <row r="449" spans="1:15" ht="12.75" customHeight="1">
      <c r="A449" s="30">
        <v>439</v>
      </c>
      <c r="B449" s="217" t="s">
        <v>487</v>
      </c>
      <c r="C449" s="231">
        <v>215.25</v>
      </c>
      <c r="D449" s="232">
        <v>214.63333333333333</v>
      </c>
      <c r="E449" s="232">
        <v>213.26666666666665</v>
      </c>
      <c r="F449" s="232">
        <v>211.28333333333333</v>
      </c>
      <c r="G449" s="232">
        <v>209.91666666666666</v>
      </c>
      <c r="H449" s="232">
        <v>216.61666666666665</v>
      </c>
      <c r="I449" s="232">
        <v>217.98333333333332</v>
      </c>
      <c r="J449" s="232">
        <v>219.96666666666664</v>
      </c>
      <c r="K449" s="231">
        <v>216</v>
      </c>
      <c r="L449" s="231">
        <v>212.65</v>
      </c>
      <c r="M449" s="231">
        <v>3.0480700000000001</v>
      </c>
      <c r="N449" s="1"/>
      <c r="O449" s="1"/>
    </row>
    <row r="450" spans="1:15" ht="12.75" customHeight="1">
      <c r="A450" s="30">
        <v>440</v>
      </c>
      <c r="B450" s="217" t="s">
        <v>488</v>
      </c>
      <c r="C450" s="231">
        <v>1383.7</v>
      </c>
      <c r="D450" s="232">
        <v>1372.2166666666665</v>
      </c>
      <c r="E450" s="232">
        <v>1356.6833333333329</v>
      </c>
      <c r="F450" s="232">
        <v>1329.6666666666665</v>
      </c>
      <c r="G450" s="232">
        <v>1314.133333333333</v>
      </c>
      <c r="H450" s="232">
        <v>1399.2333333333329</v>
      </c>
      <c r="I450" s="232">
        <v>1414.7666666666662</v>
      </c>
      <c r="J450" s="232">
        <v>1441.7833333333328</v>
      </c>
      <c r="K450" s="231">
        <v>1387.75</v>
      </c>
      <c r="L450" s="231">
        <v>1345.2</v>
      </c>
      <c r="M450" s="231">
        <v>5.2087300000000001</v>
      </c>
      <c r="N450" s="1"/>
      <c r="O450" s="1"/>
    </row>
    <row r="451" spans="1:15" ht="12.75" customHeight="1">
      <c r="A451" s="30">
        <v>441</v>
      </c>
      <c r="B451" s="217" t="s">
        <v>197</v>
      </c>
      <c r="C451" s="231">
        <v>3414.9</v>
      </c>
      <c r="D451" s="232">
        <v>3396.5</v>
      </c>
      <c r="E451" s="232">
        <v>3374</v>
      </c>
      <c r="F451" s="232">
        <v>3333.1</v>
      </c>
      <c r="G451" s="232">
        <v>3310.6</v>
      </c>
      <c r="H451" s="232">
        <v>3437.4</v>
      </c>
      <c r="I451" s="232">
        <v>3459.9</v>
      </c>
      <c r="J451" s="232">
        <v>3500.8</v>
      </c>
      <c r="K451" s="231">
        <v>3419</v>
      </c>
      <c r="L451" s="231">
        <v>3355.6</v>
      </c>
      <c r="M451" s="231">
        <v>10.67916</v>
      </c>
      <c r="N451" s="1"/>
      <c r="O451" s="1"/>
    </row>
    <row r="452" spans="1:15" ht="12.75" customHeight="1">
      <c r="A452" s="30">
        <v>442</v>
      </c>
      <c r="B452" s="217" t="s">
        <v>193</v>
      </c>
      <c r="C452" s="231">
        <v>742.45</v>
      </c>
      <c r="D452" s="232">
        <v>740.11666666666667</v>
      </c>
      <c r="E452" s="232">
        <v>736.33333333333337</v>
      </c>
      <c r="F452" s="232">
        <v>730.2166666666667</v>
      </c>
      <c r="G452" s="232">
        <v>726.43333333333339</v>
      </c>
      <c r="H452" s="232">
        <v>746.23333333333335</v>
      </c>
      <c r="I452" s="232">
        <v>750.01666666666665</v>
      </c>
      <c r="J452" s="232">
        <v>756.13333333333333</v>
      </c>
      <c r="K452" s="231">
        <v>743.9</v>
      </c>
      <c r="L452" s="231">
        <v>734</v>
      </c>
      <c r="M452" s="231">
        <v>6.8216000000000001</v>
      </c>
      <c r="N452" s="1"/>
      <c r="O452" s="1"/>
    </row>
    <row r="453" spans="1:15" ht="12.75" customHeight="1">
      <c r="A453" s="30">
        <v>443</v>
      </c>
      <c r="B453" s="217" t="s">
        <v>273</v>
      </c>
      <c r="C453" s="231">
        <v>6655.45</v>
      </c>
      <c r="D453" s="232">
        <v>6569.4833333333336</v>
      </c>
      <c r="E453" s="232">
        <v>6450.9666666666672</v>
      </c>
      <c r="F453" s="232">
        <v>6246.4833333333336</v>
      </c>
      <c r="G453" s="232">
        <v>6127.9666666666672</v>
      </c>
      <c r="H453" s="232">
        <v>6773.9666666666672</v>
      </c>
      <c r="I453" s="232">
        <v>6892.4833333333336</v>
      </c>
      <c r="J453" s="232">
        <v>7096.9666666666672</v>
      </c>
      <c r="K453" s="231">
        <v>6688</v>
      </c>
      <c r="L453" s="231">
        <v>6365</v>
      </c>
      <c r="M453" s="231">
        <v>4.2274900000000004</v>
      </c>
      <c r="N453" s="1"/>
      <c r="O453" s="1"/>
    </row>
    <row r="454" spans="1:15" ht="12.75" customHeight="1">
      <c r="A454" s="30">
        <v>444</v>
      </c>
      <c r="B454" s="217" t="s">
        <v>833</v>
      </c>
      <c r="C454" s="231">
        <v>2236.85</v>
      </c>
      <c r="D454" s="232">
        <v>2250.2666666666664</v>
      </c>
      <c r="E454" s="232">
        <v>2216.583333333333</v>
      </c>
      <c r="F454" s="232">
        <v>2196.3166666666666</v>
      </c>
      <c r="G454" s="232">
        <v>2162.6333333333332</v>
      </c>
      <c r="H454" s="232">
        <v>2270.5333333333328</v>
      </c>
      <c r="I454" s="232">
        <v>2304.2166666666662</v>
      </c>
      <c r="J454" s="232">
        <v>2324.4833333333327</v>
      </c>
      <c r="K454" s="231">
        <v>2283.9499999999998</v>
      </c>
      <c r="L454" s="231">
        <v>2230</v>
      </c>
      <c r="M454" s="231">
        <v>0.21915000000000001</v>
      </c>
      <c r="N454" s="1"/>
      <c r="O454" s="1"/>
    </row>
    <row r="455" spans="1:15" ht="12.75" customHeight="1">
      <c r="A455" s="30">
        <v>445</v>
      </c>
      <c r="B455" s="217" t="s">
        <v>489</v>
      </c>
      <c r="C455" s="231">
        <v>211.9</v>
      </c>
      <c r="D455" s="232">
        <v>212.35</v>
      </c>
      <c r="E455" s="232">
        <v>210.75</v>
      </c>
      <c r="F455" s="232">
        <v>209.6</v>
      </c>
      <c r="G455" s="232">
        <v>208</v>
      </c>
      <c r="H455" s="232">
        <v>213.5</v>
      </c>
      <c r="I455" s="232">
        <v>215.09999999999997</v>
      </c>
      <c r="J455" s="232">
        <v>216.25</v>
      </c>
      <c r="K455" s="231">
        <v>213.95</v>
      </c>
      <c r="L455" s="231">
        <v>211.2</v>
      </c>
      <c r="M455" s="231">
        <v>7.9028999999999998</v>
      </c>
      <c r="N455" s="1"/>
      <c r="O455" s="1"/>
    </row>
    <row r="456" spans="1:15" ht="12.75" customHeight="1">
      <c r="A456" s="30">
        <v>446</v>
      </c>
      <c r="B456" s="217" t="s">
        <v>194</v>
      </c>
      <c r="C456" s="231">
        <v>408.4</v>
      </c>
      <c r="D456" s="232">
        <v>408.11666666666662</v>
      </c>
      <c r="E456" s="232">
        <v>405.28333333333325</v>
      </c>
      <c r="F456" s="232">
        <v>402.16666666666663</v>
      </c>
      <c r="G456" s="232">
        <v>399.33333333333326</v>
      </c>
      <c r="H456" s="232">
        <v>411.23333333333323</v>
      </c>
      <c r="I456" s="232">
        <v>414.06666666666661</v>
      </c>
      <c r="J456" s="232">
        <v>417.18333333333322</v>
      </c>
      <c r="K456" s="231">
        <v>410.95</v>
      </c>
      <c r="L456" s="231">
        <v>405</v>
      </c>
      <c r="M456" s="231">
        <v>131.13183000000001</v>
      </c>
      <c r="N456" s="1"/>
      <c r="O456" s="1"/>
    </row>
    <row r="457" spans="1:15" ht="12.75" customHeight="1">
      <c r="A457" s="30">
        <v>447</v>
      </c>
      <c r="B457" s="217" t="s">
        <v>195</v>
      </c>
      <c r="C457" s="231">
        <v>207</v>
      </c>
      <c r="D457" s="232">
        <v>207.23333333333335</v>
      </c>
      <c r="E457" s="232">
        <v>206.4666666666667</v>
      </c>
      <c r="F457" s="232">
        <v>205.93333333333334</v>
      </c>
      <c r="G457" s="232">
        <v>205.16666666666669</v>
      </c>
      <c r="H457" s="232">
        <v>207.76666666666671</v>
      </c>
      <c r="I457" s="232">
        <v>208.53333333333336</v>
      </c>
      <c r="J457" s="232">
        <v>209.06666666666672</v>
      </c>
      <c r="K457" s="231">
        <v>208</v>
      </c>
      <c r="L457" s="231">
        <v>206.7</v>
      </c>
      <c r="M457" s="231">
        <v>46.383560000000003</v>
      </c>
      <c r="N457" s="1"/>
      <c r="O457" s="1"/>
    </row>
    <row r="458" spans="1:15" ht="12.75" customHeight="1">
      <c r="A458" s="30">
        <v>448</v>
      </c>
      <c r="B458" s="217" t="s">
        <v>196</v>
      </c>
      <c r="C458" s="231">
        <v>122</v>
      </c>
      <c r="D458" s="232">
        <v>122.45</v>
      </c>
      <c r="E458" s="232">
        <v>121.05000000000001</v>
      </c>
      <c r="F458" s="232">
        <v>120.10000000000001</v>
      </c>
      <c r="G458" s="232">
        <v>118.70000000000002</v>
      </c>
      <c r="H458" s="232">
        <v>123.4</v>
      </c>
      <c r="I458" s="232">
        <v>124.80000000000001</v>
      </c>
      <c r="J458" s="232">
        <v>125.75</v>
      </c>
      <c r="K458" s="231">
        <v>123.85</v>
      </c>
      <c r="L458" s="231">
        <v>121.5</v>
      </c>
      <c r="M458" s="231">
        <v>286.01260000000002</v>
      </c>
      <c r="N458" s="1"/>
      <c r="O458" s="1"/>
    </row>
    <row r="459" spans="1:15" ht="12.75" customHeight="1">
      <c r="A459" s="30">
        <v>449</v>
      </c>
      <c r="B459" s="217" t="s">
        <v>788</v>
      </c>
      <c r="C459" s="231">
        <v>83</v>
      </c>
      <c r="D459" s="232">
        <v>83.633333333333326</v>
      </c>
      <c r="E459" s="232">
        <v>81.666666666666657</v>
      </c>
      <c r="F459" s="232">
        <v>80.333333333333329</v>
      </c>
      <c r="G459" s="232">
        <v>78.36666666666666</v>
      </c>
      <c r="H459" s="232">
        <v>84.966666666666654</v>
      </c>
      <c r="I459" s="232">
        <v>86.933333333333323</v>
      </c>
      <c r="J459" s="232">
        <v>88.266666666666652</v>
      </c>
      <c r="K459" s="231">
        <v>85.6</v>
      </c>
      <c r="L459" s="231">
        <v>82.3</v>
      </c>
      <c r="M459" s="231">
        <v>9.6707800000000006</v>
      </c>
      <c r="N459" s="1"/>
      <c r="O459" s="1"/>
    </row>
    <row r="460" spans="1:15" ht="12.75" customHeight="1">
      <c r="A460" s="30">
        <v>450</v>
      </c>
      <c r="B460" s="217" t="s">
        <v>490</v>
      </c>
      <c r="C460" s="231">
        <v>2401.0500000000002</v>
      </c>
      <c r="D460" s="232">
        <v>2422.3833333333332</v>
      </c>
      <c r="E460" s="232">
        <v>2363.6666666666665</v>
      </c>
      <c r="F460" s="232">
        <v>2326.2833333333333</v>
      </c>
      <c r="G460" s="232">
        <v>2267.5666666666666</v>
      </c>
      <c r="H460" s="232">
        <v>2459.7666666666664</v>
      </c>
      <c r="I460" s="232">
        <v>2518.4833333333336</v>
      </c>
      <c r="J460" s="232">
        <v>2555.8666666666663</v>
      </c>
      <c r="K460" s="231">
        <v>2481.1</v>
      </c>
      <c r="L460" s="231">
        <v>2385</v>
      </c>
      <c r="M460" s="231">
        <v>3.857E-2</v>
      </c>
      <c r="N460" s="1"/>
      <c r="O460" s="1"/>
    </row>
    <row r="461" spans="1:15" ht="12.75" customHeight="1">
      <c r="A461" s="30">
        <v>451</v>
      </c>
      <c r="B461" s="217" t="s">
        <v>198</v>
      </c>
      <c r="C461" s="231">
        <v>1065.3</v>
      </c>
      <c r="D461" s="232">
        <v>1060.7166666666665</v>
      </c>
      <c r="E461" s="232">
        <v>1051.833333333333</v>
      </c>
      <c r="F461" s="232">
        <v>1038.3666666666666</v>
      </c>
      <c r="G461" s="232">
        <v>1029.4833333333331</v>
      </c>
      <c r="H461" s="232">
        <v>1074.1833333333329</v>
      </c>
      <c r="I461" s="232">
        <v>1083.0666666666666</v>
      </c>
      <c r="J461" s="232">
        <v>1096.5333333333328</v>
      </c>
      <c r="K461" s="231">
        <v>1069.5999999999999</v>
      </c>
      <c r="L461" s="231">
        <v>1047.25</v>
      </c>
      <c r="M461" s="231">
        <v>13.44952</v>
      </c>
      <c r="N461" s="1"/>
      <c r="O461" s="1"/>
    </row>
    <row r="462" spans="1:15" ht="12.75" customHeight="1">
      <c r="A462" s="30">
        <v>452</v>
      </c>
      <c r="B462" s="217" t="s">
        <v>865</v>
      </c>
      <c r="C462" s="231">
        <v>539.04999999999995</v>
      </c>
      <c r="D462" s="232">
        <v>541.6</v>
      </c>
      <c r="E462" s="232">
        <v>535.45000000000005</v>
      </c>
      <c r="F462" s="232">
        <v>531.85</v>
      </c>
      <c r="G462" s="232">
        <v>525.70000000000005</v>
      </c>
      <c r="H462" s="232">
        <v>545.20000000000005</v>
      </c>
      <c r="I462" s="232">
        <v>551.34999999999991</v>
      </c>
      <c r="J462" s="232">
        <v>554.95000000000005</v>
      </c>
      <c r="K462" s="231">
        <v>547.75</v>
      </c>
      <c r="L462" s="231">
        <v>538</v>
      </c>
      <c r="M462" s="231">
        <v>2.4017200000000001</v>
      </c>
      <c r="N462" s="1"/>
      <c r="O462" s="1"/>
    </row>
    <row r="463" spans="1:15" ht="12.75" customHeight="1">
      <c r="A463" s="30">
        <v>453</v>
      </c>
      <c r="B463" s="217" t="s">
        <v>491</v>
      </c>
      <c r="C463" s="231">
        <v>123.45</v>
      </c>
      <c r="D463" s="232">
        <v>124.03333333333335</v>
      </c>
      <c r="E463" s="232">
        <v>121.41666666666669</v>
      </c>
      <c r="F463" s="232">
        <v>119.38333333333334</v>
      </c>
      <c r="G463" s="232">
        <v>116.76666666666668</v>
      </c>
      <c r="H463" s="232">
        <v>126.06666666666669</v>
      </c>
      <c r="I463" s="232">
        <v>128.68333333333334</v>
      </c>
      <c r="J463" s="232">
        <v>130.7166666666667</v>
      </c>
      <c r="K463" s="231">
        <v>126.65</v>
      </c>
      <c r="L463" s="231">
        <v>122</v>
      </c>
      <c r="M463" s="231">
        <v>6.2893100000000004</v>
      </c>
      <c r="N463" s="1"/>
      <c r="O463" s="1"/>
    </row>
    <row r="464" spans="1:15" ht="12.75" customHeight="1">
      <c r="A464" s="30">
        <v>454</v>
      </c>
      <c r="B464" s="217" t="s">
        <v>180</v>
      </c>
      <c r="C464" s="231">
        <v>689.9</v>
      </c>
      <c r="D464" s="232">
        <v>694.05000000000007</v>
      </c>
      <c r="E464" s="232">
        <v>680.85000000000014</v>
      </c>
      <c r="F464" s="232">
        <v>671.80000000000007</v>
      </c>
      <c r="G464" s="232">
        <v>658.60000000000014</v>
      </c>
      <c r="H464" s="232">
        <v>703.10000000000014</v>
      </c>
      <c r="I464" s="232">
        <v>716.30000000000018</v>
      </c>
      <c r="J464" s="232">
        <v>725.35000000000014</v>
      </c>
      <c r="K464" s="231">
        <v>707.25</v>
      </c>
      <c r="L464" s="231">
        <v>685</v>
      </c>
      <c r="M464" s="231">
        <v>2.9375399999999998</v>
      </c>
      <c r="N464" s="1"/>
      <c r="O464" s="1"/>
    </row>
    <row r="465" spans="1:15" ht="12.75" customHeight="1">
      <c r="A465" s="30">
        <v>455</v>
      </c>
      <c r="B465" s="217" t="s">
        <v>492</v>
      </c>
      <c r="C465" s="231">
        <v>1972.65</v>
      </c>
      <c r="D465" s="232">
        <v>1966.1499999999999</v>
      </c>
      <c r="E465" s="232">
        <v>1952.4999999999998</v>
      </c>
      <c r="F465" s="232">
        <v>1932.35</v>
      </c>
      <c r="G465" s="232">
        <v>1918.6999999999998</v>
      </c>
      <c r="H465" s="232">
        <v>1986.2999999999997</v>
      </c>
      <c r="I465" s="232">
        <v>1999.9499999999998</v>
      </c>
      <c r="J465" s="232">
        <v>2020.0999999999997</v>
      </c>
      <c r="K465" s="231">
        <v>1979.8</v>
      </c>
      <c r="L465" s="231">
        <v>1946</v>
      </c>
      <c r="M465" s="231">
        <v>0.41564000000000001</v>
      </c>
      <c r="N465" s="1"/>
      <c r="O465" s="1"/>
    </row>
    <row r="466" spans="1:15" ht="12.75" customHeight="1">
      <c r="A466" s="30">
        <v>456</v>
      </c>
      <c r="B466" s="217" t="s">
        <v>493</v>
      </c>
      <c r="C466" s="231">
        <v>557.25</v>
      </c>
      <c r="D466" s="232">
        <v>558</v>
      </c>
      <c r="E466" s="232">
        <v>554.1</v>
      </c>
      <c r="F466" s="232">
        <v>550.95000000000005</v>
      </c>
      <c r="G466" s="232">
        <v>547.05000000000007</v>
      </c>
      <c r="H466" s="232">
        <v>561.15</v>
      </c>
      <c r="I466" s="232">
        <v>565.05000000000007</v>
      </c>
      <c r="J466" s="232">
        <v>568.19999999999993</v>
      </c>
      <c r="K466" s="231">
        <v>561.9</v>
      </c>
      <c r="L466" s="231">
        <v>554.85</v>
      </c>
      <c r="M466" s="231">
        <v>0.31141999999999997</v>
      </c>
      <c r="N466" s="1"/>
      <c r="O466" s="1"/>
    </row>
    <row r="467" spans="1:15" ht="12.75" customHeight="1">
      <c r="A467" s="30">
        <v>457</v>
      </c>
      <c r="B467" s="217" t="s">
        <v>494</v>
      </c>
      <c r="C467" s="231">
        <v>3127.6</v>
      </c>
      <c r="D467" s="232">
        <v>3118.65</v>
      </c>
      <c r="E467" s="232">
        <v>3097.3</v>
      </c>
      <c r="F467" s="232">
        <v>3067</v>
      </c>
      <c r="G467" s="232">
        <v>3045.65</v>
      </c>
      <c r="H467" s="232">
        <v>3148.9500000000003</v>
      </c>
      <c r="I467" s="232">
        <v>3170.2999999999997</v>
      </c>
      <c r="J467" s="232">
        <v>3200.6000000000004</v>
      </c>
      <c r="K467" s="231">
        <v>3140</v>
      </c>
      <c r="L467" s="231">
        <v>3088.35</v>
      </c>
      <c r="M467" s="231">
        <v>0.29431000000000002</v>
      </c>
      <c r="N467" s="1"/>
      <c r="O467" s="1"/>
    </row>
    <row r="468" spans="1:15" ht="12.75" customHeight="1">
      <c r="A468" s="30">
        <v>458</v>
      </c>
      <c r="B468" s="217" t="s">
        <v>199</v>
      </c>
      <c r="C468" s="231">
        <v>2364.6999999999998</v>
      </c>
      <c r="D468" s="232">
        <v>2368.2000000000003</v>
      </c>
      <c r="E468" s="232">
        <v>2352.1000000000004</v>
      </c>
      <c r="F468" s="232">
        <v>2339.5</v>
      </c>
      <c r="G468" s="232">
        <v>2323.4</v>
      </c>
      <c r="H468" s="232">
        <v>2380.8000000000006</v>
      </c>
      <c r="I468" s="232">
        <v>2396.9</v>
      </c>
      <c r="J468" s="232">
        <v>2409.5000000000009</v>
      </c>
      <c r="K468" s="231">
        <v>2384.3000000000002</v>
      </c>
      <c r="L468" s="231">
        <v>2355.6</v>
      </c>
      <c r="M468" s="231">
        <v>9.3255400000000002</v>
      </c>
      <c r="N468" s="1"/>
      <c r="O468" s="1"/>
    </row>
    <row r="469" spans="1:15" ht="12.75" customHeight="1">
      <c r="A469" s="30">
        <v>459</v>
      </c>
      <c r="B469" s="217" t="s">
        <v>200</v>
      </c>
      <c r="C469" s="231">
        <v>1597.6</v>
      </c>
      <c r="D469" s="232">
        <v>1595.3499999999997</v>
      </c>
      <c r="E469" s="232">
        <v>1579.8999999999994</v>
      </c>
      <c r="F469" s="232">
        <v>1562.1999999999998</v>
      </c>
      <c r="G469" s="232">
        <v>1546.7499999999995</v>
      </c>
      <c r="H469" s="232">
        <v>1613.0499999999993</v>
      </c>
      <c r="I469" s="232">
        <v>1628.4999999999995</v>
      </c>
      <c r="J469" s="232">
        <v>1646.1999999999991</v>
      </c>
      <c r="K469" s="231">
        <v>1610.8</v>
      </c>
      <c r="L469" s="231">
        <v>1577.65</v>
      </c>
      <c r="M469" s="231">
        <v>1.79999</v>
      </c>
      <c r="N469" s="1"/>
      <c r="O469" s="1"/>
    </row>
    <row r="470" spans="1:15" ht="12.75" customHeight="1">
      <c r="A470" s="30">
        <v>460</v>
      </c>
      <c r="B470" s="217" t="s">
        <v>201</v>
      </c>
      <c r="C470" s="231">
        <v>491</v>
      </c>
      <c r="D470" s="232">
        <v>480.3</v>
      </c>
      <c r="E470" s="232">
        <v>467.70000000000005</v>
      </c>
      <c r="F470" s="232">
        <v>444.40000000000003</v>
      </c>
      <c r="G470" s="232">
        <v>431.80000000000007</v>
      </c>
      <c r="H470" s="232">
        <v>503.6</v>
      </c>
      <c r="I470" s="232">
        <v>516.20000000000005</v>
      </c>
      <c r="J470" s="232">
        <v>539.5</v>
      </c>
      <c r="K470" s="231">
        <v>492.9</v>
      </c>
      <c r="L470" s="231">
        <v>457</v>
      </c>
      <c r="M470" s="231">
        <v>22.519749999999998</v>
      </c>
      <c r="N470" s="1"/>
      <c r="O470" s="1"/>
    </row>
    <row r="471" spans="1:15" ht="12.75" customHeight="1">
      <c r="A471" s="30">
        <v>461</v>
      </c>
      <c r="B471" s="217" t="s">
        <v>618</v>
      </c>
      <c r="C471" s="231">
        <v>620.75</v>
      </c>
      <c r="D471" s="232">
        <v>621.9666666666667</v>
      </c>
      <c r="E471" s="232">
        <v>614.28333333333342</v>
      </c>
      <c r="F471" s="232">
        <v>607.81666666666672</v>
      </c>
      <c r="G471" s="232">
        <v>600.13333333333344</v>
      </c>
      <c r="H471" s="232">
        <v>628.43333333333339</v>
      </c>
      <c r="I471" s="232">
        <v>636.11666666666679</v>
      </c>
      <c r="J471" s="232">
        <v>642.58333333333337</v>
      </c>
      <c r="K471" s="231">
        <v>629.65</v>
      </c>
      <c r="L471" s="231">
        <v>615.5</v>
      </c>
      <c r="M471" s="231">
        <v>0.14684</v>
      </c>
      <c r="N471" s="1"/>
      <c r="O471" s="1"/>
    </row>
    <row r="472" spans="1:15" ht="12.75" customHeight="1">
      <c r="A472" s="30">
        <v>462</v>
      </c>
      <c r="B472" s="217" t="s">
        <v>202</v>
      </c>
      <c r="C472" s="231">
        <v>1177.25</v>
      </c>
      <c r="D472" s="232">
        <v>1175.8833333333334</v>
      </c>
      <c r="E472" s="232">
        <v>1162.4666666666669</v>
      </c>
      <c r="F472" s="232">
        <v>1147.6833333333334</v>
      </c>
      <c r="G472" s="232">
        <v>1134.2666666666669</v>
      </c>
      <c r="H472" s="232">
        <v>1190.666666666667</v>
      </c>
      <c r="I472" s="232">
        <v>1204.0833333333335</v>
      </c>
      <c r="J472" s="232">
        <v>1218.866666666667</v>
      </c>
      <c r="K472" s="231">
        <v>1189.3</v>
      </c>
      <c r="L472" s="231">
        <v>1161.0999999999999</v>
      </c>
      <c r="M472" s="231">
        <v>4.8540799999999997</v>
      </c>
      <c r="N472" s="1"/>
      <c r="O472" s="1"/>
    </row>
    <row r="473" spans="1:15" ht="12.75" customHeight="1">
      <c r="A473" s="30">
        <v>463</v>
      </c>
      <c r="B473" s="217" t="s">
        <v>495</v>
      </c>
      <c r="C473" s="231">
        <v>32.85</v>
      </c>
      <c r="D473" s="232">
        <v>32.883333333333333</v>
      </c>
      <c r="E473" s="232">
        <v>32.666666666666664</v>
      </c>
      <c r="F473" s="232">
        <v>32.483333333333334</v>
      </c>
      <c r="G473" s="232">
        <v>32.266666666666666</v>
      </c>
      <c r="H473" s="232">
        <v>33.066666666666663</v>
      </c>
      <c r="I473" s="232">
        <v>33.283333333333331</v>
      </c>
      <c r="J473" s="232">
        <v>33.466666666666661</v>
      </c>
      <c r="K473" s="231">
        <v>33.1</v>
      </c>
      <c r="L473" s="231">
        <v>32.700000000000003</v>
      </c>
      <c r="M473" s="231">
        <v>26.222770000000001</v>
      </c>
      <c r="N473" s="1"/>
      <c r="O473" s="1"/>
    </row>
    <row r="474" spans="1:15" ht="12.75" customHeight="1">
      <c r="A474" s="30">
        <v>464</v>
      </c>
      <c r="B474" s="217" t="s">
        <v>834</v>
      </c>
      <c r="C474" s="231">
        <v>278.05</v>
      </c>
      <c r="D474" s="232">
        <v>278.33333333333331</v>
      </c>
      <c r="E474" s="232">
        <v>272.76666666666665</v>
      </c>
      <c r="F474" s="232">
        <v>267.48333333333335</v>
      </c>
      <c r="G474" s="232">
        <v>261.91666666666669</v>
      </c>
      <c r="H474" s="232">
        <v>283.61666666666662</v>
      </c>
      <c r="I474" s="232">
        <v>289.18333333333334</v>
      </c>
      <c r="J474" s="232">
        <v>294.46666666666658</v>
      </c>
      <c r="K474" s="231">
        <v>283.89999999999998</v>
      </c>
      <c r="L474" s="231">
        <v>273.05</v>
      </c>
      <c r="M474" s="231">
        <v>2.7088899999999998</v>
      </c>
      <c r="N474" s="1"/>
      <c r="O474" s="1"/>
    </row>
    <row r="475" spans="1:15" ht="12.75" customHeight="1">
      <c r="A475" s="30">
        <v>465</v>
      </c>
      <c r="B475" s="217" t="s">
        <v>496</v>
      </c>
      <c r="C475" s="231">
        <v>275.7</v>
      </c>
      <c r="D475" s="232">
        <v>275.33333333333331</v>
      </c>
      <c r="E475" s="232">
        <v>269.41666666666663</v>
      </c>
      <c r="F475" s="232">
        <v>263.13333333333333</v>
      </c>
      <c r="G475" s="232">
        <v>257.21666666666664</v>
      </c>
      <c r="H475" s="232">
        <v>281.61666666666662</v>
      </c>
      <c r="I475" s="232">
        <v>287.53333333333325</v>
      </c>
      <c r="J475" s="232">
        <v>293.81666666666661</v>
      </c>
      <c r="K475" s="231">
        <v>281.25</v>
      </c>
      <c r="L475" s="231">
        <v>269.05</v>
      </c>
      <c r="M475" s="231">
        <v>3.6232000000000002</v>
      </c>
      <c r="N475" s="1"/>
      <c r="O475" s="1"/>
    </row>
    <row r="476" spans="1:15" ht="12.75" customHeight="1">
      <c r="A476" s="30">
        <v>466</v>
      </c>
      <c r="B476" s="217" t="s">
        <v>497</v>
      </c>
      <c r="C476" s="231">
        <v>2587.8000000000002</v>
      </c>
      <c r="D476" s="232">
        <v>2603.9333333333334</v>
      </c>
      <c r="E476" s="232">
        <v>2546.8666666666668</v>
      </c>
      <c r="F476" s="232">
        <v>2505.9333333333334</v>
      </c>
      <c r="G476" s="232">
        <v>2448.8666666666668</v>
      </c>
      <c r="H476" s="232">
        <v>2644.8666666666668</v>
      </c>
      <c r="I476" s="232">
        <v>2701.9333333333334</v>
      </c>
      <c r="J476" s="232">
        <v>2742.8666666666668</v>
      </c>
      <c r="K476" s="231">
        <v>2661</v>
      </c>
      <c r="L476" s="231">
        <v>2563</v>
      </c>
      <c r="M476" s="231">
        <v>1.2025399999999999</v>
      </c>
      <c r="N476" s="1"/>
      <c r="O476" s="1"/>
    </row>
    <row r="477" spans="1:15" ht="12.75" customHeight="1">
      <c r="A477" s="30">
        <v>467</v>
      </c>
      <c r="B477" s="217" t="s">
        <v>498</v>
      </c>
      <c r="C477" s="231">
        <v>563.1</v>
      </c>
      <c r="D477" s="232">
        <v>562.23333333333346</v>
      </c>
      <c r="E477" s="232">
        <v>558.01666666666688</v>
      </c>
      <c r="F477" s="232">
        <v>552.93333333333339</v>
      </c>
      <c r="G477" s="232">
        <v>548.71666666666681</v>
      </c>
      <c r="H477" s="232">
        <v>567.31666666666695</v>
      </c>
      <c r="I477" s="232">
        <v>571.53333333333342</v>
      </c>
      <c r="J477" s="232">
        <v>576.61666666666702</v>
      </c>
      <c r="K477" s="231">
        <v>566.45000000000005</v>
      </c>
      <c r="L477" s="231">
        <v>557.15</v>
      </c>
      <c r="M477" s="231">
        <v>0.43647000000000002</v>
      </c>
      <c r="N477" s="1"/>
      <c r="O477" s="1"/>
    </row>
    <row r="478" spans="1:15" ht="12.75" customHeight="1">
      <c r="A478" s="30">
        <v>468</v>
      </c>
      <c r="B478" s="217" t="s">
        <v>866</v>
      </c>
      <c r="C478" s="231">
        <v>503.75</v>
      </c>
      <c r="D478" s="232">
        <v>505.86666666666662</v>
      </c>
      <c r="E478" s="232">
        <v>497.88333333333321</v>
      </c>
      <c r="F478" s="232">
        <v>492.01666666666659</v>
      </c>
      <c r="G478" s="232">
        <v>484.03333333333319</v>
      </c>
      <c r="H478" s="232">
        <v>511.73333333333323</v>
      </c>
      <c r="I478" s="232">
        <v>519.7166666666667</v>
      </c>
      <c r="J478" s="232">
        <v>525.58333333333326</v>
      </c>
      <c r="K478" s="231">
        <v>513.85</v>
      </c>
      <c r="L478" s="231">
        <v>500</v>
      </c>
      <c r="M478" s="231">
        <v>5.72295</v>
      </c>
      <c r="N478" s="1"/>
      <c r="O478" s="1"/>
    </row>
    <row r="479" spans="1:15" ht="12.75" customHeight="1">
      <c r="A479" s="30">
        <v>469</v>
      </c>
      <c r="B479" s="217" t="s">
        <v>206</v>
      </c>
      <c r="C479" s="231">
        <v>749.45</v>
      </c>
      <c r="D479" s="232">
        <v>747.03333333333342</v>
      </c>
      <c r="E479" s="232">
        <v>740.61666666666679</v>
      </c>
      <c r="F479" s="232">
        <v>731.78333333333342</v>
      </c>
      <c r="G479" s="232">
        <v>725.36666666666679</v>
      </c>
      <c r="H479" s="232">
        <v>755.86666666666679</v>
      </c>
      <c r="I479" s="232">
        <v>762.28333333333353</v>
      </c>
      <c r="J479" s="232">
        <v>771.11666666666679</v>
      </c>
      <c r="K479" s="231">
        <v>753.45</v>
      </c>
      <c r="L479" s="231">
        <v>738.2</v>
      </c>
      <c r="M479" s="231">
        <v>25.268429999999999</v>
      </c>
      <c r="N479" s="1"/>
      <c r="O479" s="1"/>
    </row>
    <row r="480" spans="1:15" ht="12.75" customHeight="1">
      <c r="A480" s="30">
        <v>470</v>
      </c>
      <c r="B480" s="217" t="s">
        <v>499</v>
      </c>
      <c r="C480" s="231">
        <v>764.95</v>
      </c>
      <c r="D480" s="232">
        <v>768.61666666666679</v>
      </c>
      <c r="E480" s="232">
        <v>757.38333333333355</v>
      </c>
      <c r="F480" s="232">
        <v>749.81666666666672</v>
      </c>
      <c r="G480" s="232">
        <v>738.58333333333348</v>
      </c>
      <c r="H480" s="232">
        <v>776.18333333333362</v>
      </c>
      <c r="I480" s="232">
        <v>787.41666666666674</v>
      </c>
      <c r="J480" s="232">
        <v>794.98333333333369</v>
      </c>
      <c r="K480" s="231">
        <v>779.85</v>
      </c>
      <c r="L480" s="231">
        <v>761.05</v>
      </c>
      <c r="M480" s="231">
        <v>0.71553</v>
      </c>
      <c r="N480" s="1"/>
      <c r="O480" s="1"/>
    </row>
    <row r="481" spans="1:15" ht="12.75" customHeight="1">
      <c r="A481" s="30">
        <v>471</v>
      </c>
      <c r="B481" s="217" t="s">
        <v>205</v>
      </c>
      <c r="C481" s="231">
        <v>6849.75</v>
      </c>
      <c r="D481" s="232">
        <v>6954.9000000000005</v>
      </c>
      <c r="E481" s="232">
        <v>6724.8500000000013</v>
      </c>
      <c r="F481" s="232">
        <v>6599.9500000000007</v>
      </c>
      <c r="G481" s="232">
        <v>6369.9000000000015</v>
      </c>
      <c r="H481" s="232">
        <v>7079.8000000000011</v>
      </c>
      <c r="I481" s="232">
        <v>7309.85</v>
      </c>
      <c r="J481" s="232">
        <v>7434.7500000000009</v>
      </c>
      <c r="K481" s="231">
        <v>7184.95</v>
      </c>
      <c r="L481" s="231">
        <v>6830</v>
      </c>
      <c r="M481" s="231">
        <v>9.9810300000000005</v>
      </c>
      <c r="N481" s="1"/>
      <c r="O481" s="1"/>
    </row>
    <row r="482" spans="1:15" ht="12.75" customHeight="1">
      <c r="A482" s="30">
        <v>472</v>
      </c>
      <c r="B482" s="217" t="s">
        <v>274</v>
      </c>
      <c r="C482" s="231">
        <v>81.5</v>
      </c>
      <c r="D482" s="232">
        <v>81.95</v>
      </c>
      <c r="E482" s="232">
        <v>80.45</v>
      </c>
      <c r="F482" s="232">
        <v>79.400000000000006</v>
      </c>
      <c r="G482" s="232">
        <v>77.900000000000006</v>
      </c>
      <c r="H482" s="232">
        <v>83</v>
      </c>
      <c r="I482" s="232">
        <v>84.5</v>
      </c>
      <c r="J482" s="232">
        <v>85.55</v>
      </c>
      <c r="K482" s="231">
        <v>83.45</v>
      </c>
      <c r="L482" s="231">
        <v>80.900000000000006</v>
      </c>
      <c r="M482" s="231">
        <v>118.80967</v>
      </c>
      <c r="N482" s="1"/>
      <c r="O482" s="1"/>
    </row>
    <row r="483" spans="1:15" ht="12.75" customHeight="1">
      <c r="A483" s="30">
        <v>473</v>
      </c>
      <c r="B483" s="217" t="s">
        <v>204</v>
      </c>
      <c r="C483" s="231">
        <v>1580.95</v>
      </c>
      <c r="D483" s="232">
        <v>1571.8500000000001</v>
      </c>
      <c r="E483" s="232">
        <v>1560.3000000000002</v>
      </c>
      <c r="F483" s="232">
        <v>1539.65</v>
      </c>
      <c r="G483" s="232">
        <v>1528.1000000000001</v>
      </c>
      <c r="H483" s="232">
        <v>1592.5000000000002</v>
      </c>
      <c r="I483" s="232">
        <v>1604.05</v>
      </c>
      <c r="J483" s="232">
        <v>1624.7000000000003</v>
      </c>
      <c r="K483" s="231">
        <v>1583.4</v>
      </c>
      <c r="L483" s="231">
        <v>1551.2</v>
      </c>
      <c r="M483" s="231">
        <v>1.4178299999999999</v>
      </c>
      <c r="N483" s="1"/>
      <c r="O483" s="1"/>
    </row>
    <row r="484" spans="1:15" ht="12.75" customHeight="1">
      <c r="A484" s="30">
        <v>474</v>
      </c>
      <c r="B484" s="241" t="s">
        <v>153</v>
      </c>
      <c r="C484" s="242">
        <v>828.9</v>
      </c>
      <c r="D484" s="242">
        <v>826.41666666666663</v>
      </c>
      <c r="E484" s="242">
        <v>821.2833333333333</v>
      </c>
      <c r="F484" s="242">
        <v>813.66666666666663</v>
      </c>
      <c r="G484" s="242">
        <v>808.5333333333333</v>
      </c>
      <c r="H484" s="242">
        <v>834.0333333333333</v>
      </c>
      <c r="I484" s="242">
        <v>839.16666666666674</v>
      </c>
      <c r="J484" s="241">
        <v>846.7833333333333</v>
      </c>
      <c r="K484" s="241">
        <v>831.55</v>
      </c>
      <c r="L484" s="241">
        <v>818.8</v>
      </c>
      <c r="M484" s="217">
        <v>5.1997299999999997</v>
      </c>
      <c r="N484" s="1"/>
      <c r="O484" s="1"/>
    </row>
    <row r="485" spans="1:15" ht="12.75" customHeight="1">
      <c r="A485" s="30">
        <v>475</v>
      </c>
      <c r="B485" s="241" t="s">
        <v>275</v>
      </c>
      <c r="C485" s="242">
        <v>252.85</v>
      </c>
      <c r="D485" s="242">
        <v>252.58333333333334</v>
      </c>
      <c r="E485" s="242">
        <v>250.76666666666668</v>
      </c>
      <c r="F485" s="242">
        <v>248.68333333333334</v>
      </c>
      <c r="G485" s="242">
        <v>246.86666666666667</v>
      </c>
      <c r="H485" s="242">
        <v>254.66666666666669</v>
      </c>
      <c r="I485" s="242">
        <v>256.48333333333335</v>
      </c>
      <c r="J485" s="241">
        <v>258.56666666666672</v>
      </c>
      <c r="K485" s="241">
        <v>254.4</v>
      </c>
      <c r="L485" s="241">
        <v>250.5</v>
      </c>
      <c r="M485" s="217">
        <v>0.90053000000000005</v>
      </c>
      <c r="N485" s="1"/>
      <c r="O485" s="1"/>
    </row>
    <row r="486" spans="1:15" ht="12.75" customHeight="1">
      <c r="A486" s="30">
        <v>476</v>
      </c>
      <c r="B486" s="241" t="s">
        <v>500</v>
      </c>
      <c r="C486" s="231">
        <v>2769.4</v>
      </c>
      <c r="D486" s="232">
        <v>2790.9833333333336</v>
      </c>
      <c r="E486" s="232">
        <v>2740.1166666666672</v>
      </c>
      <c r="F486" s="232">
        <v>2710.8333333333335</v>
      </c>
      <c r="G486" s="232">
        <v>2659.9666666666672</v>
      </c>
      <c r="H486" s="232">
        <v>2820.2666666666673</v>
      </c>
      <c r="I486" s="232">
        <v>2871.1333333333341</v>
      </c>
      <c r="J486" s="232">
        <v>2900.4166666666674</v>
      </c>
      <c r="K486" s="231">
        <v>2841.85</v>
      </c>
      <c r="L486" s="231">
        <v>2761.7</v>
      </c>
      <c r="M486" s="231">
        <v>0.19608</v>
      </c>
      <c r="N486" s="1"/>
      <c r="O486" s="1"/>
    </row>
    <row r="487" spans="1:15" ht="12.75" customHeight="1">
      <c r="A487" s="30">
        <v>477</v>
      </c>
      <c r="B487" s="241" t="s">
        <v>501</v>
      </c>
      <c r="C487" s="242">
        <v>701.3</v>
      </c>
      <c r="D487" s="242">
        <v>698.75</v>
      </c>
      <c r="E487" s="242">
        <v>692.55</v>
      </c>
      <c r="F487" s="242">
        <v>683.8</v>
      </c>
      <c r="G487" s="242">
        <v>677.59999999999991</v>
      </c>
      <c r="H487" s="242">
        <v>707.5</v>
      </c>
      <c r="I487" s="242">
        <v>713.7</v>
      </c>
      <c r="J487" s="241">
        <v>722.45</v>
      </c>
      <c r="K487" s="241">
        <v>704.95</v>
      </c>
      <c r="L487" s="241">
        <v>690</v>
      </c>
      <c r="M487" s="217">
        <v>1.41353</v>
      </c>
      <c r="N487" s="1"/>
      <c r="O487" s="1"/>
    </row>
    <row r="488" spans="1:15" ht="12.75" customHeight="1">
      <c r="A488" s="30">
        <v>478</v>
      </c>
      <c r="B488" s="241" t="s">
        <v>502</v>
      </c>
      <c r="C488" s="231">
        <v>291</v>
      </c>
      <c r="D488" s="232">
        <v>292.7</v>
      </c>
      <c r="E488" s="232">
        <v>288.5</v>
      </c>
      <c r="F488" s="232">
        <v>286</v>
      </c>
      <c r="G488" s="232">
        <v>281.8</v>
      </c>
      <c r="H488" s="232">
        <v>295.2</v>
      </c>
      <c r="I488" s="232">
        <v>299.39999999999992</v>
      </c>
      <c r="J488" s="232">
        <v>301.89999999999998</v>
      </c>
      <c r="K488" s="231">
        <v>296.89999999999998</v>
      </c>
      <c r="L488" s="231">
        <v>290.2</v>
      </c>
      <c r="M488" s="231">
        <v>1.22912</v>
      </c>
      <c r="N488" s="1"/>
      <c r="O488" s="1"/>
    </row>
    <row r="489" spans="1:15" ht="12.75" customHeight="1">
      <c r="A489" s="30">
        <v>479</v>
      </c>
      <c r="B489" s="241" t="s">
        <v>503</v>
      </c>
      <c r="C489" s="242">
        <v>310.05</v>
      </c>
      <c r="D489" s="242">
        <v>309.91666666666669</v>
      </c>
      <c r="E489" s="232">
        <v>307.88333333333338</v>
      </c>
      <c r="F489" s="232">
        <v>305.7166666666667</v>
      </c>
      <c r="G489" s="232">
        <v>303.68333333333339</v>
      </c>
      <c r="H489" s="232">
        <v>312.08333333333337</v>
      </c>
      <c r="I489" s="232">
        <v>314.11666666666667</v>
      </c>
      <c r="J489" s="232">
        <v>316.28333333333336</v>
      </c>
      <c r="K489" s="231">
        <v>311.95</v>
      </c>
      <c r="L489" s="231">
        <v>307.75</v>
      </c>
      <c r="M489" s="231">
        <v>2.6398199999999998</v>
      </c>
      <c r="N489" s="1"/>
      <c r="O489" s="1"/>
    </row>
    <row r="490" spans="1:15" ht="12.75" customHeight="1">
      <c r="A490" s="30">
        <v>480</v>
      </c>
      <c r="B490" s="241" t="s">
        <v>504</v>
      </c>
      <c r="C490" s="231">
        <v>291.2</v>
      </c>
      <c r="D490" s="232">
        <v>291.25</v>
      </c>
      <c r="E490" s="232">
        <v>285</v>
      </c>
      <c r="F490" s="232">
        <v>278.8</v>
      </c>
      <c r="G490" s="232">
        <v>272.55</v>
      </c>
      <c r="H490" s="232">
        <v>297.45</v>
      </c>
      <c r="I490" s="232">
        <v>303.7</v>
      </c>
      <c r="J490" s="232">
        <v>309.89999999999998</v>
      </c>
      <c r="K490" s="231">
        <v>297.5</v>
      </c>
      <c r="L490" s="231">
        <v>285.05</v>
      </c>
      <c r="M490" s="231">
        <v>2.0768800000000001</v>
      </c>
      <c r="N490" s="1"/>
      <c r="O490" s="1"/>
    </row>
    <row r="491" spans="1:15" ht="12.75" customHeight="1">
      <c r="A491" s="30">
        <v>481</v>
      </c>
      <c r="B491" s="241" t="s">
        <v>276</v>
      </c>
      <c r="C491" s="242">
        <v>1236.8499999999999</v>
      </c>
      <c r="D491" s="242">
        <v>1233.9333333333334</v>
      </c>
      <c r="E491" s="232">
        <v>1225.9166666666667</v>
      </c>
      <c r="F491" s="232">
        <v>1214.9833333333333</v>
      </c>
      <c r="G491" s="232">
        <v>1206.9666666666667</v>
      </c>
      <c r="H491" s="232">
        <v>1244.8666666666668</v>
      </c>
      <c r="I491" s="232">
        <v>1252.8833333333332</v>
      </c>
      <c r="J491" s="232">
        <v>1263.8166666666668</v>
      </c>
      <c r="K491" s="231">
        <v>1241.95</v>
      </c>
      <c r="L491" s="231">
        <v>1223</v>
      </c>
      <c r="M491" s="231">
        <v>5.3193099999999998</v>
      </c>
      <c r="N491" s="1"/>
      <c r="O491" s="1"/>
    </row>
    <row r="492" spans="1:15" ht="12.75" customHeight="1">
      <c r="A492" s="30">
        <v>482</v>
      </c>
      <c r="B492" s="217" t="s">
        <v>867</v>
      </c>
      <c r="C492" s="231">
        <v>1202.05</v>
      </c>
      <c r="D492" s="232">
        <v>1205.1000000000001</v>
      </c>
      <c r="E492" s="232">
        <v>1177.0000000000002</v>
      </c>
      <c r="F492" s="232">
        <v>1151.95</v>
      </c>
      <c r="G492" s="232">
        <v>1123.8500000000001</v>
      </c>
      <c r="H492" s="232">
        <v>1230.1500000000003</v>
      </c>
      <c r="I492" s="232">
        <v>1258.2500000000002</v>
      </c>
      <c r="J492" s="232">
        <v>1283.3000000000004</v>
      </c>
      <c r="K492" s="231">
        <v>1233.2</v>
      </c>
      <c r="L492" s="231">
        <v>1180.05</v>
      </c>
      <c r="M492" s="231">
        <v>0.81508000000000003</v>
      </c>
      <c r="N492" s="1"/>
      <c r="O492" s="1"/>
    </row>
    <row r="493" spans="1:15" ht="12.75" customHeight="1">
      <c r="A493" s="30">
        <v>483</v>
      </c>
      <c r="B493" s="217" t="s">
        <v>207</v>
      </c>
      <c r="C493" s="242">
        <v>329.15</v>
      </c>
      <c r="D493" s="242">
        <v>330.68333333333334</v>
      </c>
      <c r="E493" s="232">
        <v>326.91666666666669</v>
      </c>
      <c r="F493" s="232">
        <v>324.68333333333334</v>
      </c>
      <c r="G493" s="232">
        <v>320.91666666666669</v>
      </c>
      <c r="H493" s="232">
        <v>332.91666666666669</v>
      </c>
      <c r="I493" s="232">
        <v>336.68333333333334</v>
      </c>
      <c r="J493" s="232">
        <v>338.91666666666669</v>
      </c>
      <c r="K493" s="231">
        <v>334.45</v>
      </c>
      <c r="L493" s="231">
        <v>328.45</v>
      </c>
      <c r="M493" s="231">
        <v>46.862099999999998</v>
      </c>
      <c r="N493" s="1"/>
      <c r="O493" s="1"/>
    </row>
    <row r="494" spans="1:15" ht="12.75" customHeight="1">
      <c r="A494" s="30">
        <v>484</v>
      </c>
      <c r="B494" s="217" t="s">
        <v>835</v>
      </c>
      <c r="C494" s="231">
        <v>416.7</v>
      </c>
      <c r="D494" s="232">
        <v>414.2166666666667</v>
      </c>
      <c r="E494" s="232">
        <v>408.38333333333338</v>
      </c>
      <c r="F494" s="232">
        <v>400.06666666666666</v>
      </c>
      <c r="G494" s="232">
        <v>394.23333333333335</v>
      </c>
      <c r="H494" s="232">
        <v>422.53333333333342</v>
      </c>
      <c r="I494" s="232">
        <v>428.36666666666667</v>
      </c>
      <c r="J494" s="232">
        <v>436.68333333333345</v>
      </c>
      <c r="K494" s="231">
        <v>420.05</v>
      </c>
      <c r="L494" s="231">
        <v>405.9</v>
      </c>
      <c r="M494" s="231">
        <v>0.65949999999999998</v>
      </c>
      <c r="N494" s="1"/>
      <c r="O494" s="1"/>
    </row>
    <row r="495" spans="1:15" ht="12.75" customHeight="1">
      <c r="A495" s="30">
        <v>485</v>
      </c>
      <c r="B495" s="217" t="s">
        <v>505</v>
      </c>
      <c r="C495" s="242">
        <v>1920.3</v>
      </c>
      <c r="D495" s="242">
        <v>1934.1333333333332</v>
      </c>
      <c r="E495" s="232">
        <v>1895.2666666666664</v>
      </c>
      <c r="F495" s="232">
        <v>1870.2333333333331</v>
      </c>
      <c r="G495" s="232">
        <v>1831.3666666666663</v>
      </c>
      <c r="H495" s="232">
        <v>1959.1666666666665</v>
      </c>
      <c r="I495" s="232">
        <v>1998.0333333333333</v>
      </c>
      <c r="J495" s="232">
        <v>2023.0666666666666</v>
      </c>
      <c r="K495" s="231">
        <v>1973</v>
      </c>
      <c r="L495" s="231">
        <v>1909.1</v>
      </c>
      <c r="M495" s="231">
        <v>0.23019999999999999</v>
      </c>
      <c r="N495" s="1"/>
      <c r="O495" s="1"/>
    </row>
    <row r="496" spans="1:15" ht="12.75" customHeight="1">
      <c r="A496" s="30">
        <v>486</v>
      </c>
      <c r="B496" s="217" t="s">
        <v>127</v>
      </c>
      <c r="C496" s="242">
        <v>7.05</v>
      </c>
      <c r="D496" s="242">
        <v>7.1166666666666671</v>
      </c>
      <c r="E496" s="232">
        <v>6.9333333333333345</v>
      </c>
      <c r="F496" s="232">
        <v>6.8166666666666673</v>
      </c>
      <c r="G496" s="232">
        <v>6.6333333333333346</v>
      </c>
      <c r="H496" s="232">
        <v>7.2333333333333343</v>
      </c>
      <c r="I496" s="232">
        <v>7.4166666666666679</v>
      </c>
      <c r="J496" s="232">
        <v>7.5333333333333341</v>
      </c>
      <c r="K496" s="231">
        <v>7.3</v>
      </c>
      <c r="L496" s="231">
        <v>7</v>
      </c>
      <c r="M496" s="231">
        <v>1103.6390899999999</v>
      </c>
      <c r="N496" s="1"/>
      <c r="O496" s="1"/>
    </row>
    <row r="497" spans="1:15" ht="12.75" customHeight="1">
      <c r="A497" s="30">
        <v>487</v>
      </c>
      <c r="B497" s="217" t="s">
        <v>208</v>
      </c>
      <c r="C497" s="242">
        <v>776.75</v>
      </c>
      <c r="D497" s="242">
        <v>776.19999999999993</v>
      </c>
      <c r="E497" s="232">
        <v>769.59999999999991</v>
      </c>
      <c r="F497" s="232">
        <v>762.44999999999993</v>
      </c>
      <c r="G497" s="232">
        <v>755.84999999999991</v>
      </c>
      <c r="H497" s="232">
        <v>783.34999999999991</v>
      </c>
      <c r="I497" s="232">
        <v>789.95</v>
      </c>
      <c r="J497" s="232">
        <v>797.09999999999991</v>
      </c>
      <c r="K497" s="231">
        <v>782.8</v>
      </c>
      <c r="L497" s="231">
        <v>769.05</v>
      </c>
      <c r="M497" s="231">
        <v>14.68342</v>
      </c>
      <c r="N497" s="1"/>
      <c r="O497" s="1"/>
    </row>
    <row r="498" spans="1:15" ht="12.75" customHeight="1">
      <c r="A498" s="30">
        <v>488</v>
      </c>
      <c r="B498" s="217" t="s">
        <v>506</v>
      </c>
      <c r="C498" s="242">
        <v>226.4</v>
      </c>
      <c r="D498" s="242">
        <v>226.46666666666667</v>
      </c>
      <c r="E498" s="232">
        <v>224.83333333333334</v>
      </c>
      <c r="F498" s="232">
        <v>223.26666666666668</v>
      </c>
      <c r="G498" s="232">
        <v>221.63333333333335</v>
      </c>
      <c r="H498" s="232">
        <v>228.03333333333333</v>
      </c>
      <c r="I498" s="232">
        <v>229.66666666666666</v>
      </c>
      <c r="J498" s="232">
        <v>231.23333333333332</v>
      </c>
      <c r="K498" s="231">
        <v>228.1</v>
      </c>
      <c r="L498" s="231">
        <v>224.9</v>
      </c>
      <c r="M498" s="231">
        <v>1.93868</v>
      </c>
      <c r="N498" s="1"/>
      <c r="O498" s="1"/>
    </row>
    <row r="499" spans="1:15" ht="12.75" customHeight="1">
      <c r="A499" s="30">
        <v>489</v>
      </c>
      <c r="B499" s="217" t="s">
        <v>507</v>
      </c>
      <c r="C499" s="242">
        <v>71.650000000000006</v>
      </c>
      <c r="D499" s="242">
        <v>71.833333333333329</v>
      </c>
      <c r="E499" s="232">
        <v>71.066666666666663</v>
      </c>
      <c r="F499" s="232">
        <v>70.483333333333334</v>
      </c>
      <c r="G499" s="232">
        <v>69.716666666666669</v>
      </c>
      <c r="H499" s="232">
        <v>72.416666666666657</v>
      </c>
      <c r="I499" s="232">
        <v>73.183333333333337</v>
      </c>
      <c r="J499" s="232">
        <v>73.766666666666652</v>
      </c>
      <c r="K499" s="231">
        <v>72.599999999999994</v>
      </c>
      <c r="L499" s="231">
        <v>71.25</v>
      </c>
      <c r="M499" s="231">
        <v>2.93771</v>
      </c>
      <c r="N499" s="1"/>
      <c r="O499" s="1"/>
    </row>
    <row r="500" spans="1:15" ht="12.75" customHeight="1">
      <c r="A500" s="30">
        <v>490</v>
      </c>
      <c r="B500" s="217" t="s">
        <v>508</v>
      </c>
      <c r="C500" s="242">
        <v>681.15</v>
      </c>
      <c r="D500" s="242">
        <v>684.05000000000007</v>
      </c>
      <c r="E500" s="232">
        <v>674.10000000000014</v>
      </c>
      <c r="F500" s="232">
        <v>667.05000000000007</v>
      </c>
      <c r="G500" s="232">
        <v>657.10000000000014</v>
      </c>
      <c r="H500" s="232">
        <v>691.10000000000014</v>
      </c>
      <c r="I500" s="232">
        <v>701.05000000000018</v>
      </c>
      <c r="J500" s="232">
        <v>708.10000000000014</v>
      </c>
      <c r="K500" s="231">
        <v>694</v>
      </c>
      <c r="L500" s="231">
        <v>677</v>
      </c>
      <c r="M500" s="231">
        <v>0.52097000000000004</v>
      </c>
      <c r="N500" s="1"/>
      <c r="O500" s="1"/>
    </row>
    <row r="501" spans="1:15" ht="12.75" customHeight="1">
      <c r="A501" s="30">
        <v>491</v>
      </c>
      <c r="B501" s="217" t="s">
        <v>277</v>
      </c>
      <c r="C501" s="242">
        <v>1428.95</v>
      </c>
      <c r="D501" s="242">
        <v>1423.8166666666668</v>
      </c>
      <c r="E501" s="232">
        <v>1414.0333333333338</v>
      </c>
      <c r="F501" s="232">
        <v>1399.116666666667</v>
      </c>
      <c r="G501" s="232">
        <v>1389.3333333333339</v>
      </c>
      <c r="H501" s="232">
        <v>1438.7333333333336</v>
      </c>
      <c r="I501" s="232">
        <v>1448.5166666666669</v>
      </c>
      <c r="J501" s="232">
        <v>1463.4333333333334</v>
      </c>
      <c r="K501" s="231">
        <v>1433.6</v>
      </c>
      <c r="L501" s="231">
        <v>1408.9</v>
      </c>
      <c r="M501" s="231">
        <v>0.38233</v>
      </c>
      <c r="N501" s="1"/>
      <c r="O501" s="1"/>
    </row>
    <row r="502" spans="1:15" ht="12.75" customHeight="1">
      <c r="A502" s="30">
        <v>492</v>
      </c>
      <c r="B502" s="217" t="s">
        <v>209</v>
      </c>
      <c r="C502" s="217">
        <v>407</v>
      </c>
      <c r="D502" s="242">
        <v>405.75</v>
      </c>
      <c r="E502" s="232">
        <v>403.75</v>
      </c>
      <c r="F502" s="232">
        <v>400.5</v>
      </c>
      <c r="G502" s="232">
        <v>398.5</v>
      </c>
      <c r="H502" s="232">
        <v>409</v>
      </c>
      <c r="I502" s="232">
        <v>411</v>
      </c>
      <c r="J502" s="232">
        <v>414.25</v>
      </c>
      <c r="K502" s="231">
        <v>407.75</v>
      </c>
      <c r="L502" s="231">
        <v>402.5</v>
      </c>
      <c r="M502" s="231">
        <v>44.076450000000001</v>
      </c>
      <c r="N502" s="1"/>
      <c r="O502" s="1"/>
    </row>
    <row r="503" spans="1:15" ht="12.75" customHeight="1">
      <c r="A503" s="30">
        <v>493</v>
      </c>
      <c r="B503" s="217" t="s">
        <v>509</v>
      </c>
      <c r="C503" s="217">
        <v>214.8</v>
      </c>
      <c r="D503" s="242">
        <v>215.78333333333333</v>
      </c>
      <c r="E503" s="232">
        <v>212.66666666666666</v>
      </c>
      <c r="F503" s="232">
        <v>210.53333333333333</v>
      </c>
      <c r="G503" s="232">
        <v>207.41666666666666</v>
      </c>
      <c r="H503" s="232">
        <v>217.91666666666666</v>
      </c>
      <c r="I503" s="232">
        <v>221.03333333333333</v>
      </c>
      <c r="J503" s="232">
        <v>223.16666666666666</v>
      </c>
      <c r="K503" s="231">
        <v>218.9</v>
      </c>
      <c r="L503" s="231">
        <v>213.65</v>
      </c>
      <c r="M503" s="231">
        <v>4.1088899999999997</v>
      </c>
      <c r="N503" s="1"/>
      <c r="O503" s="1"/>
    </row>
    <row r="504" spans="1:15" ht="12.75" customHeight="1">
      <c r="A504" s="30">
        <v>494</v>
      </c>
      <c r="B504" s="217" t="s">
        <v>278</v>
      </c>
      <c r="C504" s="217">
        <v>18.149999999999999</v>
      </c>
      <c r="D504" s="242">
        <v>18.066666666666666</v>
      </c>
      <c r="E504" s="232">
        <v>17.533333333333331</v>
      </c>
      <c r="F504" s="232">
        <v>16.916666666666664</v>
      </c>
      <c r="G504" s="232">
        <v>16.383333333333329</v>
      </c>
      <c r="H504" s="232">
        <v>18.683333333333334</v>
      </c>
      <c r="I504" s="232">
        <v>19.216666666666672</v>
      </c>
      <c r="J504" s="232">
        <v>19.833333333333336</v>
      </c>
      <c r="K504" s="231">
        <v>18.600000000000001</v>
      </c>
      <c r="L504" s="231">
        <v>17.45</v>
      </c>
      <c r="M504" s="231">
        <v>4610.8039699999999</v>
      </c>
      <c r="N504" s="1"/>
      <c r="O504" s="1"/>
    </row>
    <row r="505" spans="1:15" ht="12.75" customHeight="1">
      <c r="A505" s="30">
        <v>495</v>
      </c>
      <c r="B505" s="217" t="s">
        <v>836</v>
      </c>
      <c r="C505" s="217">
        <v>9007.85</v>
      </c>
      <c r="D505" s="242">
        <v>9020.7333333333336</v>
      </c>
      <c r="E505" s="232">
        <v>8952.1166666666668</v>
      </c>
      <c r="F505" s="232">
        <v>8896.3833333333332</v>
      </c>
      <c r="G505" s="232">
        <v>8827.7666666666664</v>
      </c>
      <c r="H505" s="232">
        <v>9076.4666666666672</v>
      </c>
      <c r="I505" s="232">
        <v>9145.0833333333358</v>
      </c>
      <c r="J505" s="232">
        <v>9200.8166666666675</v>
      </c>
      <c r="K505" s="231">
        <v>9089.35</v>
      </c>
      <c r="L505" s="231">
        <v>8965</v>
      </c>
      <c r="M505" s="231">
        <v>8.8699999999999994E-3</v>
      </c>
      <c r="N505" s="1"/>
      <c r="O505" s="1"/>
    </row>
    <row r="506" spans="1:15" ht="12.75" customHeight="1">
      <c r="A506" s="30">
        <v>496</v>
      </c>
      <c r="B506" s="217" t="s">
        <v>210</v>
      </c>
      <c r="C506" s="242">
        <v>223.85</v>
      </c>
      <c r="D506" s="232">
        <v>223.58333333333334</v>
      </c>
      <c r="E506" s="232">
        <v>222.01666666666668</v>
      </c>
      <c r="F506" s="232">
        <v>220.18333333333334</v>
      </c>
      <c r="G506" s="232">
        <v>218.61666666666667</v>
      </c>
      <c r="H506" s="232">
        <v>225.41666666666669</v>
      </c>
      <c r="I506" s="232">
        <v>226.98333333333335</v>
      </c>
      <c r="J506" s="231">
        <v>228.81666666666669</v>
      </c>
      <c r="K506" s="231">
        <v>225.15</v>
      </c>
      <c r="L506" s="231">
        <v>221.75</v>
      </c>
      <c r="M506" s="217">
        <v>31.029199999999999</v>
      </c>
      <c r="N506" s="1"/>
      <c r="O506" s="1"/>
    </row>
    <row r="507" spans="1:15" ht="12.75" customHeight="1">
      <c r="A507" s="30">
        <v>497</v>
      </c>
      <c r="B507" s="217" t="s">
        <v>510</v>
      </c>
      <c r="C507" s="242">
        <v>221.4</v>
      </c>
      <c r="D507" s="232">
        <v>220</v>
      </c>
      <c r="E507" s="232">
        <v>217</v>
      </c>
      <c r="F507" s="232">
        <v>212.6</v>
      </c>
      <c r="G507" s="232">
        <v>209.6</v>
      </c>
      <c r="H507" s="232">
        <v>224.4</v>
      </c>
      <c r="I507" s="232">
        <v>227.4</v>
      </c>
      <c r="J507" s="231">
        <v>231.8</v>
      </c>
      <c r="K507" s="231">
        <v>223</v>
      </c>
      <c r="L507" s="231">
        <v>215.6</v>
      </c>
      <c r="M507" s="217">
        <v>7.3533099999999996</v>
      </c>
      <c r="N507" s="1"/>
      <c r="O507" s="1"/>
    </row>
    <row r="508" spans="1:15" ht="12.75" customHeight="1">
      <c r="A508" s="30">
        <v>498</v>
      </c>
      <c r="B508" s="217" t="s">
        <v>809</v>
      </c>
      <c r="C508" s="217">
        <v>51</v>
      </c>
      <c r="D508" s="242">
        <v>51.183333333333337</v>
      </c>
      <c r="E508" s="232">
        <v>50.466666666666676</v>
      </c>
      <c r="F508" s="232">
        <v>49.933333333333337</v>
      </c>
      <c r="G508" s="232">
        <v>49.216666666666676</v>
      </c>
      <c r="H508" s="232">
        <v>51.716666666666676</v>
      </c>
      <c r="I508" s="232">
        <v>52.433333333333344</v>
      </c>
      <c r="J508" s="232">
        <v>52.966666666666676</v>
      </c>
      <c r="K508" s="231">
        <v>51.9</v>
      </c>
      <c r="L508" s="231">
        <v>50.65</v>
      </c>
      <c r="M508" s="231">
        <v>246.58884</v>
      </c>
      <c r="N508" s="1"/>
      <c r="O508" s="1"/>
    </row>
    <row r="509" spans="1:15" ht="12.75" customHeight="1">
      <c r="A509" s="30">
        <v>499</v>
      </c>
      <c r="B509" s="217" t="s">
        <v>800</v>
      </c>
      <c r="C509" s="217">
        <v>444.3</v>
      </c>
      <c r="D509" s="242">
        <v>442.65000000000003</v>
      </c>
      <c r="E509" s="232">
        <v>437.65000000000009</v>
      </c>
      <c r="F509" s="232">
        <v>431.00000000000006</v>
      </c>
      <c r="G509" s="232">
        <v>426.00000000000011</v>
      </c>
      <c r="H509" s="232">
        <v>449.30000000000007</v>
      </c>
      <c r="I509" s="232">
        <v>454.29999999999995</v>
      </c>
      <c r="J509" s="232">
        <v>460.95000000000005</v>
      </c>
      <c r="K509" s="231">
        <v>447.65</v>
      </c>
      <c r="L509" s="231">
        <v>436</v>
      </c>
      <c r="M509" s="231">
        <v>11.12</v>
      </c>
      <c r="N509" s="1"/>
      <c r="O509" s="1"/>
    </row>
    <row r="510" spans="1:15" ht="12.75" customHeight="1">
      <c r="A510" s="265">
        <v>500</v>
      </c>
      <c r="B510" s="217" t="s">
        <v>511</v>
      </c>
      <c r="C510" s="242">
        <v>1454.75</v>
      </c>
      <c r="D510" s="232">
        <v>1452.2166666666665</v>
      </c>
      <c r="E510" s="232">
        <v>1445.4833333333329</v>
      </c>
      <c r="F510" s="232">
        <v>1436.2166666666665</v>
      </c>
      <c r="G510" s="232">
        <v>1429.4833333333329</v>
      </c>
      <c r="H510" s="232">
        <v>1461.4833333333329</v>
      </c>
      <c r="I510" s="232">
        <v>1468.2166666666665</v>
      </c>
      <c r="J510" s="231">
        <v>1477.4833333333329</v>
      </c>
      <c r="K510" s="231">
        <v>1458.95</v>
      </c>
      <c r="L510" s="231">
        <v>1442.95</v>
      </c>
      <c r="M510" s="217">
        <v>0.14326</v>
      </c>
      <c r="N510" s="1"/>
      <c r="O510" s="1"/>
    </row>
    <row r="511" spans="1:15" ht="12.75" customHeight="1">
      <c r="A511" s="217">
        <v>501</v>
      </c>
      <c r="B511" s="217" t="s">
        <v>512</v>
      </c>
      <c r="C511" s="217">
        <v>1386.45</v>
      </c>
      <c r="D511" s="242">
        <v>1383.3999999999999</v>
      </c>
      <c r="E511" s="232">
        <v>1369.0499999999997</v>
      </c>
      <c r="F511" s="232">
        <v>1351.6499999999999</v>
      </c>
      <c r="G511" s="232">
        <v>1337.2999999999997</v>
      </c>
      <c r="H511" s="232">
        <v>1400.7999999999997</v>
      </c>
      <c r="I511" s="232">
        <v>1415.1499999999996</v>
      </c>
      <c r="J511" s="232">
        <v>1432.5499999999997</v>
      </c>
      <c r="K511" s="231">
        <v>1397.75</v>
      </c>
      <c r="L511" s="231">
        <v>1366</v>
      </c>
      <c r="M511" s="231">
        <v>0.19233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F10" sqref="F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90"/>
      <c r="B5" s="391"/>
      <c r="C5" s="390"/>
      <c r="D5" s="391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40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513</v>
      </c>
      <c r="B7" s="392" t="s">
        <v>514</v>
      </c>
      <c r="C7" s="391"/>
      <c r="D7" s="7">
        <f>Main!B10</f>
        <v>44950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515</v>
      </c>
      <c r="B9" s="83" t="s">
        <v>516</v>
      </c>
      <c r="C9" s="83" t="s">
        <v>517</v>
      </c>
      <c r="D9" s="83" t="s">
        <v>518</v>
      </c>
      <c r="E9" s="83" t="s">
        <v>519</v>
      </c>
      <c r="F9" s="83" t="s">
        <v>520</v>
      </c>
      <c r="G9" s="83" t="s">
        <v>521</v>
      </c>
      <c r="H9" s="83" t="s">
        <v>522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44949</v>
      </c>
      <c r="B10" s="29">
        <v>539506</v>
      </c>
      <c r="C10" s="28" t="s">
        <v>1065</v>
      </c>
      <c r="D10" s="28" t="s">
        <v>1066</v>
      </c>
      <c r="E10" s="28" t="s">
        <v>523</v>
      </c>
      <c r="F10" s="85">
        <v>603999</v>
      </c>
      <c r="G10" s="29">
        <v>5.79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44949</v>
      </c>
      <c r="B11" s="29">
        <v>539506</v>
      </c>
      <c r="C11" s="28" t="s">
        <v>1065</v>
      </c>
      <c r="D11" s="28" t="s">
        <v>1067</v>
      </c>
      <c r="E11" s="28" t="s">
        <v>523</v>
      </c>
      <c r="F11" s="85">
        <v>200000</v>
      </c>
      <c r="G11" s="29">
        <v>5.79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44949</v>
      </c>
      <c r="B12" s="29">
        <v>539506</v>
      </c>
      <c r="C12" s="28" t="s">
        <v>1065</v>
      </c>
      <c r="D12" s="28" t="s">
        <v>1068</v>
      </c>
      <c r="E12" s="28" t="s">
        <v>524</v>
      </c>
      <c r="F12" s="85">
        <v>468862</v>
      </c>
      <c r="G12" s="29">
        <v>5.79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44949</v>
      </c>
      <c r="B13" s="29">
        <v>539506</v>
      </c>
      <c r="C13" s="28" t="s">
        <v>1065</v>
      </c>
      <c r="D13" s="28" t="s">
        <v>1069</v>
      </c>
      <c r="E13" s="28" t="s">
        <v>524</v>
      </c>
      <c r="F13" s="85">
        <v>390000</v>
      </c>
      <c r="G13" s="29">
        <v>5.79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44949</v>
      </c>
      <c r="B14" s="29">
        <v>539506</v>
      </c>
      <c r="C14" s="28" t="s">
        <v>1065</v>
      </c>
      <c r="D14" s="28" t="s">
        <v>998</v>
      </c>
      <c r="E14" s="28" t="s">
        <v>524</v>
      </c>
      <c r="F14" s="85">
        <v>585100</v>
      </c>
      <c r="G14" s="29">
        <v>5.79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44949</v>
      </c>
      <c r="B15" s="29">
        <v>539506</v>
      </c>
      <c r="C15" s="28" t="s">
        <v>1065</v>
      </c>
      <c r="D15" s="28" t="s">
        <v>1070</v>
      </c>
      <c r="E15" s="28" t="s">
        <v>524</v>
      </c>
      <c r="F15" s="85">
        <v>325000</v>
      </c>
      <c r="G15" s="29">
        <v>5.79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44949</v>
      </c>
      <c r="B16" s="29">
        <v>539506</v>
      </c>
      <c r="C16" s="28" t="s">
        <v>1065</v>
      </c>
      <c r="D16" s="28" t="s">
        <v>870</v>
      </c>
      <c r="E16" s="28" t="s">
        <v>524</v>
      </c>
      <c r="F16" s="85">
        <v>369</v>
      </c>
      <c r="G16" s="29">
        <v>5.79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44949</v>
      </c>
      <c r="B17" s="29">
        <v>539506</v>
      </c>
      <c r="C17" s="28" t="s">
        <v>1065</v>
      </c>
      <c r="D17" s="28" t="s">
        <v>870</v>
      </c>
      <c r="E17" s="28" t="s">
        <v>523</v>
      </c>
      <c r="F17" s="85">
        <v>200000</v>
      </c>
      <c r="G17" s="29">
        <v>5.79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44949</v>
      </c>
      <c r="B18" s="29">
        <v>539277</v>
      </c>
      <c r="C18" s="28" t="s">
        <v>1013</v>
      </c>
      <c r="D18" s="28" t="s">
        <v>1071</v>
      </c>
      <c r="E18" s="28" t="s">
        <v>524</v>
      </c>
      <c r="F18" s="85">
        <v>13960573</v>
      </c>
      <c r="G18" s="29">
        <v>1.67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44949</v>
      </c>
      <c r="B19" s="29">
        <v>539277</v>
      </c>
      <c r="C19" s="28" t="s">
        <v>1013</v>
      </c>
      <c r="D19" s="28" t="s">
        <v>870</v>
      </c>
      <c r="E19" s="28" t="s">
        <v>524</v>
      </c>
      <c r="F19" s="85">
        <v>1640843</v>
      </c>
      <c r="G19" s="29">
        <v>1.64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44949</v>
      </c>
      <c r="B20" s="29">
        <v>539277</v>
      </c>
      <c r="C20" s="28" t="s">
        <v>1013</v>
      </c>
      <c r="D20" s="28" t="s">
        <v>870</v>
      </c>
      <c r="E20" s="28" t="s">
        <v>523</v>
      </c>
      <c r="F20" s="85">
        <v>9877408</v>
      </c>
      <c r="G20" s="29">
        <v>1.64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44949</v>
      </c>
      <c r="B21" s="29">
        <v>531252</v>
      </c>
      <c r="C21" s="28" t="s">
        <v>1072</v>
      </c>
      <c r="D21" s="28" t="s">
        <v>1073</v>
      </c>
      <c r="E21" s="28" t="s">
        <v>523</v>
      </c>
      <c r="F21" s="85">
        <v>18208</v>
      </c>
      <c r="G21" s="29">
        <v>5.29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44949</v>
      </c>
      <c r="B22" s="29">
        <v>524606</v>
      </c>
      <c r="C22" s="28" t="s">
        <v>1074</v>
      </c>
      <c r="D22" s="28" t="s">
        <v>1075</v>
      </c>
      <c r="E22" s="28" t="s">
        <v>524</v>
      </c>
      <c r="F22" s="85">
        <v>35500</v>
      </c>
      <c r="G22" s="29">
        <v>12.35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44949</v>
      </c>
      <c r="B23" s="29">
        <v>524606</v>
      </c>
      <c r="C23" s="28" t="s">
        <v>1074</v>
      </c>
      <c r="D23" s="28" t="s">
        <v>1076</v>
      </c>
      <c r="E23" s="28" t="s">
        <v>523</v>
      </c>
      <c r="F23" s="85">
        <v>37814</v>
      </c>
      <c r="G23" s="29">
        <v>12.37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44949</v>
      </c>
      <c r="B24" s="29">
        <v>532123</v>
      </c>
      <c r="C24" s="28" t="s">
        <v>1077</v>
      </c>
      <c r="D24" s="28" t="s">
        <v>997</v>
      </c>
      <c r="E24" s="28" t="s">
        <v>524</v>
      </c>
      <c r="F24" s="85">
        <v>750000</v>
      </c>
      <c r="G24" s="29">
        <v>6.36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44949</v>
      </c>
      <c r="B25" s="29">
        <v>532123</v>
      </c>
      <c r="C25" s="28" t="s">
        <v>1077</v>
      </c>
      <c r="D25" s="28" t="s">
        <v>997</v>
      </c>
      <c r="E25" s="28" t="s">
        <v>523</v>
      </c>
      <c r="F25" s="85">
        <v>750000</v>
      </c>
      <c r="G25" s="29">
        <v>6.1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44949</v>
      </c>
      <c r="B26" s="29">
        <v>542627</v>
      </c>
      <c r="C26" s="28" t="s">
        <v>1078</v>
      </c>
      <c r="D26" s="28" t="s">
        <v>1079</v>
      </c>
      <c r="E26" s="28" t="s">
        <v>523</v>
      </c>
      <c r="F26" s="85">
        <v>25412</v>
      </c>
      <c r="G26" s="29">
        <v>18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44949</v>
      </c>
      <c r="B27" s="29">
        <v>540204</v>
      </c>
      <c r="C27" s="28" t="s">
        <v>1080</v>
      </c>
      <c r="D27" s="28" t="s">
        <v>1081</v>
      </c>
      <c r="E27" s="28" t="s">
        <v>524</v>
      </c>
      <c r="F27" s="85">
        <v>142857</v>
      </c>
      <c r="G27" s="29">
        <v>83.15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44949</v>
      </c>
      <c r="B28" s="29">
        <v>540190</v>
      </c>
      <c r="C28" s="28" t="s">
        <v>1082</v>
      </c>
      <c r="D28" s="28" t="s">
        <v>1083</v>
      </c>
      <c r="E28" s="28" t="s">
        <v>523</v>
      </c>
      <c r="F28" s="85">
        <v>50000</v>
      </c>
      <c r="G28" s="29">
        <v>11.24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44949</v>
      </c>
      <c r="B29" s="29">
        <v>540190</v>
      </c>
      <c r="C29" s="28" t="s">
        <v>1082</v>
      </c>
      <c r="D29" s="28" t="s">
        <v>1084</v>
      </c>
      <c r="E29" s="28" t="s">
        <v>523</v>
      </c>
      <c r="F29" s="85">
        <v>50000</v>
      </c>
      <c r="G29" s="29">
        <v>11.24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44949</v>
      </c>
      <c r="B30" s="29">
        <v>540190</v>
      </c>
      <c r="C30" s="28" t="s">
        <v>1082</v>
      </c>
      <c r="D30" s="28" t="s">
        <v>1085</v>
      </c>
      <c r="E30" s="28" t="s">
        <v>523</v>
      </c>
      <c r="F30" s="85">
        <v>50000</v>
      </c>
      <c r="G30" s="29">
        <v>11.24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44949</v>
      </c>
      <c r="B31" s="29">
        <v>540190</v>
      </c>
      <c r="C31" s="28" t="s">
        <v>1082</v>
      </c>
      <c r="D31" s="28" t="s">
        <v>1086</v>
      </c>
      <c r="E31" s="28" t="s">
        <v>524</v>
      </c>
      <c r="F31" s="85">
        <v>138259</v>
      </c>
      <c r="G31" s="29">
        <v>11.24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44949</v>
      </c>
      <c r="B32" s="29">
        <v>540190</v>
      </c>
      <c r="C32" s="28" t="s">
        <v>1082</v>
      </c>
      <c r="D32" s="28" t="s">
        <v>1087</v>
      </c>
      <c r="E32" s="28" t="s">
        <v>524</v>
      </c>
      <c r="F32" s="85">
        <v>160075</v>
      </c>
      <c r="G32" s="29">
        <v>11.24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44949</v>
      </c>
      <c r="B33" s="29">
        <v>540190</v>
      </c>
      <c r="C33" s="28" t="s">
        <v>1082</v>
      </c>
      <c r="D33" s="28" t="s">
        <v>1088</v>
      </c>
      <c r="E33" s="28" t="s">
        <v>523</v>
      </c>
      <c r="F33" s="85">
        <v>150000</v>
      </c>
      <c r="G33" s="29">
        <v>11.24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44949</v>
      </c>
      <c r="B34" s="29">
        <v>504397</v>
      </c>
      <c r="C34" s="28" t="s">
        <v>1089</v>
      </c>
      <c r="D34" s="28" t="s">
        <v>1090</v>
      </c>
      <c r="E34" s="28" t="s">
        <v>523</v>
      </c>
      <c r="F34" s="85">
        <v>10000</v>
      </c>
      <c r="G34" s="29">
        <v>46.33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44949</v>
      </c>
      <c r="B35" s="29">
        <v>504397</v>
      </c>
      <c r="C35" s="28" t="s">
        <v>1089</v>
      </c>
      <c r="D35" s="28" t="s">
        <v>1091</v>
      </c>
      <c r="E35" s="28" t="s">
        <v>524</v>
      </c>
      <c r="F35" s="85">
        <v>10530</v>
      </c>
      <c r="G35" s="29">
        <v>46.33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44949</v>
      </c>
      <c r="B36" s="29">
        <v>543324</v>
      </c>
      <c r="C36" s="28" t="s">
        <v>1092</v>
      </c>
      <c r="D36" s="28" t="s">
        <v>1093</v>
      </c>
      <c r="E36" s="28" t="s">
        <v>524</v>
      </c>
      <c r="F36" s="85">
        <v>72000</v>
      </c>
      <c r="G36" s="29">
        <v>98.2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44949</v>
      </c>
      <c r="B37" s="29">
        <v>543324</v>
      </c>
      <c r="C37" s="28" t="s">
        <v>1092</v>
      </c>
      <c r="D37" s="28" t="s">
        <v>1094</v>
      </c>
      <c r="E37" s="28" t="s">
        <v>524</v>
      </c>
      <c r="F37" s="85">
        <v>72000</v>
      </c>
      <c r="G37" s="29">
        <v>99.75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44949</v>
      </c>
      <c r="B38" s="29">
        <v>543324</v>
      </c>
      <c r="C38" s="28" t="s">
        <v>1092</v>
      </c>
      <c r="D38" s="28" t="s">
        <v>1094</v>
      </c>
      <c r="E38" s="28" t="s">
        <v>523</v>
      </c>
      <c r="F38" s="85">
        <v>36000</v>
      </c>
      <c r="G38" s="29">
        <v>104.32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44949</v>
      </c>
      <c r="B39" s="29">
        <v>543324</v>
      </c>
      <c r="C39" s="28" t="s">
        <v>1092</v>
      </c>
      <c r="D39" s="28" t="s">
        <v>1095</v>
      </c>
      <c r="E39" s="28" t="s">
        <v>523</v>
      </c>
      <c r="F39" s="85">
        <v>64800</v>
      </c>
      <c r="G39" s="29">
        <v>99.03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44949</v>
      </c>
      <c r="B40" s="29">
        <v>539486</v>
      </c>
      <c r="C40" s="28" t="s">
        <v>1096</v>
      </c>
      <c r="D40" s="28" t="s">
        <v>1097</v>
      </c>
      <c r="E40" s="28" t="s">
        <v>524</v>
      </c>
      <c r="F40" s="85">
        <v>71313</v>
      </c>
      <c r="G40" s="29">
        <v>1.76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44949</v>
      </c>
      <c r="B41" s="29">
        <v>539486</v>
      </c>
      <c r="C41" s="28" t="s">
        <v>1096</v>
      </c>
      <c r="D41" s="28" t="s">
        <v>1098</v>
      </c>
      <c r="E41" s="28" t="s">
        <v>523</v>
      </c>
      <c r="F41" s="85">
        <v>63599</v>
      </c>
      <c r="G41" s="29">
        <v>1.75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44949</v>
      </c>
      <c r="B42" s="29">
        <v>531137</v>
      </c>
      <c r="C42" s="28" t="s">
        <v>1099</v>
      </c>
      <c r="D42" s="28" t="s">
        <v>1100</v>
      </c>
      <c r="E42" s="28" t="s">
        <v>523</v>
      </c>
      <c r="F42" s="85">
        <v>448000</v>
      </c>
      <c r="G42" s="29">
        <v>0.89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44949</v>
      </c>
      <c r="B43" s="29">
        <v>531137</v>
      </c>
      <c r="C43" s="28" t="s">
        <v>1099</v>
      </c>
      <c r="D43" s="28" t="s">
        <v>1101</v>
      </c>
      <c r="E43" s="28" t="s">
        <v>524</v>
      </c>
      <c r="F43" s="85">
        <v>448000</v>
      </c>
      <c r="G43" s="29">
        <v>0.89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44949</v>
      </c>
      <c r="B44" s="29">
        <v>540936</v>
      </c>
      <c r="C44" s="28" t="s">
        <v>994</v>
      </c>
      <c r="D44" s="28" t="s">
        <v>995</v>
      </c>
      <c r="E44" s="28" t="s">
        <v>524</v>
      </c>
      <c r="F44" s="85">
        <v>18810</v>
      </c>
      <c r="G44" s="29">
        <v>21.1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44949</v>
      </c>
      <c r="B45" s="29">
        <v>540936</v>
      </c>
      <c r="C45" s="28" t="s">
        <v>994</v>
      </c>
      <c r="D45" s="28" t="s">
        <v>995</v>
      </c>
      <c r="E45" s="28" t="s">
        <v>523</v>
      </c>
      <c r="F45" s="85">
        <v>61068</v>
      </c>
      <c r="G45" s="29">
        <v>22.69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44949</v>
      </c>
      <c r="B46" s="29">
        <v>540266</v>
      </c>
      <c r="C46" s="28" t="s">
        <v>1029</v>
      </c>
      <c r="D46" s="28" t="s">
        <v>1102</v>
      </c>
      <c r="E46" s="28" t="s">
        <v>524</v>
      </c>
      <c r="F46" s="85">
        <v>35000</v>
      </c>
      <c r="G46" s="29">
        <v>33.26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44949</v>
      </c>
      <c r="B47" s="29">
        <v>540266</v>
      </c>
      <c r="C47" s="28" t="s">
        <v>1029</v>
      </c>
      <c r="D47" s="28" t="s">
        <v>1103</v>
      </c>
      <c r="E47" s="28" t="s">
        <v>523</v>
      </c>
      <c r="F47" s="85">
        <v>20000</v>
      </c>
      <c r="G47" s="29">
        <v>33.25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44949</v>
      </c>
      <c r="B48" s="29">
        <v>540266</v>
      </c>
      <c r="C48" s="28" t="s">
        <v>1029</v>
      </c>
      <c r="D48" s="28" t="s">
        <v>1104</v>
      </c>
      <c r="E48" s="28" t="s">
        <v>523</v>
      </c>
      <c r="F48" s="85">
        <v>38590</v>
      </c>
      <c r="G48" s="29">
        <v>34.159999999999997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44949</v>
      </c>
      <c r="B49" s="29">
        <v>540266</v>
      </c>
      <c r="C49" s="28" t="s">
        <v>1029</v>
      </c>
      <c r="D49" s="28" t="s">
        <v>1105</v>
      </c>
      <c r="E49" s="28" t="s">
        <v>523</v>
      </c>
      <c r="F49" s="85">
        <v>15454</v>
      </c>
      <c r="G49" s="29">
        <v>34.44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44949</v>
      </c>
      <c r="B50" s="29">
        <v>540266</v>
      </c>
      <c r="C50" s="28" t="s">
        <v>1029</v>
      </c>
      <c r="D50" s="28" t="s">
        <v>1106</v>
      </c>
      <c r="E50" s="28" t="s">
        <v>524</v>
      </c>
      <c r="F50" s="85">
        <v>35000</v>
      </c>
      <c r="G50" s="29">
        <v>33.28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44949</v>
      </c>
      <c r="B51" s="29">
        <v>511628</v>
      </c>
      <c r="C51" s="28" t="s">
        <v>1107</v>
      </c>
      <c r="D51" s="28" t="s">
        <v>957</v>
      </c>
      <c r="E51" s="28" t="s">
        <v>523</v>
      </c>
      <c r="F51" s="85">
        <v>20529</v>
      </c>
      <c r="G51" s="29">
        <v>282.8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44949</v>
      </c>
      <c r="B52" s="29">
        <v>511628</v>
      </c>
      <c r="C52" s="28" t="s">
        <v>1107</v>
      </c>
      <c r="D52" s="28" t="s">
        <v>957</v>
      </c>
      <c r="E52" s="28" t="s">
        <v>524</v>
      </c>
      <c r="F52" s="85">
        <v>17970</v>
      </c>
      <c r="G52" s="29">
        <v>282.32</v>
      </c>
      <c r="H52" s="29" t="s">
        <v>302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44949</v>
      </c>
      <c r="B53" s="29">
        <v>539219</v>
      </c>
      <c r="C53" s="28" t="s">
        <v>1108</v>
      </c>
      <c r="D53" s="28" t="s">
        <v>1109</v>
      </c>
      <c r="E53" s="28" t="s">
        <v>524</v>
      </c>
      <c r="F53" s="85">
        <v>997370</v>
      </c>
      <c r="G53" s="29">
        <v>6.32</v>
      </c>
      <c r="H53" s="29" t="s">
        <v>302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44949</v>
      </c>
      <c r="B54" s="29">
        <v>543207</v>
      </c>
      <c r="C54" s="28" t="s">
        <v>1110</v>
      </c>
      <c r="D54" s="28" t="s">
        <v>1111</v>
      </c>
      <c r="E54" s="28" t="s">
        <v>524</v>
      </c>
      <c r="F54" s="85">
        <v>87335</v>
      </c>
      <c r="G54" s="29">
        <v>5.65</v>
      </c>
      <c r="H54" s="29" t="s">
        <v>302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44949</v>
      </c>
      <c r="B55" s="29">
        <v>543207</v>
      </c>
      <c r="C55" s="28" t="s">
        <v>1110</v>
      </c>
      <c r="D55" s="28" t="s">
        <v>1112</v>
      </c>
      <c r="E55" s="28" t="s">
        <v>523</v>
      </c>
      <c r="F55" s="85">
        <v>102105</v>
      </c>
      <c r="G55" s="29">
        <v>5.62</v>
      </c>
      <c r="H55" s="29" t="s">
        <v>302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44949</v>
      </c>
      <c r="B56" s="29">
        <v>543264</v>
      </c>
      <c r="C56" s="28" t="s">
        <v>1030</v>
      </c>
      <c r="D56" s="28" t="s">
        <v>913</v>
      </c>
      <c r="E56" s="28" t="s">
        <v>523</v>
      </c>
      <c r="F56" s="85">
        <v>79835</v>
      </c>
      <c r="G56" s="29">
        <v>440.49</v>
      </c>
      <c r="H56" s="29" t="s">
        <v>302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44949</v>
      </c>
      <c r="B57" s="29">
        <v>543264</v>
      </c>
      <c r="C57" s="28" t="s">
        <v>1030</v>
      </c>
      <c r="D57" s="28" t="s">
        <v>913</v>
      </c>
      <c r="E57" s="28" t="s">
        <v>524</v>
      </c>
      <c r="F57" s="85">
        <v>66482</v>
      </c>
      <c r="G57" s="29">
        <v>437.92</v>
      </c>
      <c r="H57" s="29" t="s">
        <v>302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44949</v>
      </c>
      <c r="B58" s="29">
        <v>543264</v>
      </c>
      <c r="C58" s="28" t="s">
        <v>1030</v>
      </c>
      <c r="D58" s="28" t="s">
        <v>1031</v>
      </c>
      <c r="E58" s="28" t="s">
        <v>523</v>
      </c>
      <c r="F58" s="85">
        <v>75616</v>
      </c>
      <c r="G58" s="29">
        <v>434.27</v>
      </c>
      <c r="H58" s="29" t="s">
        <v>302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44949</v>
      </c>
      <c r="B59" s="29">
        <v>543264</v>
      </c>
      <c r="C59" s="28" t="s">
        <v>1030</v>
      </c>
      <c r="D59" s="28" t="s">
        <v>1031</v>
      </c>
      <c r="E59" s="28" t="s">
        <v>524</v>
      </c>
      <c r="F59" s="85">
        <v>72741</v>
      </c>
      <c r="G59" s="29">
        <v>434.91</v>
      </c>
      <c r="H59" s="29" t="s">
        <v>302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44949</v>
      </c>
      <c r="B60" s="29">
        <v>531496</v>
      </c>
      <c r="C60" s="28" t="s">
        <v>1113</v>
      </c>
      <c r="D60" s="28" t="s">
        <v>1114</v>
      </c>
      <c r="E60" s="28" t="s">
        <v>524</v>
      </c>
      <c r="F60" s="85">
        <v>34806</v>
      </c>
      <c r="G60" s="29">
        <v>3.24</v>
      </c>
      <c r="H60" s="29" t="s">
        <v>302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44949</v>
      </c>
      <c r="B61" s="29">
        <v>531496</v>
      </c>
      <c r="C61" s="28" t="s">
        <v>1113</v>
      </c>
      <c r="D61" s="28" t="s">
        <v>1115</v>
      </c>
      <c r="E61" s="28" t="s">
        <v>524</v>
      </c>
      <c r="F61" s="85">
        <v>38174</v>
      </c>
      <c r="G61" s="29">
        <v>3.24</v>
      </c>
      <c r="H61" s="29" t="s">
        <v>302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44949</v>
      </c>
      <c r="B62" s="29">
        <v>531496</v>
      </c>
      <c r="C62" s="28" t="s">
        <v>1113</v>
      </c>
      <c r="D62" s="28" t="s">
        <v>1116</v>
      </c>
      <c r="E62" s="28" t="s">
        <v>524</v>
      </c>
      <c r="F62" s="85">
        <v>43757</v>
      </c>
      <c r="G62" s="29">
        <v>3.24</v>
      </c>
      <c r="H62" s="29" t="s">
        <v>302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44949</v>
      </c>
      <c r="B63" s="29">
        <v>531496</v>
      </c>
      <c r="C63" s="28" t="s">
        <v>1113</v>
      </c>
      <c r="D63" s="28" t="s">
        <v>1117</v>
      </c>
      <c r="E63" s="28" t="s">
        <v>523</v>
      </c>
      <c r="F63" s="85">
        <v>72536</v>
      </c>
      <c r="G63" s="29">
        <v>3.24</v>
      </c>
      <c r="H63" s="29" t="s">
        <v>302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44949</v>
      </c>
      <c r="B64" s="29">
        <v>526773</v>
      </c>
      <c r="C64" s="28" t="s">
        <v>1118</v>
      </c>
      <c r="D64" s="28" t="s">
        <v>1119</v>
      </c>
      <c r="E64" s="28" t="s">
        <v>524</v>
      </c>
      <c r="F64" s="85">
        <v>1023480</v>
      </c>
      <c r="G64" s="29">
        <v>8.76</v>
      </c>
      <c r="H64" s="29" t="s">
        <v>302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44949</v>
      </c>
      <c r="B65" s="29">
        <v>512217</v>
      </c>
      <c r="C65" s="28" t="s">
        <v>1015</v>
      </c>
      <c r="D65" s="28" t="s">
        <v>1120</v>
      </c>
      <c r="E65" s="28" t="s">
        <v>523</v>
      </c>
      <c r="F65" s="85">
        <v>61387</v>
      </c>
      <c r="G65" s="29">
        <v>39.64</v>
      </c>
      <c r="H65" s="29" t="s">
        <v>302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44949</v>
      </c>
      <c r="B66" s="29">
        <v>543744</v>
      </c>
      <c r="C66" s="28" t="s">
        <v>1121</v>
      </c>
      <c r="D66" s="28" t="s">
        <v>1122</v>
      </c>
      <c r="E66" s="28" t="s">
        <v>524</v>
      </c>
      <c r="F66" s="85">
        <v>23000</v>
      </c>
      <c r="G66" s="29">
        <v>157.5</v>
      </c>
      <c r="H66" s="29" t="s">
        <v>302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44949</v>
      </c>
      <c r="B67" s="29">
        <v>519191</v>
      </c>
      <c r="C67" s="28" t="s">
        <v>1123</v>
      </c>
      <c r="D67" s="28" t="s">
        <v>1124</v>
      </c>
      <c r="E67" s="28" t="s">
        <v>524</v>
      </c>
      <c r="F67" s="85">
        <v>40000</v>
      </c>
      <c r="G67" s="29">
        <v>13.84</v>
      </c>
      <c r="H67" s="29" t="s">
        <v>302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44949</v>
      </c>
      <c r="B68" s="29">
        <v>519191</v>
      </c>
      <c r="C68" s="28" t="s">
        <v>1123</v>
      </c>
      <c r="D68" s="28" t="s">
        <v>1125</v>
      </c>
      <c r="E68" s="28" t="s">
        <v>523</v>
      </c>
      <c r="F68" s="85">
        <v>49914</v>
      </c>
      <c r="G68" s="29">
        <v>12.58</v>
      </c>
      <c r="H68" s="29" t="s">
        <v>302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44949</v>
      </c>
      <c r="B69" s="29">
        <v>539584</v>
      </c>
      <c r="C69" s="28" t="s">
        <v>1126</v>
      </c>
      <c r="D69" s="28" t="s">
        <v>1127</v>
      </c>
      <c r="E69" s="28" t="s">
        <v>524</v>
      </c>
      <c r="F69" s="85">
        <v>376759</v>
      </c>
      <c r="G69" s="29">
        <v>1.44</v>
      </c>
      <c r="H69" s="29" t="s">
        <v>302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44949</v>
      </c>
      <c r="B70" s="29">
        <v>539041</v>
      </c>
      <c r="C70" s="28" t="s">
        <v>1128</v>
      </c>
      <c r="D70" s="28" t="s">
        <v>957</v>
      </c>
      <c r="E70" s="28" t="s">
        <v>523</v>
      </c>
      <c r="F70" s="85">
        <v>90000</v>
      </c>
      <c r="G70" s="29">
        <v>33.04</v>
      </c>
      <c r="H70" s="29" t="s">
        <v>302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44949</v>
      </c>
      <c r="B71" s="29">
        <v>539041</v>
      </c>
      <c r="C71" s="28" t="s">
        <v>1128</v>
      </c>
      <c r="D71" s="28" t="s">
        <v>1066</v>
      </c>
      <c r="E71" s="28" t="s">
        <v>523</v>
      </c>
      <c r="F71" s="85">
        <v>100000</v>
      </c>
      <c r="G71" s="29">
        <v>31.3</v>
      </c>
      <c r="H71" s="29" t="s">
        <v>302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44949</v>
      </c>
      <c r="B72" s="29">
        <v>539041</v>
      </c>
      <c r="C72" s="28" t="s">
        <v>1128</v>
      </c>
      <c r="D72" s="28" t="s">
        <v>957</v>
      </c>
      <c r="E72" s="28" t="s">
        <v>524</v>
      </c>
      <c r="F72" s="85">
        <v>50000</v>
      </c>
      <c r="G72" s="29">
        <v>32.520000000000003</v>
      </c>
      <c r="H72" s="29" t="s">
        <v>302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44949</v>
      </c>
      <c r="B73" s="29">
        <v>539041</v>
      </c>
      <c r="C73" s="28" t="s">
        <v>1128</v>
      </c>
      <c r="D73" s="28" t="s">
        <v>1066</v>
      </c>
      <c r="E73" s="28" t="s">
        <v>524</v>
      </c>
      <c r="F73" s="85">
        <v>105000</v>
      </c>
      <c r="G73" s="29">
        <v>31.76</v>
      </c>
      <c r="H73" s="29" t="s">
        <v>302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44949</v>
      </c>
      <c r="B74" s="29">
        <v>539041</v>
      </c>
      <c r="C74" s="28" t="s">
        <v>1128</v>
      </c>
      <c r="D74" s="28" t="s">
        <v>1129</v>
      </c>
      <c r="E74" s="28" t="s">
        <v>524</v>
      </c>
      <c r="F74" s="85">
        <v>460000</v>
      </c>
      <c r="G74" s="29">
        <v>33.14</v>
      </c>
      <c r="H74" s="29" t="s">
        <v>302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44949</v>
      </c>
      <c r="B75" s="29">
        <v>539041</v>
      </c>
      <c r="C75" s="28" t="s">
        <v>1128</v>
      </c>
      <c r="D75" s="28" t="s">
        <v>1014</v>
      </c>
      <c r="E75" s="28" t="s">
        <v>523</v>
      </c>
      <c r="F75" s="85">
        <v>132500</v>
      </c>
      <c r="G75" s="29">
        <v>32.5</v>
      </c>
      <c r="H75" s="29" t="s">
        <v>302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44949</v>
      </c>
      <c r="B76" s="29">
        <v>539041</v>
      </c>
      <c r="C76" s="28" t="s">
        <v>1128</v>
      </c>
      <c r="D76" s="28" t="s">
        <v>1130</v>
      </c>
      <c r="E76" s="28" t="s">
        <v>524</v>
      </c>
      <c r="F76" s="85">
        <v>500000</v>
      </c>
      <c r="G76" s="29">
        <v>31.47</v>
      </c>
      <c r="H76" s="29" t="s">
        <v>302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44949</v>
      </c>
      <c r="B77" s="29">
        <v>539041</v>
      </c>
      <c r="C77" s="28" t="s">
        <v>1128</v>
      </c>
      <c r="D77" s="28" t="s">
        <v>1131</v>
      </c>
      <c r="E77" s="28" t="s">
        <v>523</v>
      </c>
      <c r="F77" s="85">
        <v>112500</v>
      </c>
      <c r="G77" s="29">
        <v>32.659999999999997</v>
      </c>
      <c r="H77" s="29" t="s">
        <v>302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44949</v>
      </c>
      <c r="B78" s="29">
        <v>539041</v>
      </c>
      <c r="C78" s="28" t="s">
        <v>1128</v>
      </c>
      <c r="D78" s="28" t="s">
        <v>1132</v>
      </c>
      <c r="E78" s="28" t="s">
        <v>523</v>
      </c>
      <c r="F78" s="85">
        <v>60000</v>
      </c>
      <c r="G78" s="29">
        <v>33.200000000000003</v>
      </c>
      <c r="H78" s="29" t="s">
        <v>302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44949</v>
      </c>
      <c r="B79" s="29">
        <v>539041</v>
      </c>
      <c r="C79" s="28" t="s">
        <v>1128</v>
      </c>
      <c r="D79" s="28" t="s">
        <v>1133</v>
      </c>
      <c r="E79" s="28" t="s">
        <v>524</v>
      </c>
      <c r="F79" s="85">
        <v>62500</v>
      </c>
      <c r="G79" s="29">
        <v>31.58</v>
      </c>
      <c r="H79" s="29" t="s">
        <v>302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44949</v>
      </c>
      <c r="B80" s="29">
        <v>539041</v>
      </c>
      <c r="C80" s="28" t="s">
        <v>1128</v>
      </c>
      <c r="D80" s="28" t="s">
        <v>1134</v>
      </c>
      <c r="E80" s="28" t="s">
        <v>524</v>
      </c>
      <c r="F80" s="85">
        <v>57500</v>
      </c>
      <c r="G80" s="29">
        <v>32.21</v>
      </c>
      <c r="H80" s="29" t="s">
        <v>302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44949</v>
      </c>
      <c r="B81" s="29">
        <v>539041</v>
      </c>
      <c r="C81" s="28" t="s">
        <v>1128</v>
      </c>
      <c r="D81" s="28" t="s">
        <v>870</v>
      </c>
      <c r="E81" s="28" t="s">
        <v>524</v>
      </c>
      <c r="F81" s="85">
        <v>277500</v>
      </c>
      <c r="G81" s="29">
        <v>32.64</v>
      </c>
      <c r="H81" s="29" t="s">
        <v>302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44949</v>
      </c>
      <c r="B82" s="29">
        <v>539041</v>
      </c>
      <c r="C82" s="28" t="s">
        <v>1128</v>
      </c>
      <c r="D82" s="28" t="s">
        <v>1134</v>
      </c>
      <c r="E82" s="28" t="s">
        <v>523</v>
      </c>
      <c r="F82" s="85">
        <v>62500</v>
      </c>
      <c r="G82" s="29">
        <v>30.94</v>
      </c>
      <c r="H82" s="29" t="s">
        <v>302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44949</v>
      </c>
      <c r="B83" s="29">
        <v>539041</v>
      </c>
      <c r="C83" s="28" t="s">
        <v>1128</v>
      </c>
      <c r="D83" s="28" t="s">
        <v>870</v>
      </c>
      <c r="E83" s="28" t="s">
        <v>523</v>
      </c>
      <c r="F83" s="85">
        <v>247500</v>
      </c>
      <c r="G83" s="29">
        <v>30.75</v>
      </c>
      <c r="H83" s="29" t="s">
        <v>302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44949</v>
      </c>
      <c r="B84" s="29">
        <v>539041</v>
      </c>
      <c r="C84" s="28" t="s">
        <v>1128</v>
      </c>
      <c r="D84" s="28" t="s">
        <v>1135</v>
      </c>
      <c r="E84" s="28" t="s">
        <v>524</v>
      </c>
      <c r="F84" s="85">
        <v>70000</v>
      </c>
      <c r="G84" s="29">
        <v>30.1</v>
      </c>
      <c r="H84" s="29" t="s">
        <v>302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44949</v>
      </c>
      <c r="B85" s="29">
        <v>539041</v>
      </c>
      <c r="C85" s="28" t="s">
        <v>1128</v>
      </c>
      <c r="D85" s="28" t="s">
        <v>1136</v>
      </c>
      <c r="E85" s="28" t="s">
        <v>523</v>
      </c>
      <c r="F85" s="85">
        <v>100000</v>
      </c>
      <c r="G85" s="29">
        <v>33.200000000000003</v>
      </c>
      <c r="H85" s="29" t="s">
        <v>302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44949</v>
      </c>
      <c r="B86" s="29">
        <v>539041</v>
      </c>
      <c r="C86" s="28" t="s">
        <v>1128</v>
      </c>
      <c r="D86" s="28" t="s">
        <v>1136</v>
      </c>
      <c r="E86" s="28" t="s">
        <v>524</v>
      </c>
      <c r="F86" s="85">
        <v>50000</v>
      </c>
      <c r="G86" s="29">
        <v>33.200000000000003</v>
      </c>
      <c r="H86" s="29" t="s">
        <v>302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44949</v>
      </c>
      <c r="B87" s="29">
        <v>543745</v>
      </c>
      <c r="C87" s="28" t="s">
        <v>1032</v>
      </c>
      <c r="D87" s="28" t="s">
        <v>870</v>
      </c>
      <c r="E87" s="28" t="s">
        <v>524</v>
      </c>
      <c r="F87" s="85">
        <v>204000</v>
      </c>
      <c r="G87" s="29">
        <v>17.57</v>
      </c>
      <c r="H87" s="29" t="s">
        <v>302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44949</v>
      </c>
      <c r="B88" s="29">
        <v>539278</v>
      </c>
      <c r="C88" s="28" t="s">
        <v>1011</v>
      </c>
      <c r="D88" s="28" t="s">
        <v>957</v>
      </c>
      <c r="E88" s="28" t="s">
        <v>523</v>
      </c>
      <c r="F88" s="85">
        <v>78731</v>
      </c>
      <c r="G88" s="29">
        <v>6.35</v>
      </c>
      <c r="H88" s="29" t="s">
        <v>302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44949</v>
      </c>
      <c r="B89" s="29">
        <v>539278</v>
      </c>
      <c r="C89" s="28" t="s">
        <v>1011</v>
      </c>
      <c r="D89" s="28" t="s">
        <v>957</v>
      </c>
      <c r="E89" s="28" t="s">
        <v>524</v>
      </c>
      <c r="F89" s="85">
        <v>190353</v>
      </c>
      <c r="G89" s="29">
        <v>6.49</v>
      </c>
      <c r="H89" s="29" t="s">
        <v>302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44949</v>
      </c>
      <c r="B90" s="29">
        <v>539278</v>
      </c>
      <c r="C90" s="28" t="s">
        <v>1011</v>
      </c>
      <c r="D90" s="28" t="s">
        <v>1137</v>
      </c>
      <c r="E90" s="28" t="s">
        <v>523</v>
      </c>
      <c r="F90" s="85">
        <v>200000</v>
      </c>
      <c r="G90" s="29">
        <v>6.49</v>
      </c>
      <c r="H90" s="29" t="s">
        <v>302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44949</v>
      </c>
      <c r="B91" s="29">
        <v>537582</v>
      </c>
      <c r="C91" s="28" t="s">
        <v>1138</v>
      </c>
      <c r="D91" s="28" t="s">
        <v>1139</v>
      </c>
      <c r="E91" s="28" t="s">
        <v>524</v>
      </c>
      <c r="F91" s="85">
        <v>790000</v>
      </c>
      <c r="G91" s="29">
        <v>2.09</v>
      </c>
      <c r="H91" s="29" t="s">
        <v>302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44949</v>
      </c>
      <c r="B92" s="29">
        <v>537582</v>
      </c>
      <c r="C92" s="28" t="s">
        <v>1138</v>
      </c>
      <c r="D92" s="28" t="s">
        <v>1140</v>
      </c>
      <c r="E92" s="28" t="s">
        <v>523</v>
      </c>
      <c r="F92" s="85">
        <v>790000</v>
      </c>
      <c r="G92" s="29">
        <v>2.09</v>
      </c>
      <c r="H92" s="29" t="s">
        <v>302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44949</v>
      </c>
      <c r="B93" s="29">
        <v>531650</v>
      </c>
      <c r="C93" s="28" t="s">
        <v>1141</v>
      </c>
      <c r="D93" s="28" t="s">
        <v>1142</v>
      </c>
      <c r="E93" s="28" t="s">
        <v>524</v>
      </c>
      <c r="F93" s="85">
        <v>70100</v>
      </c>
      <c r="G93" s="29">
        <v>1.47</v>
      </c>
      <c r="H93" s="29" t="s">
        <v>302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44949</v>
      </c>
      <c r="B94" s="29">
        <v>511523</v>
      </c>
      <c r="C94" s="28" t="s">
        <v>1143</v>
      </c>
      <c r="D94" s="28" t="s">
        <v>1144</v>
      </c>
      <c r="E94" s="28" t="s">
        <v>524</v>
      </c>
      <c r="F94" s="85">
        <v>47550</v>
      </c>
      <c r="G94" s="29">
        <v>28.14</v>
      </c>
      <c r="H94" s="29" t="s">
        <v>302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44949</v>
      </c>
      <c r="B95" s="29">
        <v>511523</v>
      </c>
      <c r="C95" s="28" t="s">
        <v>1143</v>
      </c>
      <c r="D95" s="28" t="s">
        <v>1145</v>
      </c>
      <c r="E95" s="28" t="s">
        <v>523</v>
      </c>
      <c r="F95" s="85">
        <v>40000</v>
      </c>
      <c r="G95" s="29">
        <v>28.17</v>
      </c>
      <c r="H95" s="29" t="s">
        <v>302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44949</v>
      </c>
      <c r="B96" s="29">
        <v>532354</v>
      </c>
      <c r="C96" s="28" t="s">
        <v>1146</v>
      </c>
      <c r="D96" s="28" t="s">
        <v>1147</v>
      </c>
      <c r="E96" s="28" t="s">
        <v>524</v>
      </c>
      <c r="F96" s="85">
        <v>100000</v>
      </c>
      <c r="G96" s="29">
        <v>12.58</v>
      </c>
      <c r="H96" s="29" t="s">
        <v>302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44949</v>
      </c>
      <c r="B97" s="29">
        <v>532354</v>
      </c>
      <c r="C97" s="28" t="s">
        <v>1146</v>
      </c>
      <c r="D97" s="28" t="s">
        <v>1148</v>
      </c>
      <c r="E97" s="28" t="s">
        <v>523</v>
      </c>
      <c r="F97" s="85">
        <v>67176</v>
      </c>
      <c r="G97" s="29">
        <v>12.57</v>
      </c>
      <c r="H97" s="29" t="s">
        <v>302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44949</v>
      </c>
      <c r="B98" s="29">
        <v>532354</v>
      </c>
      <c r="C98" s="28" t="s">
        <v>1146</v>
      </c>
      <c r="D98" s="28" t="s">
        <v>1148</v>
      </c>
      <c r="E98" s="28" t="s">
        <v>524</v>
      </c>
      <c r="F98" s="85">
        <v>67176</v>
      </c>
      <c r="G98" s="29">
        <v>13.08</v>
      </c>
      <c r="H98" s="29" t="s">
        <v>302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44949</v>
      </c>
      <c r="B99" s="29">
        <v>532354</v>
      </c>
      <c r="C99" s="28" t="s">
        <v>1146</v>
      </c>
      <c r="D99" s="28" t="s">
        <v>870</v>
      </c>
      <c r="E99" s="28" t="s">
        <v>524</v>
      </c>
      <c r="F99" s="85">
        <v>48068</v>
      </c>
      <c r="G99" s="29">
        <v>13.47</v>
      </c>
      <c r="H99" s="29" t="s">
        <v>302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44949</v>
      </c>
      <c r="B100" s="29">
        <v>532354</v>
      </c>
      <c r="C100" s="28" t="s">
        <v>1146</v>
      </c>
      <c r="D100" s="28" t="s">
        <v>870</v>
      </c>
      <c r="E100" s="28" t="s">
        <v>523</v>
      </c>
      <c r="F100" s="85">
        <v>148537</v>
      </c>
      <c r="G100" s="29">
        <v>12.25</v>
      </c>
      <c r="H100" s="29" t="s">
        <v>302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44949</v>
      </c>
      <c r="B101" s="29">
        <v>514378</v>
      </c>
      <c r="C101" s="28" t="s">
        <v>1033</v>
      </c>
      <c r="D101" s="28" t="s">
        <v>1034</v>
      </c>
      <c r="E101" s="28" t="s">
        <v>524</v>
      </c>
      <c r="F101" s="85">
        <v>26376</v>
      </c>
      <c r="G101" s="29">
        <v>45.15</v>
      </c>
      <c r="H101" s="29" t="s">
        <v>302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44949</v>
      </c>
      <c r="B102" s="29">
        <v>514378</v>
      </c>
      <c r="C102" s="28" t="s">
        <v>1033</v>
      </c>
      <c r="D102" s="28" t="s">
        <v>1034</v>
      </c>
      <c r="E102" s="28" t="s">
        <v>523</v>
      </c>
      <c r="F102" s="85">
        <v>584</v>
      </c>
      <c r="G102" s="29">
        <v>45.04</v>
      </c>
      <c r="H102" s="29" t="s">
        <v>302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44949</v>
      </c>
      <c r="B103" s="29" t="s">
        <v>1017</v>
      </c>
      <c r="C103" s="28" t="s">
        <v>1018</v>
      </c>
      <c r="D103" s="28" t="s">
        <v>1019</v>
      </c>
      <c r="E103" s="28" t="s">
        <v>523</v>
      </c>
      <c r="F103" s="85">
        <v>102000</v>
      </c>
      <c r="G103" s="29">
        <v>7.25</v>
      </c>
      <c r="H103" s="29" t="s">
        <v>914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44949</v>
      </c>
      <c r="B104" s="29" t="s">
        <v>1017</v>
      </c>
      <c r="C104" s="28" t="s">
        <v>1018</v>
      </c>
      <c r="D104" s="28" t="s">
        <v>1053</v>
      </c>
      <c r="E104" s="28" t="s">
        <v>523</v>
      </c>
      <c r="F104" s="85">
        <v>225000</v>
      </c>
      <c r="G104" s="29">
        <v>7.3</v>
      </c>
      <c r="H104" s="29" t="s">
        <v>914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44949</v>
      </c>
      <c r="B105" s="29" t="s">
        <v>1149</v>
      </c>
      <c r="C105" s="28" t="s">
        <v>1150</v>
      </c>
      <c r="D105" s="28" t="s">
        <v>912</v>
      </c>
      <c r="E105" s="28" t="s">
        <v>523</v>
      </c>
      <c r="F105" s="85">
        <v>138903</v>
      </c>
      <c r="G105" s="29">
        <v>299.20999999999998</v>
      </c>
      <c r="H105" s="29" t="s">
        <v>914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44949</v>
      </c>
      <c r="B106" s="29" t="s">
        <v>1149</v>
      </c>
      <c r="C106" s="28" t="s">
        <v>1150</v>
      </c>
      <c r="D106" s="28" t="s">
        <v>913</v>
      </c>
      <c r="E106" s="28" t="s">
        <v>523</v>
      </c>
      <c r="F106" s="85">
        <v>86629</v>
      </c>
      <c r="G106" s="29">
        <v>300.72000000000003</v>
      </c>
      <c r="H106" s="29" t="s">
        <v>914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44949</v>
      </c>
      <c r="B107" s="29" t="s">
        <v>1149</v>
      </c>
      <c r="C107" s="28" t="s">
        <v>1150</v>
      </c>
      <c r="D107" s="28" t="s">
        <v>1016</v>
      </c>
      <c r="E107" s="28" t="s">
        <v>523</v>
      </c>
      <c r="F107" s="85">
        <v>69825</v>
      </c>
      <c r="G107" s="29">
        <v>298.57</v>
      </c>
      <c r="H107" s="29" t="s">
        <v>914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44949</v>
      </c>
      <c r="B108" s="29" t="s">
        <v>1151</v>
      </c>
      <c r="C108" s="28" t="s">
        <v>1152</v>
      </c>
      <c r="D108" s="28" t="s">
        <v>1153</v>
      </c>
      <c r="E108" s="28" t="s">
        <v>523</v>
      </c>
      <c r="F108" s="85">
        <v>207885</v>
      </c>
      <c r="G108" s="29">
        <v>67.260000000000005</v>
      </c>
      <c r="H108" s="29" t="s">
        <v>914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44949</v>
      </c>
      <c r="B109" s="29" t="s">
        <v>1154</v>
      </c>
      <c r="C109" s="28" t="s">
        <v>1155</v>
      </c>
      <c r="D109" s="28" t="s">
        <v>997</v>
      </c>
      <c r="E109" s="28" t="s">
        <v>523</v>
      </c>
      <c r="F109" s="85">
        <v>4000000</v>
      </c>
      <c r="G109" s="29">
        <v>1.8</v>
      </c>
      <c r="H109" s="29" t="s">
        <v>914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44949</v>
      </c>
      <c r="B110" s="29" t="s">
        <v>1037</v>
      </c>
      <c r="C110" s="28" t="s">
        <v>1038</v>
      </c>
      <c r="D110" s="28" t="s">
        <v>1156</v>
      </c>
      <c r="E110" s="28" t="s">
        <v>523</v>
      </c>
      <c r="F110" s="85">
        <v>514443</v>
      </c>
      <c r="G110" s="29">
        <v>397.75</v>
      </c>
      <c r="H110" s="29" t="s">
        <v>914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44949</v>
      </c>
      <c r="B111" s="29" t="s">
        <v>1037</v>
      </c>
      <c r="C111" s="28" t="s">
        <v>1038</v>
      </c>
      <c r="D111" s="28" t="s">
        <v>912</v>
      </c>
      <c r="E111" s="28" t="s">
        <v>523</v>
      </c>
      <c r="F111" s="85">
        <v>263570</v>
      </c>
      <c r="G111" s="29">
        <v>397.26</v>
      </c>
      <c r="H111" s="29" t="s">
        <v>914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44949</v>
      </c>
      <c r="B112" s="29" t="s">
        <v>1020</v>
      </c>
      <c r="C112" s="28" t="s">
        <v>1021</v>
      </c>
      <c r="D112" s="28" t="s">
        <v>912</v>
      </c>
      <c r="E112" s="28" t="s">
        <v>523</v>
      </c>
      <c r="F112" s="85">
        <v>28990</v>
      </c>
      <c r="G112" s="29">
        <v>181.57</v>
      </c>
      <c r="H112" s="29" t="s">
        <v>914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44949</v>
      </c>
      <c r="B113" s="29" t="s">
        <v>390</v>
      </c>
      <c r="C113" s="28" t="s">
        <v>1157</v>
      </c>
      <c r="D113" s="28" t="s">
        <v>1158</v>
      </c>
      <c r="E113" s="28" t="s">
        <v>523</v>
      </c>
      <c r="F113" s="85">
        <v>16892394</v>
      </c>
      <c r="G113" s="29">
        <v>17.68</v>
      </c>
      <c r="H113" s="29" t="s">
        <v>914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44949</v>
      </c>
      <c r="B114" s="29" t="s">
        <v>390</v>
      </c>
      <c r="C114" s="28" t="s">
        <v>1157</v>
      </c>
      <c r="D114" s="28" t="s">
        <v>1159</v>
      </c>
      <c r="E114" s="28" t="s">
        <v>523</v>
      </c>
      <c r="F114" s="85">
        <v>29047857</v>
      </c>
      <c r="G114" s="29">
        <v>17.7</v>
      </c>
      <c r="H114" s="29" t="s">
        <v>914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44949</v>
      </c>
      <c r="B115" s="29" t="s">
        <v>1030</v>
      </c>
      <c r="C115" s="28" t="s">
        <v>1042</v>
      </c>
      <c r="D115" s="28" t="s">
        <v>1160</v>
      </c>
      <c r="E115" s="28" t="s">
        <v>523</v>
      </c>
      <c r="F115" s="85">
        <v>51910</v>
      </c>
      <c r="G115" s="29">
        <v>448.03</v>
      </c>
      <c r="H115" s="29" t="s">
        <v>914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44949</v>
      </c>
      <c r="B116" s="29" t="s">
        <v>1030</v>
      </c>
      <c r="C116" s="28" t="s">
        <v>1042</v>
      </c>
      <c r="D116" s="28" t="s">
        <v>1044</v>
      </c>
      <c r="E116" s="28" t="s">
        <v>523</v>
      </c>
      <c r="F116" s="85">
        <v>146370</v>
      </c>
      <c r="G116" s="29">
        <v>434.58</v>
      </c>
      <c r="H116" s="29" t="s">
        <v>914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44949</v>
      </c>
      <c r="B117" s="29" t="s">
        <v>1030</v>
      </c>
      <c r="C117" s="28" t="s">
        <v>1042</v>
      </c>
      <c r="D117" s="28" t="s">
        <v>1161</v>
      </c>
      <c r="E117" s="28" t="s">
        <v>523</v>
      </c>
      <c r="F117" s="85">
        <v>52426</v>
      </c>
      <c r="G117" s="29">
        <v>428.21</v>
      </c>
      <c r="H117" s="29" t="s">
        <v>914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44949</v>
      </c>
      <c r="B118" s="29" t="s">
        <v>1030</v>
      </c>
      <c r="C118" s="28" t="s">
        <v>1042</v>
      </c>
      <c r="D118" s="28" t="s">
        <v>1162</v>
      </c>
      <c r="E118" s="28" t="s">
        <v>523</v>
      </c>
      <c r="F118" s="85">
        <v>50290</v>
      </c>
      <c r="G118" s="29">
        <v>410.41</v>
      </c>
      <c r="H118" s="29" t="s">
        <v>914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44949</v>
      </c>
      <c r="B119" s="29" t="s">
        <v>1030</v>
      </c>
      <c r="C119" s="28" t="s">
        <v>1042</v>
      </c>
      <c r="D119" s="28" t="s">
        <v>1045</v>
      </c>
      <c r="E119" s="28" t="s">
        <v>523</v>
      </c>
      <c r="F119" s="85">
        <v>187242</v>
      </c>
      <c r="G119" s="29">
        <v>434.3</v>
      </c>
      <c r="H119" s="29" t="s">
        <v>914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44949</v>
      </c>
      <c r="B120" s="29" t="s">
        <v>1030</v>
      </c>
      <c r="C120" s="28" t="s">
        <v>1042</v>
      </c>
      <c r="D120" s="28" t="s">
        <v>1163</v>
      </c>
      <c r="E120" s="28" t="s">
        <v>523</v>
      </c>
      <c r="F120" s="85">
        <v>108247</v>
      </c>
      <c r="G120" s="29">
        <v>452.9</v>
      </c>
      <c r="H120" s="29" t="s">
        <v>914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44949</v>
      </c>
      <c r="B121" s="29" t="s">
        <v>1030</v>
      </c>
      <c r="C121" s="28" t="s">
        <v>1042</v>
      </c>
      <c r="D121" s="28" t="s">
        <v>1164</v>
      </c>
      <c r="E121" s="28" t="s">
        <v>523</v>
      </c>
      <c r="F121" s="85">
        <v>78698</v>
      </c>
      <c r="G121" s="29">
        <v>457.47</v>
      </c>
      <c r="H121" s="29" t="s">
        <v>914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44949</v>
      </c>
      <c r="B122" s="29" t="s">
        <v>1030</v>
      </c>
      <c r="C122" s="28" t="s">
        <v>1042</v>
      </c>
      <c r="D122" s="28" t="s">
        <v>1165</v>
      </c>
      <c r="E122" s="28" t="s">
        <v>523</v>
      </c>
      <c r="F122" s="85">
        <v>99944</v>
      </c>
      <c r="G122" s="29">
        <v>446.47</v>
      </c>
      <c r="H122" s="29" t="s">
        <v>914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44949</v>
      </c>
      <c r="B123" s="29" t="s">
        <v>1030</v>
      </c>
      <c r="C123" s="28" t="s">
        <v>1042</v>
      </c>
      <c r="D123" s="28" t="s">
        <v>1039</v>
      </c>
      <c r="E123" s="28" t="s">
        <v>523</v>
      </c>
      <c r="F123" s="85">
        <v>77325</v>
      </c>
      <c r="G123" s="29">
        <v>457.1</v>
      </c>
      <c r="H123" s="29" t="s">
        <v>914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44949</v>
      </c>
      <c r="B124" s="29" t="s">
        <v>1030</v>
      </c>
      <c r="C124" s="28" t="s">
        <v>1042</v>
      </c>
      <c r="D124" s="28" t="s">
        <v>1134</v>
      </c>
      <c r="E124" s="28" t="s">
        <v>523</v>
      </c>
      <c r="F124" s="85">
        <v>58340</v>
      </c>
      <c r="G124" s="29">
        <v>456.08</v>
      </c>
      <c r="H124" s="29" t="s">
        <v>914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44949</v>
      </c>
      <c r="B125" s="29" t="s">
        <v>1030</v>
      </c>
      <c r="C125" s="28" t="s">
        <v>1042</v>
      </c>
      <c r="D125" s="28" t="s">
        <v>1047</v>
      </c>
      <c r="E125" s="28" t="s">
        <v>523</v>
      </c>
      <c r="F125" s="85">
        <v>53344</v>
      </c>
      <c r="G125" s="29">
        <v>435.51</v>
      </c>
      <c r="H125" s="29" t="s">
        <v>914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44949</v>
      </c>
      <c r="B126" s="29" t="s">
        <v>1030</v>
      </c>
      <c r="C126" s="28" t="s">
        <v>1042</v>
      </c>
      <c r="D126" s="28" t="s">
        <v>1046</v>
      </c>
      <c r="E126" s="28" t="s">
        <v>523</v>
      </c>
      <c r="F126" s="85">
        <v>97814</v>
      </c>
      <c r="G126" s="29">
        <v>442.07</v>
      </c>
      <c r="H126" s="29" t="s">
        <v>914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44949</v>
      </c>
      <c r="B127" s="29" t="s">
        <v>1030</v>
      </c>
      <c r="C127" s="28" t="s">
        <v>1042</v>
      </c>
      <c r="D127" s="28" t="s">
        <v>1016</v>
      </c>
      <c r="E127" s="28" t="s">
        <v>523</v>
      </c>
      <c r="F127" s="85">
        <v>560558</v>
      </c>
      <c r="G127" s="29">
        <v>436.46</v>
      </c>
      <c r="H127" s="29" t="s">
        <v>914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44949</v>
      </c>
      <c r="B128" s="29" t="s">
        <v>1030</v>
      </c>
      <c r="C128" s="28" t="s">
        <v>1042</v>
      </c>
      <c r="D128" s="28" t="s">
        <v>1159</v>
      </c>
      <c r="E128" s="28" t="s">
        <v>523</v>
      </c>
      <c r="F128" s="85">
        <v>110363</v>
      </c>
      <c r="G128" s="29">
        <v>421.13</v>
      </c>
      <c r="H128" s="29" t="s">
        <v>914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44949</v>
      </c>
      <c r="B129" s="29" t="s">
        <v>1030</v>
      </c>
      <c r="C129" s="28" t="s">
        <v>1042</v>
      </c>
      <c r="D129" s="28" t="s">
        <v>1031</v>
      </c>
      <c r="E129" s="28" t="s">
        <v>523</v>
      </c>
      <c r="F129" s="85">
        <v>66905</v>
      </c>
      <c r="G129" s="29">
        <v>430.13</v>
      </c>
      <c r="H129" s="29" t="s">
        <v>914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44949</v>
      </c>
      <c r="B130" s="29" t="s">
        <v>1030</v>
      </c>
      <c r="C130" s="28" t="s">
        <v>1042</v>
      </c>
      <c r="D130" s="28" t="s">
        <v>913</v>
      </c>
      <c r="E130" s="28" t="s">
        <v>523</v>
      </c>
      <c r="F130" s="85">
        <v>304222</v>
      </c>
      <c r="G130" s="29">
        <v>442.3</v>
      </c>
      <c r="H130" s="29" t="s">
        <v>914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44949</v>
      </c>
      <c r="B131" s="29" t="s">
        <v>1030</v>
      </c>
      <c r="C131" s="28" t="s">
        <v>1042</v>
      </c>
      <c r="D131" s="28" t="s">
        <v>912</v>
      </c>
      <c r="E131" s="28" t="s">
        <v>523</v>
      </c>
      <c r="F131" s="85">
        <v>746344</v>
      </c>
      <c r="G131" s="29">
        <v>428.93</v>
      </c>
      <c r="H131" s="29" t="s">
        <v>914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44949</v>
      </c>
      <c r="B132" s="29" t="s">
        <v>1030</v>
      </c>
      <c r="C132" s="28" t="s">
        <v>1042</v>
      </c>
      <c r="D132" s="28" t="s">
        <v>1166</v>
      </c>
      <c r="E132" s="28" t="s">
        <v>523</v>
      </c>
      <c r="F132" s="85">
        <v>108266</v>
      </c>
      <c r="G132" s="29">
        <v>433.96</v>
      </c>
      <c r="H132" s="29" t="s">
        <v>914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44949</v>
      </c>
      <c r="B133" s="29" t="s">
        <v>1030</v>
      </c>
      <c r="C133" s="28" t="s">
        <v>1042</v>
      </c>
      <c r="D133" s="28" t="s">
        <v>1012</v>
      </c>
      <c r="E133" s="28" t="s">
        <v>523</v>
      </c>
      <c r="F133" s="85">
        <v>214734</v>
      </c>
      <c r="G133" s="29">
        <v>443.94</v>
      </c>
      <c r="H133" s="29" t="s">
        <v>914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44949</v>
      </c>
      <c r="B134" s="29" t="s">
        <v>1030</v>
      </c>
      <c r="C134" s="28" t="s">
        <v>1042</v>
      </c>
      <c r="D134" s="28" t="s">
        <v>1043</v>
      </c>
      <c r="E134" s="28" t="s">
        <v>523</v>
      </c>
      <c r="F134" s="85">
        <v>72092</v>
      </c>
      <c r="G134" s="29">
        <v>433.04</v>
      </c>
      <c r="H134" s="29" t="s">
        <v>914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44949</v>
      </c>
      <c r="B135" s="29" t="s">
        <v>1030</v>
      </c>
      <c r="C135" s="28" t="s">
        <v>1042</v>
      </c>
      <c r="D135" s="28" t="s">
        <v>1167</v>
      </c>
      <c r="E135" s="28" t="s">
        <v>523</v>
      </c>
      <c r="F135" s="85">
        <v>54084</v>
      </c>
      <c r="G135" s="29">
        <v>439.21</v>
      </c>
      <c r="H135" s="29" t="s">
        <v>914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44949</v>
      </c>
      <c r="B136" s="29" t="s">
        <v>1168</v>
      </c>
      <c r="C136" s="28" t="s">
        <v>1169</v>
      </c>
      <c r="D136" s="28" t="s">
        <v>996</v>
      </c>
      <c r="E136" s="28" t="s">
        <v>523</v>
      </c>
      <c r="F136" s="85">
        <v>50904</v>
      </c>
      <c r="G136" s="29">
        <v>69.569999999999993</v>
      </c>
      <c r="H136" s="29" t="s">
        <v>914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>
        <v>44949</v>
      </c>
      <c r="B137" s="29" t="s">
        <v>1048</v>
      </c>
      <c r="C137" s="28" t="s">
        <v>1049</v>
      </c>
      <c r="D137" s="28" t="s">
        <v>1012</v>
      </c>
      <c r="E137" s="28" t="s">
        <v>523</v>
      </c>
      <c r="F137" s="85">
        <v>69572</v>
      </c>
      <c r="G137" s="29">
        <v>28.06</v>
      </c>
      <c r="H137" s="29" t="s">
        <v>914</v>
      </c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>
        <v>44949</v>
      </c>
      <c r="B138" s="29" t="s">
        <v>1048</v>
      </c>
      <c r="C138" s="28" t="s">
        <v>1049</v>
      </c>
      <c r="D138" s="28" t="s">
        <v>1050</v>
      </c>
      <c r="E138" s="28" t="s">
        <v>523</v>
      </c>
      <c r="F138" s="85">
        <v>110000</v>
      </c>
      <c r="G138" s="29">
        <v>28.65</v>
      </c>
      <c r="H138" s="29" t="s">
        <v>914</v>
      </c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>
        <v>44949</v>
      </c>
      <c r="B139" s="29" t="s">
        <v>1048</v>
      </c>
      <c r="C139" s="28" t="s">
        <v>1049</v>
      </c>
      <c r="D139" s="28" t="s">
        <v>1170</v>
      </c>
      <c r="E139" s="28" t="s">
        <v>523</v>
      </c>
      <c r="F139" s="85">
        <v>41089</v>
      </c>
      <c r="G139" s="29">
        <v>28.26</v>
      </c>
      <c r="H139" s="29" t="s">
        <v>914</v>
      </c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>
        <v>44949</v>
      </c>
      <c r="B140" s="29" t="s">
        <v>1171</v>
      </c>
      <c r="C140" s="28" t="s">
        <v>1172</v>
      </c>
      <c r="D140" s="28" t="s">
        <v>1173</v>
      </c>
      <c r="E140" s="28" t="s">
        <v>523</v>
      </c>
      <c r="F140" s="85">
        <v>300000</v>
      </c>
      <c r="G140" s="29">
        <v>13.7</v>
      </c>
      <c r="H140" s="29" t="s">
        <v>914</v>
      </c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>
        <v>44949</v>
      </c>
      <c r="B141" s="29" t="s">
        <v>1174</v>
      </c>
      <c r="C141" s="28" t="s">
        <v>1175</v>
      </c>
      <c r="D141" s="28" t="s">
        <v>1176</v>
      </c>
      <c r="E141" s="28" t="s">
        <v>523</v>
      </c>
      <c r="F141" s="85">
        <v>708557</v>
      </c>
      <c r="G141" s="29">
        <v>35.26</v>
      </c>
      <c r="H141" s="29" t="s">
        <v>914</v>
      </c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>
        <v>44949</v>
      </c>
      <c r="B142" s="29" t="s">
        <v>1174</v>
      </c>
      <c r="C142" s="28" t="s">
        <v>1175</v>
      </c>
      <c r="D142" s="28" t="s">
        <v>1051</v>
      </c>
      <c r="E142" s="28" t="s">
        <v>523</v>
      </c>
      <c r="F142" s="85">
        <v>2662614</v>
      </c>
      <c r="G142" s="29">
        <v>34.28</v>
      </c>
      <c r="H142" s="29" t="s">
        <v>914</v>
      </c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>
        <v>44949</v>
      </c>
      <c r="B143" s="29" t="s">
        <v>1177</v>
      </c>
      <c r="C143" s="28" t="s">
        <v>1178</v>
      </c>
      <c r="D143" s="28" t="s">
        <v>1025</v>
      </c>
      <c r="E143" s="28" t="s">
        <v>523</v>
      </c>
      <c r="F143" s="85">
        <v>40000</v>
      </c>
      <c r="G143" s="29">
        <v>22.65</v>
      </c>
      <c r="H143" s="29" t="s">
        <v>914</v>
      </c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>
        <v>44949</v>
      </c>
      <c r="B144" s="29" t="s">
        <v>1017</v>
      </c>
      <c r="C144" s="28" t="s">
        <v>1018</v>
      </c>
      <c r="D144" s="28" t="s">
        <v>1179</v>
      </c>
      <c r="E144" s="28" t="s">
        <v>524</v>
      </c>
      <c r="F144" s="85">
        <v>105000</v>
      </c>
      <c r="G144" s="29">
        <v>7.26</v>
      </c>
      <c r="H144" s="29" t="s">
        <v>914</v>
      </c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>
        <v>44949</v>
      </c>
      <c r="B145" s="29" t="s">
        <v>1017</v>
      </c>
      <c r="C145" s="28" t="s">
        <v>1018</v>
      </c>
      <c r="D145" s="28" t="s">
        <v>1180</v>
      </c>
      <c r="E145" s="28" t="s">
        <v>524</v>
      </c>
      <c r="F145" s="85">
        <v>102000</v>
      </c>
      <c r="G145" s="29">
        <v>7.45</v>
      </c>
      <c r="H145" s="29" t="s">
        <v>914</v>
      </c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>
        <v>44949</v>
      </c>
      <c r="B146" s="29" t="s">
        <v>1149</v>
      </c>
      <c r="C146" s="28" t="s">
        <v>1150</v>
      </c>
      <c r="D146" s="28" t="s">
        <v>1016</v>
      </c>
      <c r="E146" s="28" t="s">
        <v>524</v>
      </c>
      <c r="F146" s="85">
        <v>65933</v>
      </c>
      <c r="G146" s="29">
        <v>299.22000000000003</v>
      </c>
      <c r="H146" s="29" t="s">
        <v>914</v>
      </c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>
        <v>44949</v>
      </c>
      <c r="B147" s="29" t="s">
        <v>1149</v>
      </c>
      <c r="C147" s="28" t="s">
        <v>1150</v>
      </c>
      <c r="D147" s="28" t="s">
        <v>912</v>
      </c>
      <c r="E147" s="28" t="s">
        <v>524</v>
      </c>
      <c r="F147" s="85">
        <v>138903</v>
      </c>
      <c r="G147" s="29">
        <v>299.64999999999998</v>
      </c>
      <c r="H147" s="29" t="s">
        <v>914</v>
      </c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>
        <v>44949</v>
      </c>
      <c r="B148" s="29" t="s">
        <v>1149</v>
      </c>
      <c r="C148" s="28" t="s">
        <v>1150</v>
      </c>
      <c r="D148" s="28" t="s">
        <v>913</v>
      </c>
      <c r="E148" s="28" t="s">
        <v>524</v>
      </c>
      <c r="F148" s="85">
        <v>89414</v>
      </c>
      <c r="G148" s="29">
        <v>300.64</v>
      </c>
      <c r="H148" s="29" t="s">
        <v>914</v>
      </c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>
        <v>44949</v>
      </c>
      <c r="B149" s="29" t="s">
        <v>1151</v>
      </c>
      <c r="C149" s="28" t="s">
        <v>1152</v>
      </c>
      <c r="D149" s="28" t="s">
        <v>1153</v>
      </c>
      <c r="E149" s="28" t="s">
        <v>524</v>
      </c>
      <c r="F149" s="85">
        <v>199602</v>
      </c>
      <c r="G149" s="29">
        <v>67.14</v>
      </c>
      <c r="H149" s="29" t="s">
        <v>914</v>
      </c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>
        <v>44949</v>
      </c>
      <c r="B150" s="29" t="s">
        <v>1181</v>
      </c>
      <c r="C150" s="28" t="s">
        <v>1182</v>
      </c>
      <c r="D150" s="28" t="s">
        <v>870</v>
      </c>
      <c r="E150" s="28" t="s">
        <v>524</v>
      </c>
      <c r="F150" s="85">
        <v>132800</v>
      </c>
      <c r="G150" s="29">
        <v>127.63</v>
      </c>
      <c r="H150" s="29" t="s">
        <v>914</v>
      </c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>
        <v>44949</v>
      </c>
      <c r="B151" s="29" t="s">
        <v>1035</v>
      </c>
      <c r="C151" s="28" t="s">
        <v>1036</v>
      </c>
      <c r="D151" s="28" t="s">
        <v>1052</v>
      </c>
      <c r="E151" s="28" t="s">
        <v>524</v>
      </c>
      <c r="F151" s="85">
        <v>312300</v>
      </c>
      <c r="G151" s="29">
        <v>65.849999999999994</v>
      </c>
      <c r="H151" s="29" t="s">
        <v>914</v>
      </c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>
        <v>44949</v>
      </c>
      <c r="B152" s="29" t="s">
        <v>1154</v>
      </c>
      <c r="C152" s="28" t="s">
        <v>1155</v>
      </c>
      <c r="D152" s="28" t="s">
        <v>1183</v>
      </c>
      <c r="E152" s="28" t="s">
        <v>524</v>
      </c>
      <c r="F152" s="85">
        <v>7000000</v>
      </c>
      <c r="G152" s="29">
        <v>1.8</v>
      </c>
      <c r="H152" s="29" t="s">
        <v>914</v>
      </c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>
        <v>44949</v>
      </c>
      <c r="B153" s="29" t="s">
        <v>1154</v>
      </c>
      <c r="C153" s="28" t="s">
        <v>1155</v>
      </c>
      <c r="D153" s="28" t="s">
        <v>997</v>
      </c>
      <c r="E153" s="28" t="s">
        <v>524</v>
      </c>
      <c r="F153" s="85">
        <v>2357064</v>
      </c>
      <c r="G153" s="29">
        <v>1.8</v>
      </c>
      <c r="H153" s="29" t="s">
        <v>914</v>
      </c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>
        <v>44949</v>
      </c>
      <c r="B154" s="29" t="s">
        <v>1184</v>
      </c>
      <c r="C154" s="28" t="s">
        <v>1185</v>
      </c>
      <c r="D154" s="28" t="s">
        <v>1186</v>
      </c>
      <c r="E154" s="28" t="s">
        <v>524</v>
      </c>
      <c r="F154" s="85">
        <v>250000</v>
      </c>
      <c r="G154" s="29">
        <v>93.33</v>
      </c>
      <c r="H154" s="29" t="s">
        <v>914</v>
      </c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>
        <v>44949</v>
      </c>
      <c r="B155" s="29" t="s">
        <v>1037</v>
      </c>
      <c r="C155" s="28" t="s">
        <v>1038</v>
      </c>
      <c r="D155" s="28" t="s">
        <v>912</v>
      </c>
      <c r="E155" s="28" t="s">
        <v>524</v>
      </c>
      <c r="F155" s="85">
        <v>263570</v>
      </c>
      <c r="G155" s="29">
        <v>397.08</v>
      </c>
      <c r="H155" s="29" t="s">
        <v>914</v>
      </c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>
        <v>44949</v>
      </c>
      <c r="B156" s="29" t="s">
        <v>1037</v>
      </c>
      <c r="C156" s="28" t="s">
        <v>1038</v>
      </c>
      <c r="D156" s="28" t="s">
        <v>1156</v>
      </c>
      <c r="E156" s="28" t="s">
        <v>524</v>
      </c>
      <c r="F156" s="85">
        <v>400943</v>
      </c>
      <c r="G156" s="29">
        <v>398.14</v>
      </c>
      <c r="H156" s="29" t="s">
        <v>914</v>
      </c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>
        <v>44949</v>
      </c>
      <c r="B157" s="29" t="s">
        <v>1020</v>
      </c>
      <c r="C157" s="28" t="s">
        <v>1021</v>
      </c>
      <c r="D157" s="28" t="s">
        <v>912</v>
      </c>
      <c r="E157" s="28" t="s">
        <v>524</v>
      </c>
      <c r="F157" s="85">
        <v>28990</v>
      </c>
      <c r="G157" s="29">
        <v>181.72</v>
      </c>
      <c r="H157" s="29" t="s">
        <v>914</v>
      </c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>
        <v>44949</v>
      </c>
      <c r="B158" s="29" t="s">
        <v>390</v>
      </c>
      <c r="C158" s="28" t="s">
        <v>1157</v>
      </c>
      <c r="D158" s="28" t="s">
        <v>1159</v>
      </c>
      <c r="E158" s="28" t="s">
        <v>524</v>
      </c>
      <c r="F158" s="85">
        <v>28656928</v>
      </c>
      <c r="G158" s="29">
        <v>17.66</v>
      </c>
      <c r="H158" s="29" t="s">
        <v>914</v>
      </c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>
        <v>44949</v>
      </c>
      <c r="B159" s="29" t="s">
        <v>390</v>
      </c>
      <c r="C159" s="28" t="s">
        <v>1157</v>
      </c>
      <c r="D159" s="28" t="s">
        <v>1158</v>
      </c>
      <c r="E159" s="28" t="s">
        <v>524</v>
      </c>
      <c r="F159" s="85">
        <v>16792394</v>
      </c>
      <c r="G159" s="29">
        <v>17.72</v>
      </c>
      <c r="H159" s="29" t="s">
        <v>914</v>
      </c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>
        <v>44949</v>
      </c>
      <c r="B160" s="29" t="s">
        <v>1040</v>
      </c>
      <c r="C160" s="28" t="s">
        <v>1022</v>
      </c>
      <c r="D160" s="28" t="s">
        <v>1041</v>
      </c>
      <c r="E160" s="28" t="s">
        <v>524</v>
      </c>
      <c r="F160" s="85">
        <v>120077</v>
      </c>
      <c r="G160" s="29">
        <v>1.98</v>
      </c>
      <c r="H160" s="29" t="s">
        <v>914</v>
      </c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>
        <v>44949</v>
      </c>
      <c r="B161" s="29" t="s">
        <v>1023</v>
      </c>
      <c r="C161" s="28" t="s">
        <v>1024</v>
      </c>
      <c r="D161" s="28" t="s">
        <v>1187</v>
      </c>
      <c r="E161" s="28" t="s">
        <v>524</v>
      </c>
      <c r="F161" s="85">
        <v>333590</v>
      </c>
      <c r="G161" s="29">
        <v>67.05</v>
      </c>
      <c r="H161" s="29" t="s">
        <v>914</v>
      </c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>
        <v>44949</v>
      </c>
      <c r="B162" s="29" t="s">
        <v>1030</v>
      </c>
      <c r="C162" s="28" t="s">
        <v>1042</v>
      </c>
      <c r="D162" s="28" t="s">
        <v>1160</v>
      </c>
      <c r="E162" s="28" t="s">
        <v>524</v>
      </c>
      <c r="F162" s="85">
        <v>51910</v>
      </c>
      <c r="G162" s="29">
        <v>448.91</v>
      </c>
      <c r="H162" s="29" t="s">
        <v>914</v>
      </c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>
        <v>44949</v>
      </c>
      <c r="B163" s="29" t="s">
        <v>1030</v>
      </c>
      <c r="C163" s="28" t="s">
        <v>1042</v>
      </c>
      <c r="D163" s="28" t="s">
        <v>1167</v>
      </c>
      <c r="E163" s="28" t="s">
        <v>524</v>
      </c>
      <c r="F163" s="85">
        <v>54084</v>
      </c>
      <c r="G163" s="29">
        <v>439.83</v>
      </c>
      <c r="H163" s="29" t="s">
        <v>914</v>
      </c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>
        <v>44949</v>
      </c>
      <c r="B164" s="29" t="s">
        <v>1030</v>
      </c>
      <c r="C164" s="28" t="s">
        <v>1042</v>
      </c>
      <c r="D164" s="28" t="s">
        <v>1043</v>
      </c>
      <c r="E164" s="28" t="s">
        <v>524</v>
      </c>
      <c r="F164" s="85">
        <v>107639</v>
      </c>
      <c r="G164" s="29">
        <v>431.64</v>
      </c>
      <c r="H164" s="29" t="s">
        <v>914</v>
      </c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>
        <v>44949</v>
      </c>
      <c r="B165" s="29" t="s">
        <v>1030</v>
      </c>
      <c r="C165" s="28" t="s">
        <v>1042</v>
      </c>
      <c r="D165" s="28" t="s">
        <v>1044</v>
      </c>
      <c r="E165" s="28" t="s">
        <v>524</v>
      </c>
      <c r="F165" s="85">
        <v>147183</v>
      </c>
      <c r="G165" s="29">
        <v>435.26</v>
      </c>
      <c r="H165" s="29" t="s">
        <v>914</v>
      </c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>
        <v>44949</v>
      </c>
      <c r="B166" s="29" t="s">
        <v>1030</v>
      </c>
      <c r="C166" s="28" t="s">
        <v>1042</v>
      </c>
      <c r="D166" s="28" t="s">
        <v>1161</v>
      </c>
      <c r="E166" s="28" t="s">
        <v>524</v>
      </c>
      <c r="F166" s="85">
        <v>52426</v>
      </c>
      <c r="G166" s="29">
        <v>427.92</v>
      </c>
      <c r="H166" s="29" t="s">
        <v>914</v>
      </c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>
        <v>44949</v>
      </c>
      <c r="B167" s="29" t="s">
        <v>1030</v>
      </c>
      <c r="C167" s="28" t="s">
        <v>1042</v>
      </c>
      <c r="D167" s="28" t="s">
        <v>1162</v>
      </c>
      <c r="E167" s="28" t="s">
        <v>524</v>
      </c>
      <c r="F167" s="85">
        <v>50290</v>
      </c>
      <c r="G167" s="29">
        <v>411.1</v>
      </c>
      <c r="H167" s="29" t="s">
        <v>914</v>
      </c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>
        <v>44949</v>
      </c>
      <c r="B168" s="29" t="s">
        <v>1030</v>
      </c>
      <c r="C168" s="28" t="s">
        <v>1042</v>
      </c>
      <c r="D168" s="28" t="s">
        <v>1045</v>
      </c>
      <c r="E168" s="28" t="s">
        <v>524</v>
      </c>
      <c r="F168" s="85">
        <v>183642</v>
      </c>
      <c r="G168" s="29">
        <v>433.64</v>
      </c>
      <c r="H168" s="29" t="s">
        <v>914</v>
      </c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>
        <v>44949</v>
      </c>
      <c r="B169" s="29" t="s">
        <v>1030</v>
      </c>
      <c r="C169" s="28" t="s">
        <v>1042</v>
      </c>
      <c r="D169" s="28" t="s">
        <v>1163</v>
      </c>
      <c r="E169" s="28" t="s">
        <v>524</v>
      </c>
      <c r="F169" s="85">
        <v>102569</v>
      </c>
      <c r="G169" s="29">
        <v>452.45</v>
      </c>
      <c r="H169" s="29" t="s">
        <v>914</v>
      </c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>
        <v>44949</v>
      </c>
      <c r="B170" s="29" t="s">
        <v>1030</v>
      </c>
      <c r="C170" s="28" t="s">
        <v>1042</v>
      </c>
      <c r="D170" s="28" t="s">
        <v>1164</v>
      </c>
      <c r="E170" s="28" t="s">
        <v>524</v>
      </c>
      <c r="F170" s="85">
        <v>78698</v>
      </c>
      <c r="G170" s="29">
        <v>459.07</v>
      </c>
      <c r="H170" s="29" t="s">
        <v>914</v>
      </c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>
        <v>44949</v>
      </c>
      <c r="B171" s="29" t="s">
        <v>1030</v>
      </c>
      <c r="C171" s="28" t="s">
        <v>1042</v>
      </c>
      <c r="D171" s="28" t="s">
        <v>1165</v>
      </c>
      <c r="E171" s="28" t="s">
        <v>524</v>
      </c>
      <c r="F171" s="85">
        <v>99444</v>
      </c>
      <c r="G171" s="29">
        <v>446.71</v>
      </c>
      <c r="H171" s="29" t="s">
        <v>914</v>
      </c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>
        <v>44949</v>
      </c>
      <c r="B172" s="29" t="s">
        <v>1030</v>
      </c>
      <c r="C172" s="28" t="s">
        <v>1042</v>
      </c>
      <c r="D172" s="28" t="s">
        <v>1039</v>
      </c>
      <c r="E172" s="28" t="s">
        <v>524</v>
      </c>
      <c r="F172" s="85">
        <v>77325</v>
      </c>
      <c r="G172" s="29">
        <v>456.77</v>
      </c>
      <c r="H172" s="29" t="s">
        <v>914</v>
      </c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>
        <v>44949</v>
      </c>
      <c r="B173" s="29" t="s">
        <v>1030</v>
      </c>
      <c r="C173" s="28" t="s">
        <v>1042</v>
      </c>
      <c r="D173" s="28" t="s">
        <v>1134</v>
      </c>
      <c r="E173" s="28" t="s">
        <v>524</v>
      </c>
      <c r="F173" s="85">
        <v>56306</v>
      </c>
      <c r="G173" s="29">
        <v>446.47</v>
      </c>
      <c r="H173" s="29" t="s">
        <v>914</v>
      </c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>
        <v>44949</v>
      </c>
      <c r="B174" s="29" t="s">
        <v>1030</v>
      </c>
      <c r="C174" s="28" t="s">
        <v>1042</v>
      </c>
      <c r="D174" s="28" t="s">
        <v>1047</v>
      </c>
      <c r="E174" s="28" t="s">
        <v>524</v>
      </c>
      <c r="F174" s="85">
        <v>53344</v>
      </c>
      <c r="G174" s="29">
        <v>435.78</v>
      </c>
      <c r="H174" s="29" t="s">
        <v>914</v>
      </c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>
        <v>44949</v>
      </c>
      <c r="B175" s="29" t="s">
        <v>1030</v>
      </c>
      <c r="C175" s="28" t="s">
        <v>1042</v>
      </c>
      <c r="D175" s="28" t="s">
        <v>1046</v>
      </c>
      <c r="E175" s="28" t="s">
        <v>524</v>
      </c>
      <c r="F175" s="85">
        <v>97814</v>
      </c>
      <c r="G175" s="29">
        <v>441.42</v>
      </c>
      <c r="H175" s="29" t="s">
        <v>914</v>
      </c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>
        <v>44949</v>
      </c>
      <c r="B176" s="29" t="s">
        <v>1030</v>
      </c>
      <c r="C176" s="28" t="s">
        <v>1042</v>
      </c>
      <c r="D176" s="28" t="s">
        <v>1016</v>
      </c>
      <c r="E176" s="28" t="s">
        <v>524</v>
      </c>
      <c r="F176" s="85">
        <v>565343</v>
      </c>
      <c r="G176" s="29">
        <v>437.24</v>
      </c>
      <c r="H176" s="29" t="s">
        <v>914</v>
      </c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>
        <v>44949</v>
      </c>
      <c r="B177" s="29" t="s">
        <v>1030</v>
      </c>
      <c r="C177" s="28" t="s">
        <v>1042</v>
      </c>
      <c r="D177" s="28" t="s">
        <v>1159</v>
      </c>
      <c r="E177" s="28" t="s">
        <v>524</v>
      </c>
      <c r="F177" s="85">
        <v>108159</v>
      </c>
      <c r="G177" s="29">
        <v>419.8</v>
      </c>
      <c r="H177" s="29" t="s">
        <v>914</v>
      </c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>
        <v>44949</v>
      </c>
      <c r="B178" s="29" t="s">
        <v>1030</v>
      </c>
      <c r="C178" s="28" t="s">
        <v>1042</v>
      </c>
      <c r="D178" s="28" t="s">
        <v>1031</v>
      </c>
      <c r="E178" s="28" t="s">
        <v>524</v>
      </c>
      <c r="F178" s="85">
        <v>69780</v>
      </c>
      <c r="G178" s="29">
        <v>430.68</v>
      </c>
      <c r="H178" s="29" t="s">
        <v>914</v>
      </c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>
        <v>44949</v>
      </c>
      <c r="B179" s="29" t="s">
        <v>1030</v>
      </c>
      <c r="C179" s="28" t="s">
        <v>1042</v>
      </c>
      <c r="D179" s="28" t="s">
        <v>913</v>
      </c>
      <c r="E179" s="28" t="s">
        <v>524</v>
      </c>
      <c r="F179" s="85">
        <v>317575</v>
      </c>
      <c r="G179" s="29">
        <v>437.96</v>
      </c>
      <c r="H179" s="29" t="s">
        <v>914</v>
      </c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>
        <v>44949</v>
      </c>
      <c r="B180" s="29" t="s">
        <v>1030</v>
      </c>
      <c r="C180" s="28" t="s">
        <v>1042</v>
      </c>
      <c r="D180" s="28" t="s">
        <v>912</v>
      </c>
      <c r="E180" s="28" t="s">
        <v>524</v>
      </c>
      <c r="F180" s="85">
        <v>746344</v>
      </c>
      <c r="G180" s="29">
        <v>428.94</v>
      </c>
      <c r="H180" s="29" t="s">
        <v>914</v>
      </c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>
        <v>44949</v>
      </c>
      <c r="B181" s="29" t="s">
        <v>1030</v>
      </c>
      <c r="C181" s="28" t="s">
        <v>1042</v>
      </c>
      <c r="D181" s="28" t="s">
        <v>1012</v>
      </c>
      <c r="E181" s="28" t="s">
        <v>524</v>
      </c>
      <c r="F181" s="85">
        <v>214734</v>
      </c>
      <c r="G181" s="29">
        <v>444.11</v>
      </c>
      <c r="H181" s="29" t="s">
        <v>914</v>
      </c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>
        <v>44949</v>
      </c>
      <c r="B182" s="29" t="s">
        <v>1030</v>
      </c>
      <c r="C182" s="28" t="s">
        <v>1042</v>
      </c>
      <c r="D182" s="28" t="s">
        <v>1166</v>
      </c>
      <c r="E182" s="28" t="s">
        <v>524</v>
      </c>
      <c r="F182" s="85">
        <v>108376</v>
      </c>
      <c r="G182" s="29">
        <v>429.51</v>
      </c>
      <c r="H182" s="29" t="s">
        <v>914</v>
      </c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>
        <v>44949</v>
      </c>
      <c r="B183" s="29" t="s">
        <v>1168</v>
      </c>
      <c r="C183" s="28" t="s">
        <v>1169</v>
      </c>
      <c r="D183" s="28" t="s">
        <v>996</v>
      </c>
      <c r="E183" s="28" t="s">
        <v>524</v>
      </c>
      <c r="F183" s="85">
        <v>44970</v>
      </c>
      <c r="G183" s="29">
        <v>69.53</v>
      </c>
      <c r="H183" s="29" t="s">
        <v>914</v>
      </c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>
        <v>44949</v>
      </c>
      <c r="B184" s="29" t="s">
        <v>1048</v>
      </c>
      <c r="C184" s="28" t="s">
        <v>1049</v>
      </c>
      <c r="D184" s="28" t="s">
        <v>1170</v>
      </c>
      <c r="E184" s="28" t="s">
        <v>524</v>
      </c>
      <c r="F184" s="85">
        <v>27228</v>
      </c>
      <c r="G184" s="29">
        <v>28.22</v>
      </c>
      <c r="H184" s="29" t="s">
        <v>914</v>
      </c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>
        <v>44949</v>
      </c>
      <c r="B185" s="29" t="s">
        <v>1048</v>
      </c>
      <c r="C185" s="28" t="s">
        <v>1049</v>
      </c>
      <c r="D185" s="28" t="s">
        <v>1050</v>
      </c>
      <c r="E185" s="28" t="s">
        <v>524</v>
      </c>
      <c r="F185" s="85">
        <v>179000</v>
      </c>
      <c r="G185" s="29">
        <v>28.48</v>
      </c>
      <c r="H185" s="29" t="s">
        <v>914</v>
      </c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>
        <v>44949</v>
      </c>
      <c r="B186" s="29" t="s">
        <v>1048</v>
      </c>
      <c r="C186" s="28" t="s">
        <v>1049</v>
      </c>
      <c r="D186" s="28" t="s">
        <v>1012</v>
      </c>
      <c r="E186" s="28" t="s">
        <v>524</v>
      </c>
      <c r="F186" s="85">
        <v>69572</v>
      </c>
      <c r="G186" s="29">
        <v>28.09</v>
      </c>
      <c r="H186" s="29" t="s">
        <v>914</v>
      </c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>
        <v>44949</v>
      </c>
      <c r="B187" s="29" t="s">
        <v>1174</v>
      </c>
      <c r="C187" s="28" t="s">
        <v>1175</v>
      </c>
      <c r="D187" s="28" t="s">
        <v>1176</v>
      </c>
      <c r="E187" s="28" t="s">
        <v>524</v>
      </c>
      <c r="F187" s="85">
        <v>708557</v>
      </c>
      <c r="G187" s="29">
        <v>35.4</v>
      </c>
      <c r="H187" s="29" t="s">
        <v>914</v>
      </c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>
        <v>44949</v>
      </c>
      <c r="B188" s="29" t="s">
        <v>1174</v>
      </c>
      <c r="C188" s="28" t="s">
        <v>1175</v>
      </c>
      <c r="D188" s="28" t="s">
        <v>1051</v>
      </c>
      <c r="E188" s="28" t="s">
        <v>524</v>
      </c>
      <c r="F188" s="85">
        <v>1721240</v>
      </c>
      <c r="G188" s="29">
        <v>34.78</v>
      </c>
      <c r="H188" s="29" t="s">
        <v>914</v>
      </c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76"/>
  <sheetViews>
    <sheetView topLeftCell="A76" zoomScale="85" zoomScaleNormal="85" workbookViewId="0">
      <selection activeCell="F21" sqref="F21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9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897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44950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525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515</v>
      </c>
      <c r="C9" s="94"/>
      <c r="D9" s="95" t="s">
        <v>526</v>
      </c>
      <c r="E9" s="94" t="s">
        <v>527</v>
      </c>
      <c r="F9" s="94" t="s">
        <v>528</v>
      </c>
      <c r="G9" s="94" t="s">
        <v>529</v>
      </c>
      <c r="H9" s="94" t="s">
        <v>530</v>
      </c>
      <c r="I9" s="94" t="s">
        <v>531</v>
      </c>
      <c r="J9" s="93" t="s">
        <v>532</v>
      </c>
      <c r="K9" s="94" t="s">
        <v>533</v>
      </c>
      <c r="L9" s="96" t="s">
        <v>534</v>
      </c>
      <c r="M9" s="96" t="s">
        <v>535</v>
      </c>
      <c r="N9" s="94" t="s">
        <v>536</v>
      </c>
      <c r="O9" s="95" t="s">
        <v>537</v>
      </c>
      <c r="P9" s="94" t="s">
        <v>766</v>
      </c>
      <c r="Q9" s="1"/>
      <c r="R9" s="6"/>
      <c r="S9" s="1"/>
      <c r="T9" s="1"/>
      <c r="U9" s="1"/>
      <c r="V9" s="1"/>
      <c r="W9" s="1"/>
      <c r="X9" s="1"/>
    </row>
    <row r="10" spans="1:56" s="198" customFormat="1" ht="13.9" customHeight="1">
      <c r="A10" s="302">
        <v>1</v>
      </c>
      <c r="B10" s="281">
        <v>44861</v>
      </c>
      <c r="C10" s="303"/>
      <c r="D10" s="304" t="s">
        <v>55</v>
      </c>
      <c r="E10" s="305" t="s">
        <v>540</v>
      </c>
      <c r="F10" s="306">
        <v>147</v>
      </c>
      <c r="G10" s="306">
        <v>137</v>
      </c>
      <c r="H10" s="306">
        <v>154</v>
      </c>
      <c r="I10" s="307" t="s">
        <v>868</v>
      </c>
      <c r="J10" s="275" t="s">
        <v>869</v>
      </c>
      <c r="K10" s="275">
        <f t="shared" ref="K10" si="0">H10-F10</f>
        <v>7</v>
      </c>
      <c r="L10" s="276">
        <f t="shared" ref="L10" si="1">(F10*-0.7)/100</f>
        <v>-1.0289999999999999</v>
      </c>
      <c r="M10" s="277">
        <f t="shared" ref="M10" si="2">(K10+L10)/F10</f>
        <v>4.0619047619047617E-2</v>
      </c>
      <c r="N10" s="275" t="s">
        <v>538</v>
      </c>
      <c r="O10" s="278">
        <v>44866</v>
      </c>
      <c r="P10" s="275"/>
      <c r="Q10" s="197"/>
      <c r="R10" s="197" t="s">
        <v>802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s="198" customFormat="1" ht="13.9" customHeight="1">
      <c r="A11" s="349">
        <v>2</v>
      </c>
      <c r="B11" s="350">
        <v>44876</v>
      </c>
      <c r="C11" s="351"/>
      <c r="D11" s="352" t="s">
        <v>205</v>
      </c>
      <c r="E11" s="353" t="s">
        <v>540</v>
      </c>
      <c r="F11" s="349">
        <v>6800</v>
      </c>
      <c r="G11" s="349">
        <v>6340</v>
      </c>
      <c r="H11" s="349">
        <v>7195</v>
      </c>
      <c r="I11" s="354" t="s">
        <v>871</v>
      </c>
      <c r="J11" s="315" t="s">
        <v>985</v>
      </c>
      <c r="K11" s="315">
        <f t="shared" ref="K11" si="3">H11-F11</f>
        <v>395</v>
      </c>
      <c r="L11" s="322">
        <f t="shared" ref="L11" si="4">(F11*-0.7)/100</f>
        <v>-47.6</v>
      </c>
      <c r="M11" s="323">
        <f t="shared" ref="M11" si="5">(K11+L11)/F11</f>
        <v>5.1088235294117643E-2</v>
      </c>
      <c r="N11" s="315" t="s">
        <v>538</v>
      </c>
      <c r="O11" s="324">
        <v>44939</v>
      </c>
      <c r="P11" s="315"/>
      <c r="Q11" s="197"/>
      <c r="R11" s="197" t="s">
        <v>539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s="198" customFormat="1" ht="13.9" customHeight="1">
      <c r="A12" s="306">
        <v>3</v>
      </c>
      <c r="B12" s="308">
        <v>44890</v>
      </c>
      <c r="C12" s="303"/>
      <c r="D12" s="304" t="s">
        <v>271</v>
      </c>
      <c r="E12" s="305" t="s">
        <v>540</v>
      </c>
      <c r="F12" s="306">
        <v>5670</v>
      </c>
      <c r="G12" s="306">
        <v>5250</v>
      </c>
      <c r="H12" s="306">
        <v>5905</v>
      </c>
      <c r="I12" s="307" t="s">
        <v>876</v>
      </c>
      <c r="J12" s="275" t="s">
        <v>886</v>
      </c>
      <c r="K12" s="275">
        <f t="shared" ref="K12" si="6">H12-F12</f>
        <v>235</v>
      </c>
      <c r="L12" s="276">
        <f t="shared" ref="L12" si="7">(F12*-0.7)/100</f>
        <v>-39.69</v>
      </c>
      <c r="M12" s="277">
        <f t="shared" ref="M12" si="8">(K12+L12)/F12</f>
        <v>3.4446208112874778E-2</v>
      </c>
      <c r="N12" s="275" t="s">
        <v>538</v>
      </c>
      <c r="O12" s="278">
        <v>44923</v>
      </c>
      <c r="P12" s="275"/>
      <c r="Q12" s="197"/>
      <c r="R12" s="197" t="s">
        <v>539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s="198" customFormat="1" ht="13.9" customHeight="1">
      <c r="A13" s="309">
        <v>4</v>
      </c>
      <c r="B13" s="310">
        <v>44896</v>
      </c>
      <c r="C13" s="311"/>
      <c r="D13" s="312" t="s">
        <v>197</v>
      </c>
      <c r="E13" s="313" t="s">
        <v>1064</v>
      </c>
      <c r="F13" s="201">
        <v>3380</v>
      </c>
      <c r="G13" s="201">
        <v>3140</v>
      </c>
      <c r="H13" s="201"/>
      <c r="I13" s="314" t="s">
        <v>873</v>
      </c>
      <c r="J13" s="246" t="s">
        <v>541</v>
      </c>
      <c r="K13" s="246"/>
      <c r="L13" s="247"/>
      <c r="M13" s="248"/>
      <c r="N13" s="246"/>
      <c r="O13" s="249"/>
      <c r="P13" s="246"/>
      <c r="Q13" s="197"/>
      <c r="R13" s="197" t="s">
        <v>539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349">
        <v>5</v>
      </c>
      <c r="B14" s="350">
        <v>44922</v>
      </c>
      <c r="C14" s="351"/>
      <c r="D14" s="352" t="s">
        <v>256</v>
      </c>
      <c r="E14" s="353" t="s">
        <v>540</v>
      </c>
      <c r="F14" s="349">
        <v>262.5</v>
      </c>
      <c r="G14" s="349">
        <v>246</v>
      </c>
      <c r="H14" s="349">
        <v>281.5</v>
      </c>
      <c r="I14" s="354" t="s">
        <v>877</v>
      </c>
      <c r="J14" s="315" t="s">
        <v>947</v>
      </c>
      <c r="K14" s="315">
        <f t="shared" ref="K14:K15" si="9">H14-F14</f>
        <v>19</v>
      </c>
      <c r="L14" s="322">
        <f t="shared" ref="L14:L15" si="10">(F14*-0.7)/100</f>
        <v>-1.8374999999999999</v>
      </c>
      <c r="M14" s="323">
        <f t="shared" ref="M14:M15" si="11">(K14+L14)/F14</f>
        <v>6.5380952380952387E-2</v>
      </c>
      <c r="N14" s="315" t="s">
        <v>538</v>
      </c>
      <c r="O14" s="324">
        <v>44935</v>
      </c>
      <c r="P14" s="315"/>
      <c r="Q14" s="197"/>
      <c r="R14" s="197" t="s">
        <v>802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s="198" customFormat="1" ht="13.9" customHeight="1">
      <c r="A15" s="306">
        <v>6</v>
      </c>
      <c r="B15" s="308">
        <v>44930</v>
      </c>
      <c r="C15" s="303"/>
      <c r="D15" s="304" t="s">
        <v>924</v>
      </c>
      <c r="E15" s="305" t="s">
        <v>540</v>
      </c>
      <c r="F15" s="306">
        <v>98</v>
      </c>
      <c r="G15" s="306">
        <v>89</v>
      </c>
      <c r="H15" s="306">
        <v>103.5</v>
      </c>
      <c r="I15" s="307" t="s">
        <v>925</v>
      </c>
      <c r="J15" s="275" t="s">
        <v>1004</v>
      </c>
      <c r="K15" s="275">
        <f t="shared" si="9"/>
        <v>5.5</v>
      </c>
      <c r="L15" s="276">
        <f t="shared" si="10"/>
        <v>-0.68599999999999994</v>
      </c>
      <c r="M15" s="277">
        <f t="shared" si="11"/>
        <v>4.9122448979591837E-2</v>
      </c>
      <c r="N15" s="275" t="s">
        <v>538</v>
      </c>
      <c r="O15" s="278">
        <v>44944</v>
      </c>
      <c r="P15" s="275"/>
      <c r="Q15" s="197"/>
      <c r="R15" s="197" t="s">
        <v>539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45">
        <v>7</v>
      </c>
      <c r="B16" s="244">
        <v>44930</v>
      </c>
      <c r="C16" s="250"/>
      <c r="D16" s="251" t="s">
        <v>53</v>
      </c>
      <c r="E16" s="252" t="s">
        <v>540</v>
      </c>
      <c r="F16" s="245" t="s">
        <v>928</v>
      </c>
      <c r="G16" s="245">
        <v>4180</v>
      </c>
      <c r="H16" s="245"/>
      <c r="I16" s="253" t="s">
        <v>929</v>
      </c>
      <c r="J16" s="246" t="s">
        <v>541</v>
      </c>
      <c r="K16" s="246"/>
      <c r="L16" s="247"/>
      <c r="M16" s="248"/>
      <c r="N16" s="246"/>
      <c r="O16" s="249"/>
      <c r="P16" s="247"/>
      <c r="Q16" s="197"/>
      <c r="R16" s="197" t="s">
        <v>539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245">
        <v>8</v>
      </c>
      <c r="B17" s="244">
        <v>44931</v>
      </c>
      <c r="C17" s="250"/>
      <c r="D17" s="251" t="s">
        <v>152</v>
      </c>
      <c r="E17" s="252" t="s">
        <v>540</v>
      </c>
      <c r="F17" s="245" t="s">
        <v>938</v>
      </c>
      <c r="G17" s="245">
        <v>7900</v>
      </c>
      <c r="H17" s="245"/>
      <c r="I17" s="253" t="s">
        <v>939</v>
      </c>
      <c r="J17" s="246" t="s">
        <v>541</v>
      </c>
      <c r="K17" s="246"/>
      <c r="L17" s="247"/>
      <c r="M17" s="248"/>
      <c r="N17" s="246"/>
      <c r="O17" s="249"/>
      <c r="P17" s="247"/>
      <c r="Q17" s="197"/>
      <c r="R17" s="197" t="s">
        <v>802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245">
        <v>9</v>
      </c>
      <c r="B18" s="244">
        <v>44935</v>
      </c>
      <c r="C18" s="250"/>
      <c r="D18" s="251" t="s">
        <v>124</v>
      </c>
      <c r="E18" s="252" t="s">
        <v>540</v>
      </c>
      <c r="F18" s="245" t="s">
        <v>949</v>
      </c>
      <c r="G18" s="245">
        <v>818</v>
      </c>
      <c r="H18" s="245"/>
      <c r="I18" s="253" t="s">
        <v>950</v>
      </c>
      <c r="J18" s="246" t="s">
        <v>541</v>
      </c>
      <c r="K18" s="246"/>
      <c r="L18" s="247"/>
      <c r="M18" s="248"/>
      <c r="N18" s="246"/>
      <c r="O18" s="249"/>
      <c r="P18" s="247"/>
      <c r="Q18" s="197"/>
      <c r="R18" s="197" t="s">
        <v>539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349">
        <v>10</v>
      </c>
      <c r="B19" s="350">
        <v>44935</v>
      </c>
      <c r="C19" s="351"/>
      <c r="D19" s="352" t="s">
        <v>177</v>
      </c>
      <c r="E19" s="353" t="s">
        <v>540</v>
      </c>
      <c r="F19" s="349">
        <v>210</v>
      </c>
      <c r="G19" s="349">
        <v>198</v>
      </c>
      <c r="H19" s="349">
        <v>223.5</v>
      </c>
      <c r="I19" s="354" t="s">
        <v>948</v>
      </c>
      <c r="J19" s="315" t="s">
        <v>1055</v>
      </c>
      <c r="K19" s="315">
        <f t="shared" ref="K19:K20" si="12">H19-F19</f>
        <v>13.5</v>
      </c>
      <c r="L19" s="322">
        <f t="shared" ref="L19:L20" si="13">(F19*-0.7)/100</f>
        <v>-1.47</v>
      </c>
      <c r="M19" s="323">
        <f t="shared" ref="M19:M20" si="14">(K19+L19)/F19</f>
        <v>5.728571428571428E-2</v>
      </c>
      <c r="N19" s="315" t="s">
        <v>538</v>
      </c>
      <c r="O19" s="324">
        <v>44946</v>
      </c>
      <c r="P19" s="315"/>
      <c r="Q19" s="197"/>
      <c r="R19" s="197" t="s">
        <v>802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325">
        <v>11</v>
      </c>
      <c r="B20" s="326">
        <v>44935</v>
      </c>
      <c r="C20" s="327"/>
      <c r="D20" s="328" t="s">
        <v>273</v>
      </c>
      <c r="E20" s="329" t="s">
        <v>540</v>
      </c>
      <c r="F20" s="325">
        <v>6225</v>
      </c>
      <c r="G20" s="325">
        <v>5690</v>
      </c>
      <c r="H20" s="325">
        <v>6595</v>
      </c>
      <c r="I20" s="330" t="s">
        <v>951</v>
      </c>
      <c r="J20" s="315" t="s">
        <v>1057</v>
      </c>
      <c r="K20" s="315">
        <f t="shared" si="12"/>
        <v>370</v>
      </c>
      <c r="L20" s="322">
        <f t="shared" si="13"/>
        <v>-43.575000000000003</v>
      </c>
      <c r="M20" s="323">
        <f t="shared" si="14"/>
        <v>5.2437751004016063E-2</v>
      </c>
      <c r="N20" s="315" t="s">
        <v>538</v>
      </c>
      <c r="O20" s="324">
        <v>44949</v>
      </c>
      <c r="P20" s="315"/>
      <c r="Q20" s="197"/>
      <c r="R20" s="197" t="s">
        <v>539</v>
      </c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45">
        <v>12</v>
      </c>
      <c r="B21" s="244">
        <v>44936</v>
      </c>
      <c r="C21" s="250"/>
      <c r="D21" s="251" t="s">
        <v>75</v>
      </c>
      <c r="E21" s="252" t="s">
        <v>540</v>
      </c>
      <c r="F21" s="245" t="s">
        <v>965</v>
      </c>
      <c r="G21" s="245">
        <v>735</v>
      </c>
      <c r="H21" s="245"/>
      <c r="I21" s="253" t="s">
        <v>966</v>
      </c>
      <c r="J21" s="246" t="s">
        <v>541</v>
      </c>
      <c r="K21" s="246"/>
      <c r="L21" s="247"/>
      <c r="M21" s="248"/>
      <c r="N21" s="246"/>
      <c r="O21" s="249"/>
      <c r="P21" s="247"/>
      <c r="Q21" s="197"/>
      <c r="R21" s="197" t="s">
        <v>539</v>
      </c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349">
        <v>13</v>
      </c>
      <c r="B22" s="350">
        <v>44936</v>
      </c>
      <c r="C22" s="351"/>
      <c r="D22" s="352" t="s">
        <v>455</v>
      </c>
      <c r="E22" s="353" t="s">
        <v>540</v>
      </c>
      <c r="F22" s="349">
        <v>178.5</v>
      </c>
      <c r="G22" s="349">
        <v>167</v>
      </c>
      <c r="H22" s="349">
        <v>190.5</v>
      </c>
      <c r="I22" s="354" t="s">
        <v>972</v>
      </c>
      <c r="J22" s="315" t="s">
        <v>1005</v>
      </c>
      <c r="K22" s="315">
        <f t="shared" ref="K22" si="15">H22-F22</f>
        <v>12</v>
      </c>
      <c r="L22" s="322">
        <f t="shared" ref="L22" si="16">(F22*-0.7)/100</f>
        <v>-1.2494999999999998</v>
      </c>
      <c r="M22" s="323">
        <f t="shared" ref="M22" si="17">(K22+L22)/F22</f>
        <v>6.0226890756302526E-2</v>
      </c>
      <c r="N22" s="315" t="s">
        <v>538</v>
      </c>
      <c r="O22" s="324">
        <v>44944</v>
      </c>
      <c r="P22" s="315"/>
      <c r="Q22" s="197"/>
      <c r="R22" s="197" t="s">
        <v>539</v>
      </c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3.9" customHeight="1">
      <c r="A23" s="245">
        <v>14</v>
      </c>
      <c r="B23" s="244">
        <v>44942</v>
      </c>
      <c r="C23" s="250"/>
      <c r="D23" s="251" t="s">
        <v>163</v>
      </c>
      <c r="E23" s="252" t="s">
        <v>540</v>
      </c>
      <c r="F23" s="245" t="s">
        <v>990</v>
      </c>
      <c r="G23" s="245">
        <v>3770</v>
      </c>
      <c r="H23" s="245"/>
      <c r="I23" s="253" t="s">
        <v>991</v>
      </c>
      <c r="J23" s="246" t="s">
        <v>541</v>
      </c>
      <c r="K23" s="246"/>
      <c r="L23" s="247"/>
      <c r="M23" s="248"/>
      <c r="N23" s="246"/>
      <c r="O23" s="249"/>
      <c r="P23" s="247"/>
      <c r="Q23" s="197"/>
      <c r="R23" s="197" t="s">
        <v>802</v>
      </c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3.9" customHeight="1">
      <c r="A24" s="245">
        <v>15</v>
      </c>
      <c r="B24" s="244">
        <v>44945</v>
      </c>
      <c r="C24" s="250"/>
      <c r="D24" s="251" t="s">
        <v>189</v>
      </c>
      <c r="E24" s="252" t="s">
        <v>540</v>
      </c>
      <c r="F24" s="245" t="s">
        <v>1026</v>
      </c>
      <c r="G24" s="245">
        <v>2000</v>
      </c>
      <c r="H24" s="245"/>
      <c r="I24" s="253" t="s">
        <v>1027</v>
      </c>
      <c r="J24" s="246" t="s">
        <v>541</v>
      </c>
      <c r="K24" s="246"/>
      <c r="L24" s="247"/>
      <c r="M24" s="248"/>
      <c r="N24" s="246"/>
      <c r="O24" s="249"/>
      <c r="P24" s="247"/>
      <c r="Q24" s="197"/>
      <c r="R24" s="197" t="s">
        <v>802</v>
      </c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</row>
    <row r="25" spans="1:56" ht="13.9" customHeight="1">
      <c r="A25" s="245"/>
      <c r="B25" s="244"/>
      <c r="C25" s="250"/>
      <c r="D25" s="251"/>
      <c r="E25" s="252"/>
      <c r="F25" s="245"/>
      <c r="G25" s="245"/>
      <c r="H25" s="245"/>
      <c r="I25" s="253"/>
      <c r="J25" s="246"/>
      <c r="K25" s="246"/>
      <c r="L25" s="247"/>
      <c r="M25" s="248"/>
      <c r="N25" s="246"/>
      <c r="O25" s="249"/>
      <c r="P25" s="24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</row>
    <row r="26" spans="1:56" ht="13.9" customHeight="1">
      <c r="A26" s="245"/>
      <c r="B26" s="244"/>
      <c r="C26" s="250"/>
      <c r="D26" s="251"/>
      <c r="E26" s="252"/>
      <c r="F26" s="245"/>
      <c r="G26" s="245"/>
      <c r="H26" s="245"/>
      <c r="I26" s="253"/>
      <c r="J26" s="246"/>
      <c r="K26" s="246"/>
      <c r="L26" s="247"/>
      <c r="M26" s="248"/>
      <c r="N26" s="246"/>
      <c r="O26" s="249"/>
      <c r="P26" s="24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</row>
    <row r="27" spans="1:56" ht="13.9" customHeight="1">
      <c r="A27" s="245"/>
      <c r="B27" s="244"/>
      <c r="C27" s="250"/>
      <c r="D27" s="251"/>
      <c r="E27" s="252"/>
      <c r="F27" s="245"/>
      <c r="G27" s="245"/>
      <c r="H27" s="245"/>
      <c r="I27" s="253"/>
      <c r="J27" s="246"/>
      <c r="K27" s="246"/>
      <c r="L27" s="247"/>
      <c r="M27" s="248"/>
      <c r="N27" s="246"/>
      <c r="O27" s="249"/>
      <c r="P27" s="247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7"/>
    </row>
    <row r="28" spans="1:56" ht="13.9" customHeight="1">
      <c r="A28" s="245"/>
      <c r="B28" s="244"/>
      <c r="C28" s="250"/>
      <c r="D28" s="251"/>
      <c r="E28" s="252"/>
      <c r="F28" s="245"/>
      <c r="G28" s="245"/>
      <c r="H28" s="245"/>
      <c r="I28" s="253"/>
      <c r="J28" s="246"/>
      <c r="K28" s="246"/>
      <c r="L28" s="247"/>
      <c r="M28" s="248"/>
      <c r="N28" s="246"/>
      <c r="O28" s="249"/>
      <c r="P28" s="247"/>
      <c r="Q28" s="197"/>
      <c r="R28" s="197"/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197"/>
      <c r="AT28" s="197"/>
      <c r="AU28" s="197"/>
      <c r="AV28" s="197"/>
      <c r="AW28" s="197"/>
      <c r="AX28" s="197"/>
      <c r="AY28" s="197"/>
      <c r="AZ28" s="197"/>
      <c r="BA28" s="197"/>
      <c r="BB28" s="197"/>
      <c r="BC28" s="197"/>
      <c r="BD28" s="197"/>
    </row>
    <row r="29" spans="1:56" ht="13.9" customHeight="1">
      <c r="A29" s="245"/>
      <c r="B29" s="244"/>
      <c r="C29" s="250"/>
      <c r="D29" s="251"/>
      <c r="E29" s="252"/>
      <c r="F29" s="245"/>
      <c r="G29" s="245"/>
      <c r="H29" s="245"/>
      <c r="I29" s="253"/>
      <c r="J29" s="246"/>
      <c r="K29" s="246"/>
      <c r="L29" s="247"/>
      <c r="M29" s="248"/>
      <c r="N29" s="246"/>
      <c r="O29" s="249"/>
      <c r="P29" s="247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7"/>
      <c r="AM29" s="197"/>
      <c r="AN29" s="197"/>
      <c r="AO29" s="197"/>
      <c r="AP29" s="197"/>
      <c r="AQ29" s="197"/>
      <c r="AR29" s="197"/>
      <c r="AS29" s="197"/>
      <c r="AT29" s="197"/>
      <c r="AU29" s="197"/>
      <c r="AV29" s="197"/>
      <c r="AW29" s="197"/>
      <c r="AX29" s="197"/>
      <c r="AY29" s="197"/>
      <c r="AZ29" s="197"/>
      <c r="BA29" s="197"/>
      <c r="BB29" s="197"/>
      <c r="BC29" s="197"/>
      <c r="BD29" s="197"/>
    </row>
    <row r="30" spans="1:56" ht="13.9" customHeight="1">
      <c r="A30" s="245"/>
      <c r="B30" s="244"/>
      <c r="C30" s="250"/>
      <c r="D30" s="251"/>
      <c r="E30" s="252"/>
      <c r="F30" s="245"/>
      <c r="G30" s="245"/>
      <c r="H30" s="245"/>
      <c r="I30" s="253"/>
      <c r="J30" s="246"/>
      <c r="K30" s="246"/>
      <c r="L30" s="247"/>
      <c r="M30" s="248"/>
      <c r="N30" s="246"/>
      <c r="O30" s="249"/>
      <c r="P30" s="247"/>
      <c r="Q30" s="197"/>
      <c r="R30" s="197"/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  <c r="AH30" s="197"/>
      <c r="AI30" s="197"/>
      <c r="AJ30" s="197"/>
      <c r="AK30" s="197"/>
      <c r="AL30" s="197"/>
      <c r="AM30" s="197"/>
      <c r="AN30" s="197"/>
      <c r="AO30" s="197"/>
      <c r="AP30" s="197"/>
      <c r="AQ30" s="197"/>
      <c r="AR30" s="197"/>
      <c r="AS30" s="197"/>
      <c r="AT30" s="197"/>
      <c r="AU30" s="197"/>
      <c r="AV30" s="197"/>
      <c r="AW30" s="197"/>
      <c r="AX30" s="197"/>
      <c r="AY30" s="197"/>
      <c r="AZ30" s="197"/>
      <c r="BA30" s="197"/>
      <c r="BB30" s="197"/>
      <c r="BC30" s="197"/>
      <c r="BD30" s="197"/>
    </row>
    <row r="31" spans="1:56" ht="13.9" customHeight="1">
      <c r="A31" s="245"/>
      <c r="B31" s="244"/>
      <c r="C31" s="250"/>
      <c r="D31" s="251"/>
      <c r="E31" s="252"/>
      <c r="F31" s="245"/>
      <c r="G31" s="245"/>
      <c r="H31" s="245"/>
      <c r="I31" s="253"/>
      <c r="J31" s="246"/>
      <c r="K31" s="246"/>
      <c r="L31" s="247"/>
      <c r="M31" s="248"/>
      <c r="N31" s="246"/>
      <c r="O31" s="249"/>
      <c r="P31" s="247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  <c r="AM31" s="197"/>
      <c r="AN31" s="197"/>
      <c r="AO31" s="197"/>
      <c r="AP31" s="197"/>
      <c r="AQ31" s="197"/>
      <c r="AR31" s="197"/>
      <c r="AS31" s="197"/>
      <c r="AT31" s="197"/>
      <c r="AU31" s="197"/>
      <c r="AV31" s="197"/>
      <c r="AW31" s="197"/>
      <c r="AX31" s="197"/>
      <c r="AY31" s="197"/>
      <c r="AZ31" s="197"/>
      <c r="BA31" s="197"/>
      <c r="BB31" s="197"/>
      <c r="BC31" s="197"/>
      <c r="BD31" s="197"/>
    </row>
    <row r="32" spans="1:56" ht="14.25" customHeight="1">
      <c r="A32" s="97"/>
      <c r="B32" s="98"/>
      <c r="C32" s="99"/>
      <c r="D32" s="100"/>
      <c r="E32" s="101"/>
      <c r="F32" s="101"/>
      <c r="H32" s="101"/>
      <c r="I32" s="102"/>
      <c r="J32" s="103"/>
      <c r="K32" s="103"/>
      <c r="L32" s="104"/>
      <c r="M32" s="105"/>
      <c r="N32" s="106"/>
      <c r="O32" s="107"/>
      <c r="P32" s="108"/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197"/>
      <c r="AT32" s="197"/>
      <c r="AU32" s="197"/>
      <c r="AV32" s="197"/>
      <c r="AW32" s="197"/>
      <c r="AX32" s="197"/>
      <c r="AY32" s="197"/>
      <c r="AZ32" s="197"/>
      <c r="BA32" s="197"/>
      <c r="BB32" s="197"/>
      <c r="BC32" s="197"/>
      <c r="BD32" s="197"/>
    </row>
    <row r="33" spans="1:38" ht="14.25" customHeight="1">
      <c r="A33" s="97"/>
      <c r="B33" s="98"/>
      <c r="C33" s="99"/>
      <c r="D33" s="100"/>
      <c r="E33" s="101"/>
      <c r="F33" s="101"/>
      <c r="G33" s="97"/>
      <c r="H33" s="101"/>
      <c r="I33" s="102"/>
      <c r="J33" s="103"/>
      <c r="K33" s="103"/>
      <c r="L33" s="104"/>
      <c r="M33" s="105"/>
      <c r="N33" s="106"/>
      <c r="O33" s="107"/>
      <c r="P33" s="108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" customHeight="1">
      <c r="A34" s="109" t="s">
        <v>542</v>
      </c>
      <c r="B34" s="110"/>
      <c r="C34" s="111"/>
      <c r="E34" s="112"/>
      <c r="F34" s="112"/>
      <c r="G34" s="112"/>
      <c r="H34" s="112"/>
      <c r="I34" s="112"/>
      <c r="J34" s="113"/>
      <c r="K34" s="112"/>
      <c r="L34" s="114"/>
      <c r="M34" s="54"/>
      <c r="N34" s="113"/>
      <c r="O34" s="11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" customHeight="1">
      <c r="A35" s="115" t="s">
        <v>543</v>
      </c>
      <c r="B35" s="109"/>
      <c r="C35" s="109"/>
      <c r="D35" s="109"/>
      <c r="E35" s="41"/>
      <c r="F35" s="116" t="s">
        <v>544</v>
      </c>
      <c r="G35" s="6"/>
      <c r="H35" s="6"/>
      <c r="I35" s="6"/>
      <c r="J35" s="117"/>
      <c r="K35" s="118"/>
      <c r="L35" s="118"/>
      <c r="M35" s="119"/>
      <c r="N35" s="1"/>
      <c r="O35" s="120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2" customHeight="1">
      <c r="A36" s="109" t="s">
        <v>545</v>
      </c>
      <c r="B36" s="109"/>
      <c r="C36" s="109"/>
      <c r="D36" s="109" t="s">
        <v>792</v>
      </c>
      <c r="E36" s="6"/>
      <c r="F36" s="116" t="s">
        <v>546</v>
      </c>
      <c r="G36" s="6"/>
      <c r="H36" s="6"/>
      <c r="I36" s="6"/>
      <c r="J36" s="117"/>
      <c r="K36" s="118"/>
      <c r="L36" s="118"/>
      <c r="M36" s="119"/>
      <c r="N36" s="1"/>
      <c r="O36" s="120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2" customHeight="1">
      <c r="A37" s="109"/>
      <c r="B37" s="109"/>
      <c r="C37" s="109"/>
      <c r="D37" s="109"/>
      <c r="E37" s="6"/>
      <c r="F37" s="6"/>
      <c r="G37" s="6"/>
      <c r="H37" s="6"/>
      <c r="I37" s="6"/>
      <c r="J37" s="121"/>
      <c r="K37" s="118"/>
      <c r="L37" s="118"/>
      <c r="M37" s="6"/>
      <c r="N37" s="122"/>
      <c r="O37" s="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ht="12.75" customHeight="1">
      <c r="A38" s="1"/>
      <c r="B38" s="123" t="s">
        <v>547</v>
      </c>
      <c r="C38" s="123"/>
      <c r="D38" s="123"/>
      <c r="E38" s="123"/>
      <c r="F38" s="124"/>
      <c r="G38" s="6"/>
      <c r="H38" s="6"/>
      <c r="I38" s="125"/>
      <c r="J38" s="126"/>
      <c r="K38" s="127"/>
      <c r="L38" s="126"/>
      <c r="M38" s="6"/>
      <c r="N38" s="1"/>
      <c r="O38" s="1"/>
      <c r="P38" s="1"/>
      <c r="R38" s="54"/>
      <c r="S38" s="1"/>
      <c r="T38" s="1"/>
      <c r="U38" s="1"/>
      <c r="V38" s="1"/>
      <c r="W38" s="1"/>
      <c r="X38" s="1"/>
      <c r="Y38" s="1"/>
      <c r="Z38" s="1"/>
    </row>
    <row r="39" spans="1:38" ht="38.25" customHeight="1">
      <c r="A39" s="266" t="s">
        <v>16</v>
      </c>
      <c r="B39" s="266" t="s">
        <v>515</v>
      </c>
      <c r="C39" s="266"/>
      <c r="D39" s="228" t="s">
        <v>526</v>
      </c>
      <c r="E39" s="266" t="s">
        <v>527</v>
      </c>
      <c r="F39" s="266" t="s">
        <v>528</v>
      </c>
      <c r="G39" s="266" t="s">
        <v>548</v>
      </c>
      <c r="H39" s="266" t="s">
        <v>530</v>
      </c>
      <c r="I39" s="266" t="s">
        <v>531</v>
      </c>
      <c r="J39" s="96" t="s">
        <v>532</v>
      </c>
      <c r="K39" s="94" t="s">
        <v>549</v>
      </c>
      <c r="L39" s="129" t="s">
        <v>534</v>
      </c>
      <c r="M39" s="96" t="s">
        <v>535</v>
      </c>
      <c r="N39" s="93" t="s">
        <v>536</v>
      </c>
      <c r="O39" s="228" t="s">
        <v>537</v>
      </c>
      <c r="P39" s="41"/>
      <c r="Q39" s="1"/>
      <c r="R39" s="54"/>
      <c r="S39" s="54"/>
      <c r="T39" s="54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s="289" customFormat="1" ht="13.5" customHeight="1">
      <c r="A40" s="325">
        <v>1</v>
      </c>
      <c r="B40" s="326">
        <v>44921</v>
      </c>
      <c r="C40" s="327"/>
      <c r="D40" s="328" t="s">
        <v>148</v>
      </c>
      <c r="E40" s="329" t="s">
        <v>540</v>
      </c>
      <c r="F40" s="325">
        <v>1239.5</v>
      </c>
      <c r="G40" s="325">
        <v>1200</v>
      </c>
      <c r="H40" s="325">
        <v>1273.5</v>
      </c>
      <c r="I40" s="330" t="s">
        <v>882</v>
      </c>
      <c r="J40" s="315" t="s">
        <v>700</v>
      </c>
      <c r="K40" s="315">
        <f t="shared" ref="K40" si="18">H40-F40</f>
        <v>34</v>
      </c>
      <c r="L40" s="322">
        <f t="shared" ref="L40" si="19">(F40*-0.7)/100</f>
        <v>-8.676499999999999</v>
      </c>
      <c r="M40" s="323">
        <f t="shared" ref="M40" si="20">(K40+L40)/F40</f>
        <v>2.0430415490116986E-2</v>
      </c>
      <c r="N40" s="315" t="s">
        <v>538</v>
      </c>
      <c r="O40" s="324">
        <v>44932</v>
      </c>
      <c r="P40" s="279"/>
      <c r="Q40" s="198"/>
      <c r="R40" s="227" t="s">
        <v>802</v>
      </c>
      <c r="S40" s="197"/>
      <c r="T40" s="286"/>
      <c r="U40" s="286"/>
      <c r="V40" s="286"/>
      <c r="W40" s="286"/>
      <c r="X40" s="286"/>
      <c r="Y40" s="286"/>
      <c r="Z40" s="286"/>
      <c r="AA40" s="286"/>
      <c r="AB40" s="286"/>
      <c r="AC40" s="286"/>
      <c r="AD40" s="286"/>
      <c r="AE40" s="286"/>
      <c r="AF40" s="286"/>
      <c r="AG40" s="286"/>
      <c r="AH40" s="286"/>
      <c r="AI40" s="287"/>
      <c r="AJ40" s="288"/>
      <c r="AK40" s="288"/>
      <c r="AL40" s="288"/>
    </row>
    <row r="41" spans="1:38" s="289" customFormat="1" ht="13.5" customHeight="1">
      <c r="A41" s="333">
        <v>2</v>
      </c>
      <c r="B41" s="285">
        <v>44923</v>
      </c>
      <c r="C41" s="334"/>
      <c r="D41" s="335" t="s">
        <v>739</v>
      </c>
      <c r="E41" s="336" t="s">
        <v>540</v>
      </c>
      <c r="F41" s="333">
        <v>304.5</v>
      </c>
      <c r="G41" s="333">
        <v>295</v>
      </c>
      <c r="H41" s="333">
        <v>295</v>
      </c>
      <c r="I41" s="337" t="s">
        <v>885</v>
      </c>
      <c r="J41" s="268" t="s">
        <v>930</v>
      </c>
      <c r="K41" s="268">
        <f t="shared" ref="K41" si="21">H41-F41</f>
        <v>-9.5</v>
      </c>
      <c r="L41" s="338">
        <f t="shared" ref="L41" si="22">(F41*-0.7)/100</f>
        <v>-2.1315</v>
      </c>
      <c r="M41" s="339">
        <f t="shared" ref="M41" si="23">(K41+L41)/F41</f>
        <v>-3.819868637110016E-2</v>
      </c>
      <c r="N41" s="268" t="s">
        <v>550</v>
      </c>
      <c r="O41" s="340">
        <v>44931</v>
      </c>
      <c r="P41" s="279"/>
      <c r="Q41" s="198"/>
      <c r="R41" s="227" t="s">
        <v>802</v>
      </c>
      <c r="S41" s="197"/>
      <c r="T41" s="286"/>
      <c r="U41" s="286"/>
      <c r="V41" s="286"/>
      <c r="W41" s="286"/>
      <c r="X41" s="286"/>
      <c r="Y41" s="286"/>
      <c r="Z41" s="286"/>
      <c r="AA41" s="286"/>
      <c r="AB41" s="286"/>
      <c r="AC41" s="286"/>
      <c r="AD41" s="286"/>
      <c r="AE41" s="286"/>
      <c r="AF41" s="286"/>
      <c r="AG41" s="286"/>
      <c r="AH41" s="286"/>
      <c r="AI41" s="287"/>
      <c r="AJ41" s="288"/>
      <c r="AK41" s="288"/>
      <c r="AL41" s="288"/>
    </row>
    <row r="42" spans="1:38" s="289" customFormat="1" ht="13.5" customHeight="1">
      <c r="A42" s="333">
        <v>3</v>
      </c>
      <c r="B42" s="285">
        <v>45262</v>
      </c>
      <c r="C42" s="334"/>
      <c r="D42" s="335" t="s">
        <v>46</v>
      </c>
      <c r="E42" s="336" t="s">
        <v>540</v>
      </c>
      <c r="F42" s="333">
        <v>819</v>
      </c>
      <c r="G42" s="333">
        <v>795</v>
      </c>
      <c r="H42" s="333">
        <v>795</v>
      </c>
      <c r="I42" s="337" t="s">
        <v>896</v>
      </c>
      <c r="J42" s="268" t="s">
        <v>988</v>
      </c>
      <c r="K42" s="268">
        <f t="shared" ref="K42" si="24">H42-F42</f>
        <v>-24</v>
      </c>
      <c r="L42" s="338">
        <f t="shared" ref="L42" si="25">(F42*-0.7)/100</f>
        <v>-5.7329999999999997</v>
      </c>
      <c r="M42" s="339">
        <f t="shared" ref="M42" si="26">(K42+L42)/F42</f>
        <v>-3.6304029304029303E-2</v>
      </c>
      <c r="N42" s="268" t="s">
        <v>550</v>
      </c>
      <c r="O42" s="340">
        <v>44942</v>
      </c>
      <c r="P42" s="279"/>
      <c r="Q42" s="198"/>
      <c r="R42" s="227" t="s">
        <v>539</v>
      </c>
      <c r="S42" s="197"/>
      <c r="T42" s="286"/>
      <c r="U42" s="286"/>
      <c r="V42" s="286"/>
      <c r="W42" s="286"/>
      <c r="X42" s="286"/>
      <c r="Y42" s="286"/>
      <c r="Z42" s="286"/>
      <c r="AA42" s="286"/>
      <c r="AB42" s="286"/>
      <c r="AC42" s="286"/>
      <c r="AD42" s="286"/>
      <c r="AE42" s="286"/>
      <c r="AF42" s="286"/>
      <c r="AG42" s="286"/>
      <c r="AH42" s="286"/>
      <c r="AI42" s="287"/>
      <c r="AJ42" s="288"/>
      <c r="AK42" s="288"/>
      <c r="AL42" s="288"/>
    </row>
    <row r="43" spans="1:38" s="289" customFormat="1" ht="13.5" customHeight="1">
      <c r="A43" s="325">
        <v>4</v>
      </c>
      <c r="B43" s="326">
        <v>45262</v>
      </c>
      <c r="C43" s="327"/>
      <c r="D43" s="328" t="s">
        <v>87</v>
      </c>
      <c r="E43" s="329" t="s">
        <v>540</v>
      </c>
      <c r="F43" s="325">
        <v>3915</v>
      </c>
      <c r="G43" s="325">
        <v>3780</v>
      </c>
      <c r="H43" s="325">
        <v>4025</v>
      </c>
      <c r="I43" s="330" t="s">
        <v>880</v>
      </c>
      <c r="J43" s="315" t="s">
        <v>907</v>
      </c>
      <c r="K43" s="315">
        <f t="shared" ref="K43:K44" si="27">H43-F43</f>
        <v>110</v>
      </c>
      <c r="L43" s="322">
        <f t="shared" ref="L43:L44" si="28">(F43*-0.7)/100</f>
        <v>-27.405000000000001</v>
      </c>
      <c r="M43" s="323">
        <f t="shared" ref="M43:M44" si="29">(K43+L43)/F43</f>
        <v>2.1097062579821201E-2</v>
      </c>
      <c r="N43" s="315" t="s">
        <v>538</v>
      </c>
      <c r="O43" s="324">
        <v>44929</v>
      </c>
      <c r="P43" s="279"/>
      <c r="Q43" s="198"/>
      <c r="R43" s="227" t="s">
        <v>539</v>
      </c>
      <c r="S43" s="197"/>
      <c r="T43" s="286"/>
      <c r="U43" s="286"/>
      <c r="V43" s="286"/>
      <c r="W43" s="286"/>
      <c r="X43" s="286"/>
      <c r="Y43" s="286"/>
      <c r="Z43" s="286"/>
      <c r="AA43" s="286"/>
      <c r="AB43" s="286"/>
      <c r="AC43" s="286"/>
      <c r="AD43" s="286"/>
      <c r="AE43" s="286"/>
      <c r="AF43" s="286"/>
      <c r="AG43" s="286"/>
      <c r="AH43" s="286"/>
      <c r="AI43" s="287"/>
      <c r="AJ43" s="288"/>
      <c r="AK43" s="288"/>
      <c r="AL43" s="288"/>
    </row>
    <row r="44" spans="1:38" s="289" customFormat="1" ht="13.5" customHeight="1">
      <c r="A44" s="333">
        <v>5</v>
      </c>
      <c r="B44" s="285">
        <v>44930</v>
      </c>
      <c r="C44" s="334"/>
      <c r="D44" s="335" t="s">
        <v>193</v>
      </c>
      <c r="E44" s="336" t="s">
        <v>540</v>
      </c>
      <c r="F44" s="333">
        <v>763</v>
      </c>
      <c r="G44" s="333">
        <v>744</v>
      </c>
      <c r="H44" s="333">
        <v>743</v>
      </c>
      <c r="I44" s="337" t="s">
        <v>648</v>
      </c>
      <c r="J44" s="268" t="s">
        <v>1056</v>
      </c>
      <c r="K44" s="268">
        <f t="shared" si="27"/>
        <v>-20</v>
      </c>
      <c r="L44" s="338">
        <f t="shared" si="28"/>
        <v>-5.3410000000000002</v>
      </c>
      <c r="M44" s="339">
        <f t="shared" si="29"/>
        <v>-3.3212319790301446E-2</v>
      </c>
      <c r="N44" s="268" t="s">
        <v>550</v>
      </c>
      <c r="O44" s="340">
        <v>44946</v>
      </c>
      <c r="P44" s="279"/>
      <c r="Q44" s="198"/>
      <c r="R44" s="227" t="s">
        <v>539</v>
      </c>
      <c r="S44" s="197"/>
      <c r="T44" s="286"/>
      <c r="U44" s="286"/>
      <c r="V44" s="286"/>
      <c r="W44" s="286"/>
      <c r="X44" s="286"/>
      <c r="Y44" s="286"/>
      <c r="Z44" s="286"/>
      <c r="AA44" s="286"/>
      <c r="AB44" s="286"/>
      <c r="AC44" s="286"/>
      <c r="AD44" s="286"/>
      <c r="AE44" s="286"/>
      <c r="AF44" s="286"/>
      <c r="AG44" s="286"/>
      <c r="AH44" s="286"/>
      <c r="AI44" s="287"/>
      <c r="AJ44" s="288"/>
      <c r="AK44" s="288"/>
      <c r="AL44" s="288"/>
    </row>
    <row r="45" spans="1:38" s="289" customFormat="1" ht="13.5" customHeight="1">
      <c r="A45" s="245">
        <v>6</v>
      </c>
      <c r="B45" s="244">
        <v>44930</v>
      </c>
      <c r="C45" s="250"/>
      <c r="D45" s="251" t="s">
        <v>195</v>
      </c>
      <c r="E45" s="252" t="s">
        <v>540</v>
      </c>
      <c r="F45" s="245" t="s">
        <v>926</v>
      </c>
      <c r="G45" s="245">
        <v>202</v>
      </c>
      <c r="H45" s="245"/>
      <c r="I45" s="253" t="s">
        <v>927</v>
      </c>
      <c r="J45" s="246" t="s">
        <v>541</v>
      </c>
      <c r="K45" s="246"/>
      <c r="L45" s="247"/>
      <c r="M45" s="248"/>
      <c r="N45" s="246"/>
      <c r="O45" s="249"/>
      <c r="P45" s="279"/>
      <c r="Q45" s="198"/>
      <c r="R45" s="227" t="s">
        <v>802</v>
      </c>
      <c r="S45" s="197"/>
      <c r="T45" s="286"/>
      <c r="U45" s="286"/>
      <c r="V45" s="286"/>
      <c r="W45" s="286"/>
      <c r="X45" s="286"/>
      <c r="Y45" s="286"/>
      <c r="Z45" s="286"/>
      <c r="AA45" s="286"/>
      <c r="AB45" s="286"/>
      <c r="AC45" s="286"/>
      <c r="AD45" s="286"/>
      <c r="AE45" s="286"/>
      <c r="AF45" s="286"/>
      <c r="AG45" s="286"/>
      <c r="AH45" s="286"/>
      <c r="AI45" s="287"/>
      <c r="AJ45" s="288"/>
      <c r="AK45" s="288"/>
      <c r="AL45" s="288"/>
    </row>
    <row r="46" spans="1:38" s="289" customFormat="1" ht="13.5" customHeight="1">
      <c r="A46" s="325">
        <v>7</v>
      </c>
      <c r="B46" s="326">
        <v>44931</v>
      </c>
      <c r="C46" s="327"/>
      <c r="D46" s="328" t="s">
        <v>87</v>
      </c>
      <c r="E46" s="329" t="s">
        <v>540</v>
      </c>
      <c r="F46" s="325">
        <v>3915</v>
      </c>
      <c r="G46" s="325">
        <v>3780</v>
      </c>
      <c r="H46" s="325">
        <v>4022</v>
      </c>
      <c r="I46" s="330" t="s">
        <v>880</v>
      </c>
      <c r="J46" s="315" t="s">
        <v>945</v>
      </c>
      <c r="K46" s="315">
        <f t="shared" ref="K46" si="30">H46-F46</f>
        <v>107</v>
      </c>
      <c r="L46" s="322">
        <f t="shared" ref="L46" si="31">(F46*-0.7)/100</f>
        <v>-27.405000000000001</v>
      </c>
      <c r="M46" s="323">
        <f t="shared" ref="M46" si="32">(K46+L46)/F46</f>
        <v>2.0330779054916984E-2</v>
      </c>
      <c r="N46" s="315" t="s">
        <v>538</v>
      </c>
      <c r="O46" s="324">
        <v>44935</v>
      </c>
      <c r="P46" s="279"/>
      <c r="Q46" s="198"/>
      <c r="R46" s="227" t="s">
        <v>539</v>
      </c>
      <c r="S46" s="197"/>
      <c r="T46" s="286"/>
      <c r="U46" s="286"/>
      <c r="V46" s="286"/>
      <c r="W46" s="286"/>
      <c r="X46" s="286"/>
      <c r="Y46" s="286"/>
      <c r="Z46" s="286"/>
      <c r="AA46" s="286"/>
      <c r="AB46" s="286"/>
      <c r="AC46" s="286"/>
      <c r="AD46" s="286"/>
      <c r="AE46" s="286"/>
      <c r="AF46" s="286"/>
      <c r="AG46" s="286"/>
      <c r="AH46" s="286"/>
      <c r="AI46" s="287"/>
      <c r="AJ46" s="288"/>
      <c r="AK46" s="288"/>
      <c r="AL46" s="288"/>
    </row>
    <row r="47" spans="1:38" s="289" customFormat="1" ht="13.5" customHeight="1">
      <c r="A47" s="325">
        <v>8</v>
      </c>
      <c r="B47" s="326">
        <v>44935</v>
      </c>
      <c r="C47" s="327"/>
      <c r="D47" s="328" t="s">
        <v>113</v>
      </c>
      <c r="E47" s="329" t="s">
        <v>540</v>
      </c>
      <c r="F47" s="325">
        <v>1065</v>
      </c>
      <c r="G47" s="325">
        <v>1035</v>
      </c>
      <c r="H47" s="325">
        <v>1098</v>
      </c>
      <c r="I47" s="330" t="s">
        <v>952</v>
      </c>
      <c r="J47" s="315" t="s">
        <v>989</v>
      </c>
      <c r="K47" s="315">
        <f t="shared" ref="K47" si="33">H47-F47</f>
        <v>33</v>
      </c>
      <c r="L47" s="322">
        <f t="shared" ref="L47" si="34">(F47*-0.7)/100</f>
        <v>-7.4550000000000001</v>
      </c>
      <c r="M47" s="323">
        <f t="shared" ref="M47" si="35">(K47+L47)/F47</f>
        <v>2.3985915492957748E-2</v>
      </c>
      <c r="N47" s="315" t="s">
        <v>538</v>
      </c>
      <c r="O47" s="324">
        <v>44942</v>
      </c>
      <c r="P47" s="279"/>
      <c r="Q47" s="198"/>
      <c r="R47" s="227" t="s">
        <v>539</v>
      </c>
      <c r="S47" s="197"/>
      <c r="T47" s="286"/>
      <c r="U47" s="286"/>
      <c r="V47" s="286"/>
      <c r="W47" s="286"/>
      <c r="X47" s="286"/>
      <c r="Y47" s="286"/>
      <c r="Z47" s="286"/>
      <c r="AA47" s="286"/>
      <c r="AB47" s="286"/>
      <c r="AC47" s="286"/>
      <c r="AD47" s="286"/>
      <c r="AE47" s="286"/>
      <c r="AF47" s="286"/>
      <c r="AG47" s="286"/>
      <c r="AH47" s="286"/>
      <c r="AI47" s="287"/>
      <c r="AJ47" s="288"/>
      <c r="AK47" s="288"/>
      <c r="AL47" s="288"/>
    </row>
    <row r="48" spans="1:38" s="361" customFormat="1" ht="13.5" customHeight="1">
      <c r="A48" s="343">
        <v>9</v>
      </c>
      <c r="B48" s="344">
        <v>44938</v>
      </c>
      <c r="C48" s="345"/>
      <c r="D48" s="346" t="s">
        <v>982</v>
      </c>
      <c r="E48" s="347" t="s">
        <v>540</v>
      </c>
      <c r="F48" s="343" t="s">
        <v>983</v>
      </c>
      <c r="G48" s="343">
        <v>5780</v>
      </c>
      <c r="H48" s="343"/>
      <c r="I48" s="348" t="s">
        <v>984</v>
      </c>
      <c r="J48" s="355" t="s">
        <v>541</v>
      </c>
      <c r="K48" s="355"/>
      <c r="L48" s="356"/>
      <c r="M48" s="357"/>
      <c r="N48" s="355"/>
      <c r="O48" s="358"/>
      <c r="P48" s="41"/>
      <c r="Q48"/>
      <c r="R48" s="227" t="s">
        <v>539</v>
      </c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359"/>
      <c r="AJ48" s="360"/>
      <c r="AK48" s="360"/>
      <c r="AL48" s="360"/>
    </row>
    <row r="49" spans="1:38" s="289" customFormat="1" ht="13.5" customHeight="1">
      <c r="A49" s="333">
        <v>10</v>
      </c>
      <c r="B49" s="285">
        <v>44942</v>
      </c>
      <c r="C49" s="334"/>
      <c r="D49" s="335" t="s">
        <v>174</v>
      </c>
      <c r="E49" s="336" t="s">
        <v>540</v>
      </c>
      <c r="F49" s="333">
        <v>2505</v>
      </c>
      <c r="G49" s="333">
        <v>2430</v>
      </c>
      <c r="H49" s="333">
        <v>2430</v>
      </c>
      <c r="I49" s="337" t="s">
        <v>987</v>
      </c>
      <c r="J49" s="268" t="s">
        <v>1000</v>
      </c>
      <c r="K49" s="268">
        <f t="shared" ref="K49" si="36">H49-F49</f>
        <v>-75</v>
      </c>
      <c r="L49" s="338">
        <f t="shared" ref="L49" si="37">(F49*-0.7)/100</f>
        <v>-17.535</v>
      </c>
      <c r="M49" s="339">
        <f t="shared" ref="M49" si="38">(K49+L49)/F49</f>
        <v>-3.6940119760479041E-2</v>
      </c>
      <c r="N49" s="268" t="s">
        <v>550</v>
      </c>
      <c r="O49" s="340">
        <v>44943</v>
      </c>
      <c r="P49" s="279"/>
      <c r="Q49" s="198"/>
      <c r="R49" s="227" t="s">
        <v>802</v>
      </c>
      <c r="S49" s="197"/>
      <c r="T49" s="286"/>
      <c r="U49" s="286"/>
      <c r="V49" s="286"/>
      <c r="W49" s="286"/>
      <c r="X49" s="286"/>
      <c r="Y49" s="286"/>
      <c r="Z49" s="286"/>
      <c r="AA49" s="286"/>
      <c r="AB49" s="286"/>
      <c r="AC49" s="286"/>
      <c r="AD49" s="286"/>
      <c r="AE49" s="286"/>
      <c r="AF49" s="286"/>
      <c r="AG49" s="286"/>
      <c r="AH49" s="286"/>
      <c r="AI49" s="287"/>
      <c r="AJ49" s="288"/>
      <c r="AK49" s="288"/>
      <c r="AL49" s="288"/>
    </row>
    <row r="50" spans="1:38" s="291" customFormat="1" ht="13.5" customHeight="1">
      <c r="A50" s="201">
        <v>11</v>
      </c>
      <c r="B50" s="199">
        <v>44949</v>
      </c>
      <c r="C50" s="311"/>
      <c r="D50" s="312" t="s">
        <v>469</v>
      </c>
      <c r="E50" s="313" t="s">
        <v>540</v>
      </c>
      <c r="F50" s="201" t="s">
        <v>1058</v>
      </c>
      <c r="G50" s="201">
        <v>259</v>
      </c>
      <c r="H50" s="201"/>
      <c r="I50" s="314" t="s">
        <v>1059</v>
      </c>
      <c r="J50" s="226" t="s">
        <v>541</v>
      </c>
      <c r="K50" s="226"/>
      <c r="L50" s="367"/>
      <c r="M50" s="368"/>
      <c r="N50" s="226"/>
      <c r="O50" s="369"/>
      <c r="P50" s="279"/>
      <c r="Q50" s="198"/>
      <c r="R50" s="227"/>
      <c r="S50" s="197"/>
      <c r="T50" s="286"/>
      <c r="U50" s="286"/>
      <c r="V50" s="286"/>
      <c r="W50" s="286"/>
      <c r="X50" s="286"/>
      <c r="Y50" s="286"/>
      <c r="Z50" s="286"/>
      <c r="AA50" s="286"/>
      <c r="AB50" s="286"/>
      <c r="AC50" s="286"/>
      <c r="AD50" s="286"/>
      <c r="AE50" s="286"/>
      <c r="AF50" s="286"/>
      <c r="AG50" s="286"/>
      <c r="AH50" s="286"/>
      <c r="AI50" s="286"/>
      <c r="AJ50" s="286"/>
      <c r="AK50" s="286"/>
      <c r="AL50" s="286"/>
    </row>
    <row r="51" spans="1:38" s="291" customFormat="1" ht="13.5" customHeight="1">
      <c r="A51" s="230"/>
      <c r="B51" s="229"/>
      <c r="C51" s="292"/>
      <c r="D51" s="293"/>
      <c r="E51" s="294"/>
      <c r="F51" s="230"/>
      <c r="G51" s="230"/>
      <c r="H51" s="230"/>
      <c r="I51" s="295"/>
      <c r="J51" s="296"/>
      <c r="K51" s="296"/>
      <c r="L51" s="297"/>
      <c r="M51" s="298"/>
      <c r="N51" s="296"/>
      <c r="O51" s="299"/>
      <c r="P51" s="279"/>
      <c r="Q51" s="198"/>
      <c r="R51" s="227"/>
      <c r="S51" s="197"/>
      <c r="T51" s="286"/>
      <c r="U51" s="286"/>
      <c r="V51" s="286"/>
      <c r="W51" s="286"/>
      <c r="X51" s="286"/>
      <c r="Y51" s="286"/>
      <c r="Z51" s="286"/>
      <c r="AA51" s="286"/>
      <c r="AB51" s="286"/>
      <c r="AC51" s="286"/>
      <c r="AD51" s="286"/>
      <c r="AE51" s="286"/>
      <c r="AF51" s="286"/>
      <c r="AG51" s="286"/>
      <c r="AH51" s="286"/>
      <c r="AI51" s="286"/>
      <c r="AJ51" s="286"/>
      <c r="AK51" s="286"/>
      <c r="AL51" s="286"/>
    </row>
    <row r="52" spans="1:38" s="291" customFormat="1" ht="13.5" customHeight="1">
      <c r="A52" s="230"/>
      <c r="B52" s="229"/>
      <c r="C52" s="292"/>
      <c r="D52" s="293"/>
      <c r="E52" s="294"/>
      <c r="F52" s="230"/>
      <c r="G52" s="230"/>
      <c r="H52" s="230"/>
      <c r="I52" s="295"/>
      <c r="J52" s="296"/>
      <c r="K52" s="296"/>
      <c r="L52" s="297"/>
      <c r="M52" s="298"/>
      <c r="N52" s="296"/>
      <c r="O52" s="299"/>
      <c r="P52" s="279"/>
      <c r="Q52" s="198"/>
      <c r="R52" s="227"/>
      <c r="S52" s="197"/>
      <c r="T52" s="286"/>
      <c r="U52" s="286"/>
      <c r="V52" s="286"/>
      <c r="W52" s="286"/>
      <c r="X52" s="286"/>
      <c r="Y52" s="286"/>
      <c r="Z52" s="286"/>
      <c r="AA52" s="286"/>
      <c r="AB52" s="286"/>
      <c r="AC52" s="286"/>
      <c r="AD52" s="286"/>
      <c r="AE52" s="286"/>
      <c r="AF52" s="286"/>
      <c r="AG52" s="286"/>
      <c r="AH52" s="286"/>
      <c r="AI52" s="286"/>
      <c r="AJ52" s="286"/>
      <c r="AK52" s="286"/>
      <c r="AL52" s="286"/>
    </row>
    <row r="53" spans="1:38" ht="44.25" customHeight="1">
      <c r="A53" s="109" t="s">
        <v>542</v>
      </c>
      <c r="B53" s="130"/>
      <c r="C53" s="130"/>
      <c r="D53" s="1"/>
      <c r="E53" s="6"/>
      <c r="F53" s="6"/>
      <c r="G53" s="6"/>
      <c r="H53" s="6" t="s">
        <v>554</v>
      </c>
      <c r="I53" s="6"/>
      <c r="J53" s="6"/>
      <c r="K53" s="105"/>
      <c r="L53" s="131"/>
      <c r="M53" s="105"/>
      <c r="N53" s="106"/>
      <c r="O53" s="105"/>
      <c r="P53" s="1"/>
      <c r="Q53" s="1"/>
      <c r="R53" s="6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38" ht="12.75" customHeight="1">
      <c r="A54" s="115" t="s">
        <v>543</v>
      </c>
      <c r="B54" s="109"/>
      <c r="C54" s="109"/>
      <c r="D54" s="109"/>
      <c r="E54" s="41"/>
      <c r="F54" s="116" t="s">
        <v>544</v>
      </c>
      <c r="G54" s="54"/>
      <c r="H54" s="41"/>
      <c r="I54" s="54"/>
      <c r="J54" s="6"/>
      <c r="K54" s="132"/>
      <c r="L54" s="133"/>
      <c r="M54" s="6"/>
      <c r="N54" s="99"/>
      <c r="O54" s="134"/>
      <c r="P54" s="41"/>
      <c r="Q54" s="41"/>
      <c r="R54" s="6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</row>
    <row r="55" spans="1:38" ht="14.25" customHeight="1">
      <c r="A55" s="115"/>
      <c r="B55" s="109"/>
      <c r="C55" s="109"/>
      <c r="D55" s="109"/>
      <c r="E55" s="6"/>
      <c r="F55" s="116" t="s">
        <v>546</v>
      </c>
      <c r="G55" s="54"/>
      <c r="H55" s="41"/>
      <c r="I55" s="54"/>
      <c r="J55" s="6"/>
      <c r="K55" s="132"/>
      <c r="L55" s="133"/>
      <c r="M55" s="6"/>
      <c r="N55" s="99"/>
      <c r="O55" s="134"/>
      <c r="P55" s="41"/>
      <c r="Q55" s="41"/>
      <c r="R55" s="6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</row>
    <row r="56" spans="1:38" ht="14.25" customHeight="1">
      <c r="A56" s="109"/>
      <c r="B56" s="109"/>
      <c r="C56" s="109"/>
      <c r="D56" s="109"/>
      <c r="E56" s="6"/>
      <c r="F56" s="6"/>
      <c r="G56" s="6"/>
      <c r="H56" s="6"/>
      <c r="I56" s="6"/>
      <c r="J56" s="121"/>
      <c r="K56" s="118"/>
      <c r="L56" s="119"/>
      <c r="M56" s="6"/>
      <c r="N56" s="122"/>
      <c r="O56" s="1"/>
      <c r="P56" s="41"/>
      <c r="Q56" s="41"/>
      <c r="R56" s="6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ht="12.75" customHeight="1">
      <c r="A57" s="135" t="s">
        <v>555</v>
      </c>
      <c r="B57" s="135"/>
      <c r="C57" s="135"/>
      <c r="D57" s="135"/>
      <c r="E57" s="6"/>
      <c r="F57" s="6"/>
      <c r="G57" s="6"/>
      <c r="H57" s="6"/>
      <c r="I57" s="6"/>
      <c r="J57" s="6"/>
      <c r="K57" s="6"/>
      <c r="L57" s="6"/>
      <c r="M57" s="6"/>
      <c r="N57" s="6"/>
      <c r="O57" s="21"/>
      <c r="Q57" s="41"/>
      <c r="R57" s="6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ht="38.25" customHeight="1">
      <c r="A58" s="94" t="s">
        <v>16</v>
      </c>
      <c r="B58" s="94" t="s">
        <v>515</v>
      </c>
      <c r="C58" s="94"/>
      <c r="D58" s="95" t="s">
        <v>526</v>
      </c>
      <c r="E58" s="94" t="s">
        <v>527</v>
      </c>
      <c r="F58" s="94" t="s">
        <v>528</v>
      </c>
      <c r="G58" s="94" t="s">
        <v>548</v>
      </c>
      <c r="H58" s="94" t="s">
        <v>530</v>
      </c>
      <c r="I58" s="94" t="s">
        <v>531</v>
      </c>
      <c r="J58" s="93" t="s">
        <v>532</v>
      </c>
      <c r="K58" s="136" t="s">
        <v>556</v>
      </c>
      <c r="L58" s="96" t="s">
        <v>534</v>
      </c>
      <c r="M58" s="136" t="s">
        <v>557</v>
      </c>
      <c r="N58" s="94" t="s">
        <v>558</v>
      </c>
      <c r="O58" s="93" t="s">
        <v>536</v>
      </c>
      <c r="P58" s="95" t="s">
        <v>537</v>
      </c>
      <c r="Q58" s="41"/>
      <c r="R58" s="6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</row>
    <row r="59" spans="1:38" s="198" customFormat="1" ht="12.75" customHeight="1">
      <c r="A59" s="274">
        <v>1</v>
      </c>
      <c r="B59" s="272">
        <v>44922</v>
      </c>
      <c r="C59" s="273"/>
      <c r="D59" s="273" t="s">
        <v>883</v>
      </c>
      <c r="E59" s="274" t="s">
        <v>540</v>
      </c>
      <c r="F59" s="274">
        <v>819</v>
      </c>
      <c r="G59" s="274">
        <v>805</v>
      </c>
      <c r="H59" s="269">
        <v>805</v>
      </c>
      <c r="I59" s="269" t="s">
        <v>884</v>
      </c>
      <c r="J59" s="268" t="s">
        <v>944</v>
      </c>
      <c r="K59" s="269">
        <f t="shared" ref="K59" si="39">H59-F59</f>
        <v>-14</v>
      </c>
      <c r="L59" s="270">
        <f t="shared" ref="L59" si="40">(H59*N59)*0.07%</f>
        <v>535.32500000000005</v>
      </c>
      <c r="M59" s="271">
        <f t="shared" ref="M59" si="41">(K59*N59)-L59</f>
        <v>-13835.325000000001</v>
      </c>
      <c r="N59" s="269">
        <v>950</v>
      </c>
      <c r="O59" s="268" t="s">
        <v>550</v>
      </c>
      <c r="P59" s="272">
        <v>44566</v>
      </c>
      <c r="Q59" s="200"/>
      <c r="R59" s="203" t="s">
        <v>802</v>
      </c>
      <c r="S59" s="197"/>
      <c r="T59" s="197"/>
      <c r="U59" s="197"/>
      <c r="V59" s="197"/>
      <c r="W59" s="197"/>
      <c r="X59" s="197"/>
      <c r="Y59" s="197"/>
      <c r="Z59" s="197"/>
      <c r="AA59" s="197"/>
      <c r="AB59" s="197"/>
      <c r="AC59" s="197"/>
      <c r="AD59" s="197"/>
      <c r="AE59" s="197"/>
      <c r="AF59" s="230"/>
      <c r="AG59" s="229"/>
      <c r="AH59" s="200"/>
      <c r="AI59" s="200"/>
      <c r="AJ59" s="230"/>
      <c r="AK59" s="230"/>
      <c r="AL59" s="230"/>
    </row>
    <row r="60" spans="1:38" s="198" customFormat="1" ht="12.75" customHeight="1">
      <c r="A60" s="274">
        <v>2</v>
      </c>
      <c r="B60" s="272">
        <v>45290</v>
      </c>
      <c r="C60" s="273"/>
      <c r="D60" s="273" t="s">
        <v>890</v>
      </c>
      <c r="E60" s="274" t="s">
        <v>540</v>
      </c>
      <c r="F60" s="274">
        <v>908</v>
      </c>
      <c r="G60" s="274">
        <v>890</v>
      </c>
      <c r="H60" s="269">
        <v>890</v>
      </c>
      <c r="I60" s="269" t="s">
        <v>891</v>
      </c>
      <c r="J60" s="268" t="s">
        <v>911</v>
      </c>
      <c r="K60" s="269">
        <f t="shared" ref="K60:K61" si="42">H60-F60</f>
        <v>-18</v>
      </c>
      <c r="L60" s="270">
        <f t="shared" ref="L60:L61" si="43">(H60*N60)*0.07%</f>
        <v>436.10000000000008</v>
      </c>
      <c r="M60" s="271">
        <f t="shared" ref="M60:M61" si="44">(K60*N60)-L60</f>
        <v>-13036.1</v>
      </c>
      <c r="N60" s="269">
        <v>700</v>
      </c>
      <c r="O60" s="268" t="s">
        <v>550</v>
      </c>
      <c r="P60" s="272">
        <v>44566</v>
      </c>
      <c r="Q60" s="200"/>
      <c r="R60" s="203" t="s">
        <v>802</v>
      </c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230"/>
      <c r="AG60" s="229"/>
      <c r="AH60" s="200"/>
      <c r="AI60" s="200"/>
      <c r="AJ60" s="230"/>
      <c r="AK60" s="230"/>
      <c r="AL60" s="230"/>
    </row>
    <row r="61" spans="1:38" s="198" customFormat="1" ht="12.75" customHeight="1">
      <c r="A61" s="320">
        <v>3</v>
      </c>
      <c r="B61" s="326">
        <v>44928</v>
      </c>
      <c r="C61" s="321"/>
      <c r="D61" s="321" t="s">
        <v>894</v>
      </c>
      <c r="E61" s="320" t="s">
        <v>540</v>
      </c>
      <c r="F61" s="320">
        <v>2852.5</v>
      </c>
      <c r="G61" s="320">
        <v>2805</v>
      </c>
      <c r="H61" s="316">
        <v>2885</v>
      </c>
      <c r="I61" s="316" t="s">
        <v>895</v>
      </c>
      <c r="J61" s="315" t="s">
        <v>703</v>
      </c>
      <c r="K61" s="316">
        <f t="shared" si="42"/>
        <v>32.5</v>
      </c>
      <c r="L61" s="317">
        <f t="shared" si="43"/>
        <v>555.36250000000007</v>
      </c>
      <c r="M61" s="318">
        <f t="shared" si="44"/>
        <v>8382.1375000000007</v>
      </c>
      <c r="N61" s="316">
        <v>275</v>
      </c>
      <c r="O61" s="315" t="s">
        <v>538</v>
      </c>
      <c r="P61" s="319">
        <v>44566</v>
      </c>
      <c r="Q61" s="200"/>
      <c r="R61" s="203" t="s">
        <v>802</v>
      </c>
      <c r="S61" s="197"/>
      <c r="T61" s="197"/>
      <c r="U61" s="197"/>
      <c r="V61" s="197"/>
      <c r="W61" s="197"/>
      <c r="X61" s="197"/>
      <c r="Y61" s="197"/>
      <c r="Z61" s="197"/>
      <c r="AA61" s="197"/>
      <c r="AB61" s="197"/>
      <c r="AC61" s="197"/>
      <c r="AD61" s="197"/>
      <c r="AE61" s="197"/>
      <c r="AF61" s="230"/>
      <c r="AG61" s="229"/>
      <c r="AH61" s="200"/>
      <c r="AI61" s="200"/>
      <c r="AJ61" s="230"/>
      <c r="AK61" s="230"/>
      <c r="AL61" s="230"/>
    </row>
    <row r="62" spans="1:38" s="198" customFormat="1" ht="12.75" customHeight="1">
      <c r="A62" s="320">
        <v>4</v>
      </c>
      <c r="B62" s="319">
        <v>44929</v>
      </c>
      <c r="C62" s="321"/>
      <c r="D62" s="321" t="s">
        <v>898</v>
      </c>
      <c r="E62" s="320" t="s">
        <v>540</v>
      </c>
      <c r="F62" s="320">
        <v>4460</v>
      </c>
      <c r="G62" s="320">
        <v>4360</v>
      </c>
      <c r="H62" s="316">
        <v>4525</v>
      </c>
      <c r="I62" s="316" t="s">
        <v>899</v>
      </c>
      <c r="J62" s="315" t="s">
        <v>900</v>
      </c>
      <c r="K62" s="316">
        <f t="shared" ref="K62:K63" si="45">H62-F62</f>
        <v>65</v>
      </c>
      <c r="L62" s="317">
        <f t="shared" ref="L62:L63" si="46">(H62*N62)*0.07%</f>
        <v>395.93750000000006</v>
      </c>
      <c r="M62" s="318">
        <f t="shared" ref="M62:M63" si="47">(K62*N62)-L62</f>
        <v>7729.0625</v>
      </c>
      <c r="N62" s="316">
        <v>125</v>
      </c>
      <c r="O62" s="315" t="s">
        <v>538</v>
      </c>
      <c r="P62" s="319">
        <v>44564</v>
      </c>
      <c r="Q62" s="200"/>
      <c r="R62" s="203" t="s">
        <v>539</v>
      </c>
      <c r="S62" s="197"/>
      <c r="T62" s="197"/>
      <c r="U62" s="197"/>
      <c r="V62" s="197"/>
      <c r="W62" s="197"/>
      <c r="X62" s="197"/>
      <c r="Y62" s="197"/>
      <c r="Z62" s="197"/>
      <c r="AA62" s="197"/>
      <c r="AB62" s="197"/>
      <c r="AC62" s="197"/>
      <c r="AD62" s="197"/>
      <c r="AE62" s="197"/>
      <c r="AF62" s="230"/>
      <c r="AG62" s="229"/>
      <c r="AH62" s="200"/>
      <c r="AI62" s="200"/>
      <c r="AJ62" s="230"/>
      <c r="AK62" s="230"/>
      <c r="AL62" s="230"/>
    </row>
    <row r="63" spans="1:38" s="198" customFormat="1" ht="12.75" customHeight="1">
      <c r="A63" s="274">
        <v>5</v>
      </c>
      <c r="B63" s="272">
        <v>44929</v>
      </c>
      <c r="C63" s="273"/>
      <c r="D63" s="273" t="s">
        <v>901</v>
      </c>
      <c r="E63" s="274" t="s">
        <v>540</v>
      </c>
      <c r="F63" s="274">
        <v>3055</v>
      </c>
      <c r="G63" s="274">
        <v>2990</v>
      </c>
      <c r="H63" s="269">
        <v>2990</v>
      </c>
      <c r="I63" s="269" t="s">
        <v>902</v>
      </c>
      <c r="J63" s="268" t="s">
        <v>943</v>
      </c>
      <c r="K63" s="269">
        <f t="shared" si="45"/>
        <v>-65</v>
      </c>
      <c r="L63" s="270">
        <f t="shared" si="46"/>
        <v>418.60000000000008</v>
      </c>
      <c r="M63" s="271">
        <f t="shared" si="47"/>
        <v>-13418.6</v>
      </c>
      <c r="N63" s="269">
        <v>200</v>
      </c>
      <c r="O63" s="268" t="s">
        <v>550</v>
      </c>
      <c r="P63" s="272">
        <v>44567</v>
      </c>
      <c r="Q63" s="200"/>
      <c r="R63" s="203" t="s">
        <v>539</v>
      </c>
      <c r="S63" s="197"/>
      <c r="T63" s="197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230"/>
      <c r="AG63" s="229"/>
      <c r="AH63" s="200"/>
      <c r="AI63" s="200"/>
      <c r="AJ63" s="230"/>
      <c r="AK63" s="230"/>
      <c r="AL63" s="230"/>
    </row>
    <row r="64" spans="1:38" s="198" customFormat="1" ht="12.75" customHeight="1">
      <c r="A64" s="274">
        <v>6</v>
      </c>
      <c r="B64" s="285">
        <v>44930</v>
      </c>
      <c r="C64" s="273"/>
      <c r="D64" s="273" t="s">
        <v>917</v>
      </c>
      <c r="E64" s="274" t="s">
        <v>540</v>
      </c>
      <c r="F64" s="274">
        <v>4475</v>
      </c>
      <c r="G64" s="274">
        <v>4370</v>
      </c>
      <c r="H64" s="269">
        <v>4370</v>
      </c>
      <c r="I64" s="269" t="s">
        <v>899</v>
      </c>
      <c r="J64" s="268" t="s">
        <v>974</v>
      </c>
      <c r="K64" s="269">
        <f t="shared" ref="K64" si="48">H64-F64</f>
        <v>-105</v>
      </c>
      <c r="L64" s="270">
        <f t="shared" ref="L64" si="49">(H64*N64)*0.07%</f>
        <v>382.37500000000006</v>
      </c>
      <c r="M64" s="271">
        <f t="shared" ref="M64" si="50">(K64*N64)-L64</f>
        <v>-13507.375</v>
      </c>
      <c r="N64" s="269">
        <v>125</v>
      </c>
      <c r="O64" s="268" t="s">
        <v>550</v>
      </c>
      <c r="P64" s="272">
        <v>44572</v>
      </c>
      <c r="Q64" s="200"/>
      <c r="R64" s="203" t="s">
        <v>539</v>
      </c>
      <c r="S64" s="197"/>
      <c r="T64" s="197"/>
      <c r="U64" s="197"/>
      <c r="V64" s="197"/>
      <c r="W64" s="197"/>
      <c r="X64" s="197"/>
      <c r="Y64" s="197"/>
      <c r="Z64" s="197"/>
      <c r="AA64" s="197"/>
      <c r="AB64" s="197"/>
      <c r="AC64" s="197"/>
      <c r="AD64" s="197"/>
      <c r="AE64" s="197"/>
      <c r="AF64" s="230"/>
      <c r="AG64" s="229"/>
      <c r="AH64" s="200"/>
      <c r="AI64" s="200"/>
      <c r="AJ64" s="230"/>
      <c r="AK64" s="230"/>
      <c r="AL64" s="230"/>
    </row>
    <row r="65" spans="1:38" s="198" customFormat="1" ht="12.75" customHeight="1">
      <c r="A65" s="320">
        <v>7</v>
      </c>
      <c r="B65" s="326">
        <v>44930</v>
      </c>
      <c r="C65" s="321"/>
      <c r="D65" s="321" t="s">
        <v>918</v>
      </c>
      <c r="E65" s="320" t="s">
        <v>540</v>
      </c>
      <c r="F65" s="320">
        <v>717</v>
      </c>
      <c r="G65" s="320">
        <v>707</v>
      </c>
      <c r="H65" s="316">
        <v>724.5</v>
      </c>
      <c r="I65" s="316" t="s">
        <v>919</v>
      </c>
      <c r="J65" s="315" t="s">
        <v>935</v>
      </c>
      <c r="K65" s="316">
        <f t="shared" ref="K65" si="51">H65-F65</f>
        <v>7.5</v>
      </c>
      <c r="L65" s="317">
        <f t="shared" ref="L65" si="52">(H65*N65)*0.07%</f>
        <v>659.29500000000007</v>
      </c>
      <c r="M65" s="318">
        <f t="shared" ref="M65" si="53">(K65*N65)-L65</f>
        <v>9090.7049999999999</v>
      </c>
      <c r="N65" s="316">
        <v>1300</v>
      </c>
      <c r="O65" s="315" t="s">
        <v>538</v>
      </c>
      <c r="P65" s="319">
        <v>44566</v>
      </c>
      <c r="Q65" s="200"/>
      <c r="R65" s="203" t="s">
        <v>539</v>
      </c>
      <c r="S65" s="197"/>
      <c r="T65" s="197"/>
      <c r="U65" s="197"/>
      <c r="V65" s="197"/>
      <c r="W65" s="197"/>
      <c r="X65" s="197"/>
      <c r="Y65" s="197"/>
      <c r="Z65" s="197"/>
      <c r="AA65" s="197"/>
      <c r="AB65" s="197"/>
      <c r="AC65" s="197"/>
      <c r="AD65" s="197"/>
      <c r="AE65" s="197"/>
      <c r="AF65" s="230"/>
      <c r="AG65" s="229"/>
      <c r="AH65" s="200"/>
      <c r="AI65" s="200"/>
      <c r="AJ65" s="230"/>
      <c r="AK65" s="230"/>
      <c r="AL65" s="230"/>
    </row>
    <row r="66" spans="1:38" s="198" customFormat="1" ht="12.75" customHeight="1">
      <c r="A66" s="320">
        <v>8</v>
      </c>
      <c r="B66" s="326">
        <v>44931</v>
      </c>
      <c r="C66" s="321"/>
      <c r="D66" s="321" t="s">
        <v>936</v>
      </c>
      <c r="E66" s="320" t="s">
        <v>540</v>
      </c>
      <c r="F66" s="320">
        <v>1251</v>
      </c>
      <c r="G66" s="320">
        <v>1233</v>
      </c>
      <c r="H66" s="316">
        <v>1263.5</v>
      </c>
      <c r="I66" s="316" t="s">
        <v>937</v>
      </c>
      <c r="J66" s="315" t="s">
        <v>955</v>
      </c>
      <c r="K66" s="316">
        <f t="shared" ref="K66:K67" si="54">H66-F66</f>
        <v>12.5</v>
      </c>
      <c r="L66" s="317">
        <f t="shared" ref="L66:L67" si="55">(H66*N66)*0.07%</f>
        <v>619.11500000000012</v>
      </c>
      <c r="M66" s="318">
        <f t="shared" ref="M66:M67" si="56">(K66*N66)-L66</f>
        <v>8130.8850000000002</v>
      </c>
      <c r="N66" s="316">
        <v>700</v>
      </c>
      <c r="O66" s="315" t="s">
        <v>538</v>
      </c>
      <c r="P66" s="319">
        <v>44567</v>
      </c>
      <c r="Q66" s="200"/>
      <c r="R66" s="203" t="s">
        <v>539</v>
      </c>
      <c r="S66" s="197"/>
      <c r="T66" s="197"/>
      <c r="U66" s="197"/>
      <c r="V66" s="197"/>
      <c r="W66" s="197"/>
      <c r="X66" s="197"/>
      <c r="Y66" s="197"/>
      <c r="Z66" s="197"/>
      <c r="AA66" s="197"/>
      <c r="AB66" s="197"/>
      <c r="AC66" s="197"/>
      <c r="AD66" s="197"/>
      <c r="AE66" s="197"/>
      <c r="AF66" s="230"/>
      <c r="AG66" s="229"/>
      <c r="AH66" s="200"/>
      <c r="AI66" s="200"/>
      <c r="AJ66" s="230"/>
      <c r="AK66" s="230"/>
      <c r="AL66" s="230"/>
    </row>
    <row r="67" spans="1:38" s="198" customFormat="1" ht="12.75" customHeight="1">
      <c r="A67" s="274">
        <v>9</v>
      </c>
      <c r="B67" s="285">
        <v>44935</v>
      </c>
      <c r="C67" s="273"/>
      <c r="D67" s="273" t="s">
        <v>918</v>
      </c>
      <c r="E67" s="274" t="s">
        <v>540</v>
      </c>
      <c r="F67" s="274">
        <v>736</v>
      </c>
      <c r="G67" s="274">
        <v>725</v>
      </c>
      <c r="H67" s="269">
        <v>725</v>
      </c>
      <c r="I67" s="269" t="s">
        <v>953</v>
      </c>
      <c r="J67" s="268" t="s">
        <v>964</v>
      </c>
      <c r="K67" s="269">
        <f t="shared" si="54"/>
        <v>-11</v>
      </c>
      <c r="L67" s="270">
        <f t="shared" si="55"/>
        <v>659.75000000000011</v>
      </c>
      <c r="M67" s="271">
        <f t="shared" si="56"/>
        <v>-14959.75</v>
      </c>
      <c r="N67" s="269">
        <v>1300</v>
      </c>
      <c r="O67" s="268" t="s">
        <v>550</v>
      </c>
      <c r="P67" s="272">
        <v>44571</v>
      </c>
      <c r="Q67" s="200"/>
      <c r="R67" s="203" t="s">
        <v>539</v>
      </c>
      <c r="S67" s="197"/>
      <c r="T67" s="197"/>
      <c r="U67" s="197"/>
      <c r="V67" s="197"/>
      <c r="W67" s="197"/>
      <c r="X67" s="197"/>
      <c r="Y67" s="197"/>
      <c r="Z67" s="197"/>
      <c r="AA67" s="197"/>
      <c r="AB67" s="197"/>
      <c r="AC67" s="197"/>
      <c r="AD67" s="197"/>
      <c r="AE67" s="197"/>
      <c r="AF67" s="230"/>
      <c r="AG67" s="229"/>
      <c r="AH67" s="200"/>
      <c r="AI67" s="200"/>
      <c r="AJ67" s="230"/>
      <c r="AK67" s="230"/>
      <c r="AL67" s="230"/>
    </row>
    <row r="68" spans="1:38" s="198" customFormat="1" ht="12.75" customHeight="1">
      <c r="A68" s="320">
        <v>10</v>
      </c>
      <c r="B68" s="326">
        <v>44936</v>
      </c>
      <c r="C68" s="321"/>
      <c r="D68" s="321" t="s">
        <v>962</v>
      </c>
      <c r="E68" s="320" t="s">
        <v>540</v>
      </c>
      <c r="F68" s="320">
        <v>3955</v>
      </c>
      <c r="G68" s="320">
        <v>3865</v>
      </c>
      <c r="H68" s="316">
        <v>4015</v>
      </c>
      <c r="I68" s="316" t="s">
        <v>963</v>
      </c>
      <c r="J68" s="315" t="s">
        <v>746</v>
      </c>
      <c r="K68" s="316">
        <f t="shared" ref="K68" si="57">H68-F68</f>
        <v>60</v>
      </c>
      <c r="L68" s="317">
        <f t="shared" ref="L68" si="58">(H68*N68)*0.07%</f>
        <v>421.57500000000005</v>
      </c>
      <c r="M68" s="318">
        <f t="shared" ref="M68" si="59">(K68*N68)-L68</f>
        <v>8578.4249999999993</v>
      </c>
      <c r="N68" s="316">
        <v>150</v>
      </c>
      <c r="O68" s="315" t="s">
        <v>538</v>
      </c>
      <c r="P68" s="319">
        <v>44571</v>
      </c>
      <c r="Q68" s="200"/>
      <c r="R68" s="203" t="s">
        <v>539</v>
      </c>
      <c r="S68" s="197"/>
      <c r="T68" s="197"/>
      <c r="U68" s="197"/>
      <c r="V68" s="197"/>
      <c r="W68" s="197"/>
      <c r="X68" s="197"/>
      <c r="Y68" s="197"/>
      <c r="Z68" s="197"/>
      <c r="AA68" s="197"/>
      <c r="AB68" s="197"/>
      <c r="AC68" s="197"/>
      <c r="AD68" s="197"/>
      <c r="AE68" s="197"/>
      <c r="AF68" s="230"/>
      <c r="AG68" s="229"/>
      <c r="AH68" s="200"/>
      <c r="AI68" s="200"/>
      <c r="AJ68" s="230"/>
      <c r="AK68" s="230"/>
      <c r="AL68" s="230"/>
    </row>
    <row r="69" spans="1:38" s="198" customFormat="1" ht="12.75" customHeight="1">
      <c r="A69" s="320">
        <v>11</v>
      </c>
      <c r="B69" s="326">
        <v>44936</v>
      </c>
      <c r="C69" s="321"/>
      <c r="D69" s="321" t="s">
        <v>970</v>
      </c>
      <c r="E69" s="320" t="s">
        <v>540</v>
      </c>
      <c r="F69" s="320">
        <v>17965</v>
      </c>
      <c r="G69" s="320">
        <v>17795</v>
      </c>
      <c r="H69" s="316">
        <v>18045</v>
      </c>
      <c r="I69" s="316" t="s">
        <v>971</v>
      </c>
      <c r="J69" s="315" t="s">
        <v>978</v>
      </c>
      <c r="K69" s="316">
        <f t="shared" ref="K69:K70" si="60">H69-F69</f>
        <v>80</v>
      </c>
      <c r="L69" s="317">
        <f t="shared" ref="L69:L70" si="61">(H69*N69)*0.07%</f>
        <v>631.57500000000005</v>
      </c>
      <c r="M69" s="318">
        <f t="shared" ref="M69:M70" si="62">(K69*N69)-L69</f>
        <v>3368.4250000000002</v>
      </c>
      <c r="N69" s="316">
        <v>50</v>
      </c>
      <c r="O69" s="315" t="s">
        <v>538</v>
      </c>
      <c r="P69" s="319">
        <v>44572</v>
      </c>
      <c r="Q69" s="200"/>
      <c r="R69" s="203" t="s">
        <v>539</v>
      </c>
      <c r="S69" s="197"/>
      <c r="T69" s="197"/>
      <c r="U69" s="197"/>
      <c r="V69" s="197"/>
      <c r="W69" s="197"/>
      <c r="X69" s="197"/>
      <c r="Y69" s="197"/>
      <c r="Z69" s="197"/>
      <c r="AA69" s="197"/>
      <c r="AB69" s="197"/>
      <c r="AC69" s="197"/>
      <c r="AD69" s="197"/>
      <c r="AE69" s="197"/>
      <c r="AF69" s="230"/>
      <c r="AG69" s="229"/>
      <c r="AH69" s="200"/>
      <c r="AI69" s="200"/>
      <c r="AJ69" s="230"/>
      <c r="AK69" s="230"/>
      <c r="AL69" s="230"/>
    </row>
    <row r="70" spans="1:38" s="198" customFormat="1" ht="12.75" customHeight="1">
      <c r="A70" s="320">
        <v>12</v>
      </c>
      <c r="B70" s="326">
        <v>44937</v>
      </c>
      <c r="C70" s="321"/>
      <c r="D70" s="321" t="s">
        <v>918</v>
      </c>
      <c r="E70" s="320" t="s">
        <v>540</v>
      </c>
      <c r="F70" s="320">
        <v>718</v>
      </c>
      <c r="G70" s="320">
        <v>708</v>
      </c>
      <c r="H70" s="316">
        <v>724.5</v>
      </c>
      <c r="I70" s="316" t="s">
        <v>977</v>
      </c>
      <c r="J70" s="315" t="s">
        <v>986</v>
      </c>
      <c r="K70" s="316">
        <f t="shared" si="60"/>
        <v>6.5</v>
      </c>
      <c r="L70" s="317">
        <f t="shared" si="61"/>
        <v>659.29500000000007</v>
      </c>
      <c r="M70" s="318">
        <f t="shared" si="62"/>
        <v>7790.7049999999999</v>
      </c>
      <c r="N70" s="316">
        <v>1300</v>
      </c>
      <c r="O70" s="315" t="s">
        <v>538</v>
      </c>
      <c r="P70" s="319">
        <v>44939</v>
      </c>
      <c r="Q70" s="200"/>
      <c r="R70" s="203" t="s">
        <v>539</v>
      </c>
      <c r="S70" s="197"/>
      <c r="T70" s="197"/>
      <c r="U70" s="197"/>
      <c r="V70" s="197"/>
      <c r="W70" s="197"/>
      <c r="X70" s="197"/>
      <c r="Y70" s="197"/>
      <c r="Z70" s="197"/>
      <c r="AA70" s="197"/>
      <c r="AB70" s="197"/>
      <c r="AC70" s="197"/>
      <c r="AD70" s="197"/>
      <c r="AE70" s="197"/>
      <c r="AF70" s="230"/>
      <c r="AG70" s="229"/>
      <c r="AH70" s="200"/>
      <c r="AI70" s="200"/>
      <c r="AJ70" s="230"/>
      <c r="AK70" s="230"/>
      <c r="AL70" s="230"/>
    </row>
    <row r="71" spans="1:38" s="198" customFormat="1" ht="12.75" customHeight="1">
      <c r="A71" s="274">
        <v>13</v>
      </c>
      <c r="B71" s="285">
        <v>44937</v>
      </c>
      <c r="C71" s="273"/>
      <c r="D71" s="273" t="s">
        <v>962</v>
      </c>
      <c r="E71" s="274" t="s">
        <v>540</v>
      </c>
      <c r="F71" s="274">
        <v>3940</v>
      </c>
      <c r="G71" s="274">
        <v>3850</v>
      </c>
      <c r="H71" s="269">
        <v>3860</v>
      </c>
      <c r="I71" s="269" t="s">
        <v>963</v>
      </c>
      <c r="J71" s="268" t="s">
        <v>979</v>
      </c>
      <c r="K71" s="269">
        <f t="shared" ref="K71" si="63">H71-F71</f>
        <v>-80</v>
      </c>
      <c r="L71" s="270">
        <f t="shared" ref="L71" si="64">(H71*N71)*0.07%</f>
        <v>405.30000000000007</v>
      </c>
      <c r="M71" s="271">
        <f t="shared" ref="M71" si="65">(K71*N71)-L71</f>
        <v>-12405.3</v>
      </c>
      <c r="N71" s="269">
        <v>150</v>
      </c>
      <c r="O71" s="268" t="s">
        <v>550</v>
      </c>
      <c r="P71" s="272">
        <v>44573</v>
      </c>
      <c r="Q71" s="200"/>
      <c r="R71" s="203" t="s">
        <v>539</v>
      </c>
      <c r="S71" s="197"/>
      <c r="T71" s="197"/>
      <c r="U71" s="197"/>
      <c r="V71" s="197"/>
      <c r="W71" s="197"/>
      <c r="X71" s="197"/>
      <c r="Y71" s="197"/>
      <c r="Z71" s="197"/>
      <c r="AA71" s="197"/>
      <c r="AB71" s="197"/>
      <c r="AC71" s="197"/>
      <c r="AD71" s="197"/>
      <c r="AE71" s="197"/>
      <c r="AF71" s="230"/>
      <c r="AG71" s="229"/>
      <c r="AH71" s="200"/>
      <c r="AI71" s="200"/>
      <c r="AJ71" s="230"/>
      <c r="AK71" s="230"/>
      <c r="AL71" s="230"/>
    </row>
    <row r="72" spans="1:38" s="198" customFormat="1" ht="12.75" customHeight="1">
      <c r="A72" s="201"/>
      <c r="B72" s="199"/>
      <c r="C72" s="235"/>
      <c r="D72" s="235"/>
      <c r="E72" s="201"/>
      <c r="F72" s="201"/>
      <c r="G72" s="201"/>
      <c r="H72" s="202"/>
      <c r="I72" s="202"/>
      <c r="J72" s="226"/>
      <c r="K72" s="235"/>
      <c r="L72" s="201"/>
      <c r="M72" s="201"/>
      <c r="N72" s="201"/>
      <c r="O72" s="202"/>
      <c r="P72" s="202"/>
      <c r="Q72" s="200"/>
      <c r="R72" s="203"/>
      <c r="S72" s="197"/>
      <c r="T72" s="197"/>
      <c r="U72" s="197"/>
      <c r="V72" s="197"/>
      <c r="W72" s="197"/>
      <c r="X72" s="197"/>
      <c r="Y72" s="197"/>
      <c r="Z72" s="197"/>
      <c r="AA72" s="197"/>
      <c r="AB72" s="197"/>
      <c r="AC72" s="197"/>
      <c r="AD72" s="197"/>
      <c r="AE72" s="197"/>
      <c r="AF72" s="230"/>
      <c r="AG72" s="229"/>
      <c r="AH72" s="200"/>
      <c r="AI72" s="200"/>
      <c r="AJ72" s="230"/>
      <c r="AK72" s="230"/>
      <c r="AL72" s="230"/>
    </row>
    <row r="73" spans="1:38" s="198" customFormat="1" ht="12.75" customHeight="1">
      <c r="A73" s="201"/>
      <c r="B73" s="199"/>
      <c r="C73" s="235"/>
      <c r="D73" s="235"/>
      <c r="E73" s="201"/>
      <c r="F73" s="201"/>
      <c r="G73" s="201"/>
      <c r="H73" s="202"/>
      <c r="I73" s="202"/>
      <c r="J73" s="226"/>
      <c r="K73" s="235"/>
      <c r="L73" s="201"/>
      <c r="M73" s="201"/>
      <c r="N73" s="201"/>
      <c r="O73" s="202"/>
      <c r="P73" s="202"/>
      <c r="Q73" s="200"/>
      <c r="R73" s="203"/>
      <c r="S73" s="197"/>
      <c r="T73" s="197"/>
      <c r="U73" s="197"/>
      <c r="V73" s="197"/>
      <c r="W73" s="197"/>
      <c r="X73" s="197"/>
      <c r="Y73" s="197"/>
      <c r="Z73" s="197"/>
      <c r="AA73" s="197"/>
      <c r="AB73" s="197"/>
      <c r="AC73" s="197"/>
      <c r="AD73" s="197"/>
      <c r="AE73" s="197"/>
      <c r="AF73" s="230"/>
      <c r="AG73" s="229"/>
      <c r="AH73" s="200"/>
      <c r="AI73" s="200"/>
      <c r="AJ73" s="230"/>
      <c r="AK73" s="230"/>
      <c r="AL73" s="230"/>
    </row>
    <row r="74" spans="1:38" ht="38.25" customHeight="1">
      <c r="A74" s="137" t="s">
        <v>560</v>
      </c>
      <c r="B74" s="137"/>
      <c r="C74" s="137"/>
      <c r="D74" s="137"/>
      <c r="E74" s="138"/>
      <c r="F74" s="102"/>
      <c r="G74" s="102"/>
      <c r="H74" s="102"/>
      <c r="I74" s="102"/>
      <c r="J74" s="1"/>
      <c r="K74" s="6"/>
      <c r="L74" s="6"/>
      <c r="M74" s="6"/>
      <c r="N74" s="1"/>
      <c r="O74" s="1"/>
      <c r="P74" s="41"/>
      <c r="Q74" s="41"/>
      <c r="R74" s="6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41"/>
      <c r="AG74" s="41"/>
      <c r="AH74" s="41"/>
      <c r="AI74" s="41"/>
      <c r="AJ74" s="41"/>
      <c r="AK74" s="41"/>
      <c r="AL74" s="41"/>
    </row>
    <row r="75" spans="1:38" ht="38.25">
      <c r="A75" s="94" t="s">
        <v>16</v>
      </c>
      <c r="B75" s="94" t="s">
        <v>515</v>
      </c>
      <c r="C75" s="94"/>
      <c r="D75" s="95" t="s">
        <v>526</v>
      </c>
      <c r="E75" s="94" t="s">
        <v>527</v>
      </c>
      <c r="F75" s="94" t="s">
        <v>528</v>
      </c>
      <c r="G75" s="94" t="s">
        <v>548</v>
      </c>
      <c r="H75" s="94" t="s">
        <v>530</v>
      </c>
      <c r="I75" s="94" t="s">
        <v>531</v>
      </c>
      <c r="J75" s="93" t="s">
        <v>532</v>
      </c>
      <c r="K75" s="93" t="s">
        <v>561</v>
      </c>
      <c r="L75" s="96" t="s">
        <v>534</v>
      </c>
      <c r="M75" s="136" t="s">
        <v>557</v>
      </c>
      <c r="N75" s="94" t="s">
        <v>558</v>
      </c>
      <c r="O75" s="94" t="s">
        <v>536</v>
      </c>
      <c r="P75" s="95" t="s">
        <v>537</v>
      </c>
      <c r="Q75" s="41"/>
      <c r="R75" s="6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41"/>
      <c r="AG75" s="41"/>
      <c r="AH75" s="41"/>
      <c r="AI75" s="41"/>
      <c r="AJ75" s="41"/>
      <c r="AK75" s="41"/>
      <c r="AL75" s="41"/>
    </row>
    <row r="76" spans="1:38" s="198" customFormat="1" ht="15.6" customHeight="1">
      <c r="A76" s="267">
        <v>1</v>
      </c>
      <c r="B76" s="272">
        <v>44924</v>
      </c>
      <c r="C76" s="273"/>
      <c r="D76" s="273" t="s">
        <v>888</v>
      </c>
      <c r="E76" s="274" t="s">
        <v>540</v>
      </c>
      <c r="F76" s="274">
        <v>54</v>
      </c>
      <c r="G76" s="274">
        <v>36</v>
      </c>
      <c r="H76" s="269">
        <v>36</v>
      </c>
      <c r="I76" s="290" t="s">
        <v>889</v>
      </c>
      <c r="J76" s="268" t="s">
        <v>911</v>
      </c>
      <c r="K76" s="269">
        <f t="shared" ref="K76" si="66">H76-F76</f>
        <v>-18</v>
      </c>
      <c r="L76" s="270">
        <v>100</v>
      </c>
      <c r="M76" s="271">
        <f t="shared" ref="M76" si="67">(K76*N76)-L76</f>
        <v>-5500</v>
      </c>
      <c r="N76" s="269">
        <v>300</v>
      </c>
      <c r="O76" s="268" t="s">
        <v>550</v>
      </c>
      <c r="P76" s="272">
        <v>44929</v>
      </c>
      <c r="Q76" s="197"/>
      <c r="R76" s="203" t="s">
        <v>802</v>
      </c>
      <c r="S76" s="197"/>
      <c r="T76" s="197"/>
      <c r="U76" s="197"/>
      <c r="V76" s="197"/>
      <c r="W76" s="197"/>
      <c r="X76" s="203"/>
      <c r="Y76" s="197"/>
      <c r="Z76" s="197"/>
      <c r="AA76" s="197"/>
      <c r="AB76" s="197"/>
      <c r="AC76" s="197"/>
      <c r="AD76" s="203"/>
      <c r="AE76" s="197"/>
      <c r="AF76" s="197"/>
      <c r="AG76" s="197"/>
      <c r="AH76" s="197"/>
      <c r="AI76" s="197"/>
      <c r="AJ76" s="203"/>
      <c r="AK76" s="197"/>
      <c r="AL76" s="197"/>
    </row>
    <row r="77" spans="1:38" s="198" customFormat="1" ht="15.6" customHeight="1">
      <c r="A77" s="267">
        <v>2</v>
      </c>
      <c r="B77" s="285">
        <v>45290</v>
      </c>
      <c r="C77" s="273"/>
      <c r="D77" s="273" t="s">
        <v>892</v>
      </c>
      <c r="E77" s="274" t="s">
        <v>540</v>
      </c>
      <c r="F77" s="274">
        <v>42</v>
      </c>
      <c r="G77" s="274">
        <v>25</v>
      </c>
      <c r="H77" s="269">
        <v>27</v>
      </c>
      <c r="I77" s="290" t="s">
        <v>887</v>
      </c>
      <c r="J77" s="268" t="s">
        <v>910</v>
      </c>
      <c r="K77" s="269">
        <f t="shared" ref="K77" si="68">H77-F77</f>
        <v>-15</v>
      </c>
      <c r="L77" s="270">
        <v>100</v>
      </c>
      <c r="M77" s="271">
        <f t="shared" ref="M77" si="69">(K77*N77)-L77</f>
        <v>-4600</v>
      </c>
      <c r="N77" s="269">
        <v>300</v>
      </c>
      <c r="O77" s="268" t="s">
        <v>550</v>
      </c>
      <c r="P77" s="272">
        <v>44928</v>
      </c>
      <c r="Q77" s="197"/>
      <c r="R77" s="203" t="s">
        <v>802</v>
      </c>
      <c r="S77" s="197"/>
      <c r="T77" s="197"/>
      <c r="U77" s="197"/>
      <c r="V77" s="197"/>
      <c r="W77" s="197"/>
      <c r="X77" s="203"/>
      <c r="Y77" s="197"/>
      <c r="Z77" s="197"/>
      <c r="AA77" s="197"/>
      <c r="AB77" s="197"/>
      <c r="AC77" s="197"/>
      <c r="AD77" s="203"/>
      <c r="AE77" s="197"/>
      <c r="AF77" s="197"/>
      <c r="AG77" s="197"/>
      <c r="AH77" s="197"/>
      <c r="AI77" s="197"/>
      <c r="AJ77" s="203"/>
      <c r="AK77" s="197"/>
      <c r="AL77" s="197"/>
    </row>
    <row r="78" spans="1:38" s="198" customFormat="1" ht="15.6" customHeight="1">
      <c r="A78" s="267">
        <v>3</v>
      </c>
      <c r="B78" s="285">
        <v>44928</v>
      </c>
      <c r="C78" s="273"/>
      <c r="D78" s="273" t="s">
        <v>893</v>
      </c>
      <c r="E78" s="274" t="s">
        <v>540</v>
      </c>
      <c r="F78" s="274">
        <v>56</v>
      </c>
      <c r="G78" s="274">
        <v>35</v>
      </c>
      <c r="H78" s="269">
        <v>35</v>
      </c>
      <c r="I78" s="290" t="s">
        <v>878</v>
      </c>
      <c r="J78" s="268" t="s">
        <v>920</v>
      </c>
      <c r="K78" s="269">
        <f t="shared" ref="K78" si="70">H78-F78</f>
        <v>-21</v>
      </c>
      <c r="L78" s="270">
        <v>100</v>
      </c>
      <c r="M78" s="271">
        <f t="shared" ref="M78" si="71">(K78*N78)-L78</f>
        <v>-5350</v>
      </c>
      <c r="N78" s="269">
        <v>250</v>
      </c>
      <c r="O78" s="268" t="s">
        <v>550</v>
      </c>
      <c r="P78" s="272">
        <v>44930</v>
      </c>
      <c r="Q78" s="197"/>
      <c r="R78" s="203" t="s">
        <v>539</v>
      </c>
      <c r="S78" s="197"/>
      <c r="T78" s="197"/>
      <c r="U78" s="197"/>
      <c r="V78" s="197"/>
      <c r="W78" s="197"/>
      <c r="X78" s="203"/>
      <c r="Y78" s="197"/>
      <c r="Z78" s="197"/>
      <c r="AA78" s="197"/>
      <c r="AB78" s="197"/>
      <c r="AC78" s="197"/>
      <c r="AD78" s="203"/>
      <c r="AE78" s="197"/>
      <c r="AF78" s="197"/>
      <c r="AG78" s="197"/>
      <c r="AH78" s="197"/>
      <c r="AI78" s="197"/>
      <c r="AJ78" s="203"/>
      <c r="AK78" s="197"/>
      <c r="AL78" s="197"/>
    </row>
    <row r="79" spans="1:38" s="198" customFormat="1" ht="15.6" customHeight="1">
      <c r="A79" s="267">
        <v>4</v>
      </c>
      <c r="B79" s="285">
        <v>44929</v>
      </c>
      <c r="C79" s="273"/>
      <c r="D79" s="273" t="s">
        <v>903</v>
      </c>
      <c r="E79" s="274" t="s">
        <v>540</v>
      </c>
      <c r="F79" s="274">
        <v>32</v>
      </c>
      <c r="G79" s="274">
        <v>19.5</v>
      </c>
      <c r="H79" s="269">
        <v>19.5</v>
      </c>
      <c r="I79" s="290" t="s">
        <v>904</v>
      </c>
      <c r="J79" s="268" t="s">
        <v>931</v>
      </c>
      <c r="K79" s="269">
        <f t="shared" ref="K79" si="72">H79-F79</f>
        <v>-12.5</v>
      </c>
      <c r="L79" s="270">
        <v>100</v>
      </c>
      <c r="M79" s="271">
        <f t="shared" ref="M79" si="73">(K79*N79)-L79</f>
        <v>-5100</v>
      </c>
      <c r="N79" s="269">
        <v>400</v>
      </c>
      <c r="O79" s="268" t="s">
        <v>550</v>
      </c>
      <c r="P79" s="272">
        <v>44931</v>
      </c>
      <c r="Q79" s="197"/>
      <c r="R79" s="203" t="s">
        <v>539</v>
      </c>
      <c r="S79" s="197"/>
      <c r="T79" s="197"/>
      <c r="U79" s="197"/>
      <c r="V79" s="197"/>
      <c r="W79" s="197"/>
      <c r="X79" s="203"/>
      <c r="Y79" s="197"/>
      <c r="Z79" s="197"/>
      <c r="AA79" s="197"/>
      <c r="AB79" s="197"/>
      <c r="AC79" s="197"/>
      <c r="AD79" s="203"/>
      <c r="AE79" s="197"/>
      <c r="AF79" s="197"/>
      <c r="AG79" s="197"/>
      <c r="AH79" s="197"/>
      <c r="AI79" s="197"/>
      <c r="AJ79" s="203"/>
      <c r="AK79" s="197"/>
      <c r="AL79" s="197"/>
    </row>
    <row r="80" spans="1:38" s="198" customFormat="1" ht="15.6" customHeight="1">
      <c r="A80" s="331">
        <v>5</v>
      </c>
      <c r="B80" s="326">
        <v>44929</v>
      </c>
      <c r="C80" s="321"/>
      <c r="D80" s="321" t="s">
        <v>905</v>
      </c>
      <c r="E80" s="320" t="s">
        <v>540</v>
      </c>
      <c r="F80" s="320">
        <v>25.5</v>
      </c>
      <c r="G80" s="320">
        <v>18</v>
      </c>
      <c r="H80" s="316">
        <v>29.5</v>
      </c>
      <c r="I80" s="332" t="s">
        <v>906</v>
      </c>
      <c r="J80" s="315" t="s">
        <v>932</v>
      </c>
      <c r="K80" s="316">
        <f t="shared" ref="K80" si="74">H80-F80</f>
        <v>4</v>
      </c>
      <c r="L80" s="317">
        <v>100</v>
      </c>
      <c r="M80" s="318">
        <f t="shared" ref="M80" si="75">(K80*N80)-L80</f>
        <v>2500</v>
      </c>
      <c r="N80" s="316">
        <v>650</v>
      </c>
      <c r="O80" s="315" t="s">
        <v>538</v>
      </c>
      <c r="P80" s="319">
        <v>44931</v>
      </c>
      <c r="Q80" s="197"/>
      <c r="R80" s="203" t="s">
        <v>539</v>
      </c>
      <c r="S80" s="197"/>
      <c r="T80" s="197"/>
      <c r="U80" s="197"/>
      <c r="V80" s="197"/>
      <c r="W80" s="197"/>
      <c r="X80" s="203"/>
      <c r="Y80" s="197"/>
      <c r="Z80" s="197"/>
      <c r="AA80" s="197"/>
      <c r="AB80" s="197"/>
      <c r="AC80" s="197"/>
      <c r="AD80" s="203"/>
      <c r="AE80" s="197"/>
      <c r="AF80" s="197"/>
      <c r="AG80" s="197"/>
      <c r="AH80" s="197"/>
      <c r="AI80" s="197"/>
      <c r="AJ80" s="203"/>
      <c r="AK80" s="197"/>
      <c r="AL80" s="197"/>
    </row>
    <row r="81" spans="1:38" s="198" customFormat="1" ht="15.6" customHeight="1">
      <c r="A81" s="331">
        <v>6</v>
      </c>
      <c r="B81" s="326">
        <v>44929</v>
      </c>
      <c r="C81" s="321"/>
      <c r="D81" s="321" t="s">
        <v>908</v>
      </c>
      <c r="E81" s="320" t="s">
        <v>540</v>
      </c>
      <c r="F81" s="320">
        <v>9.5</v>
      </c>
      <c r="G81" s="320">
        <v>4.5</v>
      </c>
      <c r="H81" s="316">
        <v>11.5</v>
      </c>
      <c r="I81" s="332" t="s">
        <v>909</v>
      </c>
      <c r="J81" s="315" t="s">
        <v>933</v>
      </c>
      <c r="K81" s="316">
        <f t="shared" ref="K81" si="76">H81-F81</f>
        <v>2</v>
      </c>
      <c r="L81" s="317">
        <v>100</v>
      </c>
      <c r="M81" s="318">
        <f t="shared" ref="M81" si="77">(K81*N81)-L81</f>
        <v>1700</v>
      </c>
      <c r="N81" s="316">
        <v>900</v>
      </c>
      <c r="O81" s="315" t="s">
        <v>538</v>
      </c>
      <c r="P81" s="319">
        <v>44931</v>
      </c>
      <c r="Q81" s="197"/>
      <c r="R81" s="203" t="s">
        <v>539</v>
      </c>
      <c r="S81" s="197"/>
      <c r="T81" s="197"/>
      <c r="U81" s="197"/>
      <c r="V81" s="197"/>
      <c r="W81" s="197"/>
      <c r="X81" s="203"/>
      <c r="Y81" s="197"/>
      <c r="Z81" s="197"/>
      <c r="AA81" s="197"/>
      <c r="AB81" s="197"/>
      <c r="AC81" s="197"/>
      <c r="AD81" s="203"/>
      <c r="AE81" s="197"/>
      <c r="AF81" s="197"/>
      <c r="AG81" s="197"/>
      <c r="AH81" s="197"/>
      <c r="AI81" s="197"/>
      <c r="AJ81" s="203"/>
      <c r="AK81" s="197"/>
      <c r="AL81" s="197"/>
    </row>
    <row r="82" spans="1:38" s="198" customFormat="1" ht="15.6" customHeight="1">
      <c r="A82" s="331">
        <v>7</v>
      </c>
      <c r="B82" s="326">
        <v>44930</v>
      </c>
      <c r="C82" s="321"/>
      <c r="D82" s="321" t="s">
        <v>915</v>
      </c>
      <c r="E82" s="320" t="s">
        <v>540</v>
      </c>
      <c r="F82" s="320">
        <v>48</v>
      </c>
      <c r="G82" s="320">
        <v>19</v>
      </c>
      <c r="H82" s="316">
        <v>58</v>
      </c>
      <c r="I82" s="332" t="s">
        <v>916</v>
      </c>
      <c r="J82" s="315" t="s">
        <v>934</v>
      </c>
      <c r="K82" s="316">
        <f t="shared" ref="K82" si="78">H82-F82</f>
        <v>10</v>
      </c>
      <c r="L82" s="317">
        <v>100</v>
      </c>
      <c r="M82" s="318">
        <f t="shared" ref="M82" si="79">(K82*N82)-L82</f>
        <v>1650</v>
      </c>
      <c r="N82" s="316">
        <v>175</v>
      </c>
      <c r="O82" s="315" t="s">
        <v>538</v>
      </c>
      <c r="P82" s="319">
        <v>44931</v>
      </c>
      <c r="Q82" s="197"/>
      <c r="R82" s="203" t="s">
        <v>539</v>
      </c>
      <c r="S82" s="197"/>
      <c r="T82" s="197"/>
      <c r="U82" s="197"/>
      <c r="V82" s="197"/>
      <c r="W82" s="197"/>
      <c r="X82" s="203"/>
      <c r="Y82" s="197"/>
      <c r="Z82" s="197"/>
      <c r="AA82" s="197"/>
      <c r="AB82" s="197"/>
      <c r="AC82" s="197"/>
      <c r="AD82" s="203"/>
      <c r="AE82" s="197"/>
      <c r="AF82" s="197"/>
      <c r="AG82" s="197"/>
      <c r="AH82" s="197"/>
      <c r="AI82" s="197"/>
      <c r="AJ82" s="203"/>
      <c r="AK82" s="197"/>
      <c r="AL82" s="197"/>
    </row>
    <row r="83" spans="1:38" s="198" customFormat="1" ht="15.6" customHeight="1">
      <c r="A83" s="331">
        <v>8</v>
      </c>
      <c r="B83" s="326">
        <v>44930</v>
      </c>
      <c r="C83" s="321"/>
      <c r="D83" s="321" t="s">
        <v>921</v>
      </c>
      <c r="E83" s="320" t="s">
        <v>540</v>
      </c>
      <c r="F83" s="320">
        <v>51.5</v>
      </c>
      <c r="G83" s="320">
        <v>19</v>
      </c>
      <c r="H83" s="316">
        <v>71.5</v>
      </c>
      <c r="I83" s="332" t="s">
        <v>922</v>
      </c>
      <c r="J83" s="315" t="s">
        <v>923</v>
      </c>
      <c r="K83" s="316">
        <f t="shared" ref="K83:K84" si="80">H83-F83</f>
        <v>20</v>
      </c>
      <c r="L83" s="317">
        <v>100</v>
      </c>
      <c r="M83" s="318">
        <f t="shared" ref="M83:M84" si="81">(K83*N83)-L83</f>
        <v>900</v>
      </c>
      <c r="N83" s="316">
        <v>50</v>
      </c>
      <c r="O83" s="315" t="s">
        <v>538</v>
      </c>
      <c r="P83" s="319">
        <v>44930</v>
      </c>
      <c r="Q83" s="197"/>
      <c r="R83" s="203" t="s">
        <v>539</v>
      </c>
      <c r="S83" s="197"/>
      <c r="T83" s="197"/>
      <c r="U83" s="197"/>
      <c r="V83" s="197"/>
      <c r="W83" s="197"/>
      <c r="X83" s="203"/>
      <c r="Y83" s="197"/>
      <c r="Z83" s="197"/>
      <c r="AA83" s="197"/>
      <c r="AB83" s="197"/>
      <c r="AC83" s="197"/>
      <c r="AD83" s="203"/>
      <c r="AE83" s="197"/>
      <c r="AF83" s="197"/>
      <c r="AG83" s="197"/>
      <c r="AH83" s="197"/>
      <c r="AI83" s="197"/>
      <c r="AJ83" s="203"/>
      <c r="AK83" s="197"/>
      <c r="AL83" s="197"/>
    </row>
    <row r="84" spans="1:38" s="198" customFormat="1" ht="15.6" customHeight="1">
      <c r="A84" s="267">
        <v>9</v>
      </c>
      <c r="B84" s="285">
        <v>44931</v>
      </c>
      <c r="C84" s="273"/>
      <c r="D84" s="273" t="s">
        <v>908</v>
      </c>
      <c r="E84" s="274" t="s">
        <v>540</v>
      </c>
      <c r="F84" s="274">
        <v>9.25</v>
      </c>
      <c r="G84" s="274">
        <v>4.5</v>
      </c>
      <c r="H84" s="269">
        <v>4.5</v>
      </c>
      <c r="I84" s="290" t="s">
        <v>940</v>
      </c>
      <c r="J84" s="268" t="s">
        <v>981</v>
      </c>
      <c r="K84" s="269">
        <f t="shared" si="80"/>
        <v>-4.75</v>
      </c>
      <c r="L84" s="270">
        <v>100</v>
      </c>
      <c r="M84" s="271">
        <f t="shared" si="81"/>
        <v>-4375</v>
      </c>
      <c r="N84" s="269">
        <v>900</v>
      </c>
      <c r="O84" s="268" t="s">
        <v>550</v>
      </c>
      <c r="P84" s="272">
        <v>44938</v>
      </c>
      <c r="Q84" s="197"/>
      <c r="R84" s="203" t="s">
        <v>539</v>
      </c>
      <c r="S84" s="197"/>
      <c r="T84" s="197"/>
      <c r="U84" s="197"/>
      <c r="V84" s="197"/>
      <c r="W84" s="197"/>
      <c r="X84" s="203"/>
      <c r="Y84" s="197"/>
      <c r="Z84" s="197"/>
      <c r="AA84" s="197"/>
      <c r="AB84" s="197"/>
      <c r="AC84" s="197"/>
      <c r="AD84" s="203"/>
      <c r="AE84" s="197"/>
      <c r="AF84" s="197"/>
      <c r="AG84" s="197"/>
      <c r="AH84" s="197"/>
      <c r="AI84" s="197"/>
      <c r="AJ84" s="203"/>
      <c r="AK84" s="197"/>
      <c r="AL84" s="197"/>
    </row>
    <row r="85" spans="1:38" s="198" customFormat="1" ht="15.6" customHeight="1">
      <c r="A85" s="331">
        <v>10</v>
      </c>
      <c r="B85" s="326">
        <v>44932</v>
      </c>
      <c r="C85" s="321"/>
      <c r="D85" s="321" t="s">
        <v>941</v>
      </c>
      <c r="E85" s="320" t="s">
        <v>540</v>
      </c>
      <c r="F85" s="320">
        <v>42</v>
      </c>
      <c r="G85" s="320">
        <v>27</v>
      </c>
      <c r="H85" s="316">
        <v>49</v>
      </c>
      <c r="I85" s="332" t="s">
        <v>942</v>
      </c>
      <c r="J85" s="315" t="s">
        <v>946</v>
      </c>
      <c r="K85" s="316">
        <f t="shared" ref="K85:K86" si="82">H85-F85</f>
        <v>7</v>
      </c>
      <c r="L85" s="317">
        <v>100</v>
      </c>
      <c r="M85" s="318">
        <f t="shared" ref="M85:M86" si="83">(K85*N85)-L85</f>
        <v>2000</v>
      </c>
      <c r="N85" s="316">
        <v>300</v>
      </c>
      <c r="O85" s="315" t="s">
        <v>538</v>
      </c>
      <c r="P85" s="319">
        <v>44935</v>
      </c>
      <c r="Q85" s="197"/>
      <c r="R85" s="203" t="s">
        <v>802</v>
      </c>
      <c r="S85" s="197"/>
      <c r="T85" s="197"/>
      <c r="U85" s="197"/>
      <c r="V85" s="197"/>
      <c r="W85" s="197"/>
      <c r="X85" s="203"/>
      <c r="Y85" s="197"/>
      <c r="Z85" s="197"/>
      <c r="AA85" s="197"/>
      <c r="AB85" s="197"/>
      <c r="AC85" s="197"/>
      <c r="AD85" s="203"/>
      <c r="AE85" s="197"/>
      <c r="AF85" s="197"/>
      <c r="AG85" s="197"/>
      <c r="AH85" s="197"/>
      <c r="AI85" s="197"/>
      <c r="AJ85" s="203"/>
      <c r="AK85" s="197"/>
      <c r="AL85" s="197"/>
    </row>
    <row r="86" spans="1:38" s="198" customFormat="1" ht="15.6" customHeight="1">
      <c r="A86" s="267">
        <v>11</v>
      </c>
      <c r="B86" s="285">
        <v>44935</v>
      </c>
      <c r="C86" s="273"/>
      <c r="D86" s="273" t="s">
        <v>954</v>
      </c>
      <c r="E86" s="274" t="s">
        <v>540</v>
      </c>
      <c r="F86" s="274">
        <v>45</v>
      </c>
      <c r="G86" s="274">
        <v>28</v>
      </c>
      <c r="H86" s="269">
        <v>28</v>
      </c>
      <c r="I86" s="290" t="s">
        <v>942</v>
      </c>
      <c r="J86" s="268" t="s">
        <v>960</v>
      </c>
      <c r="K86" s="269">
        <f t="shared" si="82"/>
        <v>-17</v>
      </c>
      <c r="L86" s="270">
        <v>100</v>
      </c>
      <c r="M86" s="271">
        <f t="shared" si="83"/>
        <v>-5200</v>
      </c>
      <c r="N86" s="269">
        <v>300</v>
      </c>
      <c r="O86" s="268" t="s">
        <v>550</v>
      </c>
      <c r="P86" s="272">
        <v>44936</v>
      </c>
      <c r="Q86" s="197"/>
      <c r="R86" s="203" t="s">
        <v>802</v>
      </c>
      <c r="S86" s="197"/>
      <c r="T86" s="197"/>
      <c r="U86" s="197"/>
      <c r="V86" s="197"/>
      <c r="W86" s="197"/>
      <c r="X86" s="203"/>
      <c r="Y86" s="197"/>
      <c r="Z86" s="197"/>
      <c r="AA86" s="197"/>
      <c r="AB86" s="197"/>
      <c r="AC86" s="197"/>
      <c r="AD86" s="203"/>
      <c r="AE86" s="197"/>
      <c r="AF86" s="197"/>
      <c r="AG86" s="197"/>
      <c r="AH86" s="197"/>
      <c r="AI86" s="197"/>
      <c r="AJ86" s="203"/>
      <c r="AK86" s="197"/>
      <c r="AL86" s="197"/>
    </row>
    <row r="87" spans="1:38" s="198" customFormat="1" ht="15.6" customHeight="1">
      <c r="A87" s="267">
        <v>12</v>
      </c>
      <c r="B87" s="285">
        <v>44936</v>
      </c>
      <c r="C87" s="273"/>
      <c r="D87" s="273" t="s">
        <v>958</v>
      </c>
      <c r="E87" s="274" t="s">
        <v>540</v>
      </c>
      <c r="F87" s="274">
        <v>9</v>
      </c>
      <c r="G87" s="274">
        <v>5</v>
      </c>
      <c r="H87" s="269">
        <v>5</v>
      </c>
      <c r="I87" s="290" t="s">
        <v>959</v>
      </c>
      <c r="J87" s="268" t="s">
        <v>980</v>
      </c>
      <c r="K87" s="269">
        <f t="shared" ref="K87" si="84">H87-F87</f>
        <v>-4</v>
      </c>
      <c r="L87" s="270">
        <v>100</v>
      </c>
      <c r="M87" s="271">
        <f t="shared" ref="M87" si="85">(K87*N87)-L87</f>
        <v>-5300</v>
      </c>
      <c r="N87" s="269">
        <v>1300</v>
      </c>
      <c r="O87" s="268" t="s">
        <v>550</v>
      </c>
      <c r="P87" s="272">
        <v>44938</v>
      </c>
      <c r="Q87" s="197"/>
      <c r="R87" s="203" t="s">
        <v>539</v>
      </c>
      <c r="S87" s="197"/>
      <c r="T87" s="197"/>
      <c r="U87" s="197"/>
      <c r="V87" s="197"/>
      <c r="W87" s="197"/>
      <c r="X87" s="203"/>
      <c r="Y87" s="197"/>
      <c r="Z87" s="197"/>
      <c r="AA87" s="197"/>
      <c r="AB87" s="197"/>
      <c r="AC87" s="197"/>
      <c r="AD87" s="203"/>
      <c r="AE87" s="197"/>
      <c r="AF87" s="197"/>
      <c r="AG87" s="197"/>
      <c r="AH87" s="197"/>
      <c r="AI87" s="197"/>
      <c r="AJ87" s="203"/>
      <c r="AK87" s="197"/>
      <c r="AL87" s="197"/>
    </row>
    <row r="88" spans="1:38" s="198" customFormat="1" ht="15.6" customHeight="1">
      <c r="A88" s="267">
        <v>13</v>
      </c>
      <c r="B88" s="285">
        <v>44936</v>
      </c>
      <c r="C88" s="273"/>
      <c r="D88" s="273" t="s">
        <v>961</v>
      </c>
      <c r="E88" s="274" t="s">
        <v>540</v>
      </c>
      <c r="F88" s="274">
        <v>61.5</v>
      </c>
      <c r="G88" s="274">
        <v>30</v>
      </c>
      <c r="H88" s="269">
        <v>30</v>
      </c>
      <c r="I88" s="290" t="s">
        <v>922</v>
      </c>
      <c r="J88" s="268" t="s">
        <v>973</v>
      </c>
      <c r="K88" s="269">
        <f t="shared" ref="K88:K89" si="86">H88-F88</f>
        <v>-31.5</v>
      </c>
      <c r="L88" s="270">
        <v>100</v>
      </c>
      <c r="M88" s="271">
        <f t="shared" ref="M88:M89" si="87">(K88*N88)-L88</f>
        <v>-1675</v>
      </c>
      <c r="N88" s="269">
        <v>50</v>
      </c>
      <c r="O88" s="268" t="s">
        <v>550</v>
      </c>
      <c r="P88" s="272">
        <v>44936</v>
      </c>
      <c r="Q88" s="197"/>
      <c r="R88" s="203" t="s">
        <v>802</v>
      </c>
      <c r="S88" s="197"/>
      <c r="T88" s="197"/>
      <c r="U88" s="197"/>
      <c r="V88" s="197"/>
      <c r="W88" s="197"/>
      <c r="X88" s="203"/>
      <c r="Y88" s="197"/>
      <c r="Z88" s="197"/>
      <c r="AA88" s="197"/>
      <c r="AB88" s="197"/>
      <c r="AC88" s="197"/>
      <c r="AD88" s="203"/>
      <c r="AE88" s="197"/>
      <c r="AF88" s="197"/>
      <c r="AG88" s="197"/>
      <c r="AH88" s="197"/>
      <c r="AI88" s="197"/>
      <c r="AJ88" s="203"/>
      <c r="AK88" s="197"/>
      <c r="AL88" s="197"/>
    </row>
    <row r="89" spans="1:38" s="198" customFormat="1" ht="15.6" customHeight="1">
      <c r="A89" s="331">
        <v>14</v>
      </c>
      <c r="B89" s="326">
        <v>44936</v>
      </c>
      <c r="C89" s="321"/>
      <c r="D89" s="321" t="s">
        <v>967</v>
      </c>
      <c r="E89" s="320" t="s">
        <v>540</v>
      </c>
      <c r="F89" s="320">
        <v>39</v>
      </c>
      <c r="G89" s="320">
        <v>14</v>
      </c>
      <c r="H89" s="316">
        <v>50.5</v>
      </c>
      <c r="I89" s="332" t="s">
        <v>968</v>
      </c>
      <c r="J89" s="315" t="s">
        <v>969</v>
      </c>
      <c r="K89" s="316">
        <f t="shared" si="86"/>
        <v>11.5</v>
      </c>
      <c r="L89" s="317">
        <v>100</v>
      </c>
      <c r="M89" s="318">
        <f t="shared" si="87"/>
        <v>1625</v>
      </c>
      <c r="N89" s="316">
        <v>150</v>
      </c>
      <c r="O89" s="315" t="s">
        <v>538</v>
      </c>
      <c r="P89" s="319">
        <v>44936</v>
      </c>
      <c r="Q89" s="197"/>
      <c r="R89" s="203" t="s">
        <v>539</v>
      </c>
      <c r="S89" s="197"/>
      <c r="T89" s="197"/>
      <c r="U89" s="197"/>
      <c r="V89" s="197"/>
      <c r="W89" s="197"/>
      <c r="X89" s="203"/>
      <c r="Y89" s="197"/>
      <c r="Z89" s="197"/>
      <c r="AA89" s="197"/>
      <c r="AB89" s="197"/>
      <c r="AC89" s="197"/>
      <c r="AD89" s="203"/>
      <c r="AE89" s="197"/>
      <c r="AF89" s="197"/>
      <c r="AG89" s="197"/>
      <c r="AH89" s="197"/>
      <c r="AI89" s="197"/>
      <c r="AJ89" s="203"/>
      <c r="AK89" s="197"/>
      <c r="AL89" s="197"/>
    </row>
    <row r="90" spans="1:38" s="198" customFormat="1" ht="15.6" customHeight="1">
      <c r="A90" s="331">
        <v>15</v>
      </c>
      <c r="B90" s="326">
        <v>44936</v>
      </c>
      <c r="C90" s="321"/>
      <c r="D90" s="321" t="s">
        <v>941</v>
      </c>
      <c r="E90" s="320" t="s">
        <v>540</v>
      </c>
      <c r="F90" s="320">
        <v>38</v>
      </c>
      <c r="G90" s="320">
        <v>23</v>
      </c>
      <c r="H90" s="316">
        <v>47</v>
      </c>
      <c r="I90" s="332" t="s">
        <v>942</v>
      </c>
      <c r="J90" s="315" t="s">
        <v>745</v>
      </c>
      <c r="K90" s="316">
        <f t="shared" ref="K90" si="88">H90-F90</f>
        <v>9</v>
      </c>
      <c r="L90" s="317">
        <v>100</v>
      </c>
      <c r="M90" s="318">
        <f t="shared" ref="M90" si="89">(K90*N90)-L90</f>
        <v>2600</v>
      </c>
      <c r="N90" s="316">
        <v>300</v>
      </c>
      <c r="O90" s="315" t="s">
        <v>538</v>
      </c>
      <c r="P90" s="319">
        <v>44937</v>
      </c>
      <c r="Q90" s="197"/>
      <c r="R90" s="203" t="s">
        <v>802</v>
      </c>
      <c r="S90" s="197"/>
      <c r="T90" s="197"/>
      <c r="U90" s="197"/>
      <c r="V90" s="197"/>
      <c r="W90" s="197"/>
      <c r="X90" s="203"/>
      <c r="Y90" s="197"/>
      <c r="Z90" s="197"/>
      <c r="AA90" s="197"/>
      <c r="AB90" s="197"/>
      <c r="AC90" s="197"/>
      <c r="AD90" s="203"/>
      <c r="AE90" s="197"/>
      <c r="AF90" s="197"/>
      <c r="AG90" s="197"/>
      <c r="AH90" s="197"/>
      <c r="AI90" s="197"/>
      <c r="AJ90" s="203"/>
      <c r="AK90" s="197"/>
      <c r="AL90" s="197"/>
    </row>
    <row r="91" spans="1:38" s="198" customFormat="1" ht="15.6" customHeight="1">
      <c r="A91" s="331">
        <v>16</v>
      </c>
      <c r="B91" s="326">
        <v>44937</v>
      </c>
      <c r="C91" s="321"/>
      <c r="D91" s="321" t="s">
        <v>975</v>
      </c>
      <c r="E91" s="320" t="s">
        <v>540</v>
      </c>
      <c r="F91" s="320">
        <v>47.5</v>
      </c>
      <c r="G91" s="320">
        <v>17</v>
      </c>
      <c r="H91" s="316">
        <v>70</v>
      </c>
      <c r="I91" s="332" t="s">
        <v>916</v>
      </c>
      <c r="J91" s="315" t="s">
        <v>976</v>
      </c>
      <c r="K91" s="316">
        <f t="shared" ref="K91:K93" si="90">H91-F91</f>
        <v>22.5</v>
      </c>
      <c r="L91" s="317">
        <v>100</v>
      </c>
      <c r="M91" s="318">
        <f t="shared" ref="M91:M94" si="91">(K91*N91)-L91</f>
        <v>1025</v>
      </c>
      <c r="N91" s="316">
        <v>50</v>
      </c>
      <c r="O91" s="315" t="s">
        <v>538</v>
      </c>
      <c r="P91" s="319">
        <v>44937</v>
      </c>
      <c r="Q91" s="197"/>
      <c r="R91" s="203" t="s">
        <v>539</v>
      </c>
      <c r="S91" s="197"/>
      <c r="T91" s="197"/>
      <c r="U91" s="197"/>
      <c r="V91" s="197"/>
      <c r="W91" s="197"/>
      <c r="X91" s="203"/>
      <c r="Y91" s="197"/>
      <c r="Z91" s="197"/>
      <c r="AA91" s="197"/>
      <c r="AB91" s="197"/>
      <c r="AC91" s="197"/>
      <c r="AD91" s="203"/>
      <c r="AE91" s="197"/>
      <c r="AF91" s="197"/>
      <c r="AG91" s="197"/>
      <c r="AH91" s="197"/>
      <c r="AI91" s="197"/>
      <c r="AJ91" s="203"/>
      <c r="AK91" s="197"/>
      <c r="AL91" s="197"/>
    </row>
    <row r="92" spans="1:38" s="198" customFormat="1" ht="15.6" customHeight="1">
      <c r="A92" s="331">
        <v>17</v>
      </c>
      <c r="B92" s="326">
        <v>44942</v>
      </c>
      <c r="C92" s="321"/>
      <c r="D92" s="321" t="s">
        <v>992</v>
      </c>
      <c r="E92" s="320" t="s">
        <v>540</v>
      </c>
      <c r="F92" s="320">
        <v>21</v>
      </c>
      <c r="G92" s="320">
        <v>7</v>
      </c>
      <c r="H92" s="316">
        <v>29</v>
      </c>
      <c r="I92" s="332" t="s">
        <v>993</v>
      </c>
      <c r="J92" s="315" t="s">
        <v>999</v>
      </c>
      <c r="K92" s="316">
        <f t="shared" si="90"/>
        <v>8</v>
      </c>
      <c r="L92" s="317">
        <v>100</v>
      </c>
      <c r="M92" s="318">
        <f t="shared" si="91"/>
        <v>2300</v>
      </c>
      <c r="N92" s="316">
        <v>300</v>
      </c>
      <c r="O92" s="315" t="s">
        <v>538</v>
      </c>
      <c r="P92" s="319">
        <v>44943</v>
      </c>
      <c r="Q92" s="197"/>
      <c r="R92" s="203" t="s">
        <v>802</v>
      </c>
      <c r="S92" s="197"/>
      <c r="T92" s="197"/>
      <c r="U92" s="197"/>
      <c r="V92" s="197"/>
      <c r="W92" s="197"/>
      <c r="X92" s="203"/>
      <c r="Y92" s="197"/>
      <c r="Z92" s="197"/>
      <c r="AA92" s="197"/>
      <c r="AB92" s="197"/>
      <c r="AC92" s="197"/>
      <c r="AD92" s="203"/>
      <c r="AE92" s="197"/>
      <c r="AF92" s="197"/>
      <c r="AG92" s="197"/>
      <c r="AH92" s="197"/>
      <c r="AI92" s="197"/>
      <c r="AJ92" s="203"/>
      <c r="AK92" s="197"/>
      <c r="AL92" s="197"/>
    </row>
    <row r="93" spans="1:38" s="198" customFormat="1" ht="15.6" customHeight="1">
      <c r="A93" s="393">
        <v>18</v>
      </c>
      <c r="B93" s="395">
        <v>44943</v>
      </c>
      <c r="C93" s="321"/>
      <c r="D93" s="321" t="s">
        <v>1001</v>
      </c>
      <c r="E93" s="320" t="s">
        <v>540</v>
      </c>
      <c r="F93" s="320">
        <v>49</v>
      </c>
      <c r="G93" s="320"/>
      <c r="H93" s="316">
        <v>66</v>
      </c>
      <c r="I93" s="332"/>
      <c r="J93" s="393" t="s">
        <v>1008</v>
      </c>
      <c r="K93" s="316">
        <f t="shared" si="90"/>
        <v>17</v>
      </c>
      <c r="L93" s="317">
        <v>100</v>
      </c>
      <c r="M93" s="318">
        <f t="shared" si="91"/>
        <v>4575</v>
      </c>
      <c r="N93" s="316">
        <v>275</v>
      </c>
      <c r="O93" s="393" t="s">
        <v>538</v>
      </c>
      <c r="P93" s="395">
        <v>44944</v>
      </c>
      <c r="Q93" s="197"/>
      <c r="R93" s="203" t="s">
        <v>802</v>
      </c>
      <c r="S93" s="197"/>
      <c r="T93" s="197"/>
      <c r="U93" s="197"/>
      <c r="V93" s="197"/>
      <c r="W93" s="197"/>
      <c r="X93" s="203"/>
      <c r="Y93" s="197"/>
      <c r="Z93" s="197"/>
      <c r="AA93" s="197"/>
      <c r="AB93" s="197"/>
      <c r="AC93" s="197"/>
      <c r="AD93" s="203"/>
      <c r="AE93" s="197"/>
      <c r="AF93" s="197"/>
      <c r="AG93" s="197"/>
      <c r="AH93" s="197"/>
      <c r="AI93" s="197"/>
      <c r="AJ93" s="203"/>
      <c r="AK93" s="197"/>
      <c r="AL93" s="197"/>
    </row>
    <row r="94" spans="1:38" s="198" customFormat="1" ht="15.6" customHeight="1">
      <c r="A94" s="394"/>
      <c r="B94" s="394"/>
      <c r="C94" s="321"/>
      <c r="D94" s="321" t="s">
        <v>1002</v>
      </c>
      <c r="E94" s="320" t="s">
        <v>1003</v>
      </c>
      <c r="F94" s="320">
        <v>29</v>
      </c>
      <c r="G94" s="320"/>
      <c r="H94" s="316">
        <v>35</v>
      </c>
      <c r="I94" s="332"/>
      <c r="J94" s="394"/>
      <c r="K94" s="316">
        <f>F94-H94</f>
        <v>-6</v>
      </c>
      <c r="L94" s="317">
        <v>100</v>
      </c>
      <c r="M94" s="318">
        <f t="shared" si="91"/>
        <v>-1750</v>
      </c>
      <c r="N94" s="316">
        <v>275</v>
      </c>
      <c r="O94" s="394"/>
      <c r="P94" s="394"/>
      <c r="Q94" s="197"/>
      <c r="R94" s="203"/>
      <c r="S94" s="197"/>
      <c r="T94" s="197"/>
      <c r="U94" s="197"/>
      <c r="V94" s="197"/>
      <c r="W94" s="197"/>
      <c r="X94" s="203"/>
      <c r="Y94" s="197"/>
      <c r="Z94" s="197"/>
      <c r="AA94" s="197"/>
      <c r="AB94" s="197"/>
      <c r="AC94" s="197"/>
      <c r="AD94" s="203"/>
      <c r="AE94" s="197"/>
      <c r="AF94" s="197"/>
      <c r="AG94" s="197"/>
      <c r="AH94" s="197"/>
      <c r="AI94" s="197"/>
      <c r="AJ94" s="203"/>
      <c r="AK94" s="197"/>
      <c r="AL94" s="197"/>
    </row>
    <row r="95" spans="1:38" s="198" customFormat="1" ht="15.6" customHeight="1">
      <c r="A95" s="331">
        <v>19</v>
      </c>
      <c r="B95" s="326">
        <v>44944</v>
      </c>
      <c r="C95" s="321"/>
      <c r="D95" s="321" t="s">
        <v>1006</v>
      </c>
      <c r="E95" s="320" t="s">
        <v>540</v>
      </c>
      <c r="F95" s="320">
        <v>102</v>
      </c>
      <c r="G95" s="320">
        <v>60</v>
      </c>
      <c r="H95" s="316">
        <v>128</v>
      </c>
      <c r="I95" s="332" t="s">
        <v>1007</v>
      </c>
      <c r="J95" s="315" t="s">
        <v>999</v>
      </c>
      <c r="K95" s="316">
        <f t="shared" ref="K95:K96" si="92">H95-F95</f>
        <v>26</v>
      </c>
      <c r="L95" s="317">
        <v>100</v>
      </c>
      <c r="M95" s="318">
        <f t="shared" ref="M95:M96" si="93">(K95*N95)-L95</f>
        <v>2500</v>
      </c>
      <c r="N95" s="316">
        <v>100</v>
      </c>
      <c r="O95" s="315" t="s">
        <v>538</v>
      </c>
      <c r="P95" s="319">
        <v>44943</v>
      </c>
      <c r="Q95" s="197"/>
      <c r="R95" s="203" t="s">
        <v>802</v>
      </c>
      <c r="S95" s="197"/>
      <c r="T95" s="197"/>
      <c r="U95" s="197"/>
      <c r="V95" s="197"/>
      <c r="W95" s="197"/>
      <c r="X95" s="203"/>
      <c r="Y95" s="197"/>
      <c r="Z95" s="197"/>
      <c r="AA95" s="197"/>
      <c r="AB95" s="197"/>
      <c r="AC95" s="197"/>
      <c r="AD95" s="203"/>
      <c r="AE95" s="197"/>
      <c r="AF95" s="197"/>
      <c r="AG95" s="197"/>
      <c r="AH95" s="197"/>
      <c r="AI95" s="197"/>
      <c r="AJ95" s="203"/>
      <c r="AK95" s="197"/>
      <c r="AL95" s="197"/>
    </row>
    <row r="96" spans="1:38" s="198" customFormat="1" ht="15.6" customHeight="1">
      <c r="A96" s="267">
        <v>20</v>
      </c>
      <c r="B96" s="285">
        <v>44944</v>
      </c>
      <c r="C96" s="273"/>
      <c r="D96" s="273" t="s">
        <v>1009</v>
      </c>
      <c r="E96" s="274" t="s">
        <v>540</v>
      </c>
      <c r="F96" s="274">
        <v>6.25</v>
      </c>
      <c r="G96" s="274">
        <v>2</v>
      </c>
      <c r="H96" s="269">
        <v>2</v>
      </c>
      <c r="I96" s="290" t="s">
        <v>1010</v>
      </c>
      <c r="J96" s="268" t="s">
        <v>1054</v>
      </c>
      <c r="K96" s="269">
        <f t="shared" si="92"/>
        <v>-4.25</v>
      </c>
      <c r="L96" s="270">
        <v>100</v>
      </c>
      <c r="M96" s="271">
        <f t="shared" si="93"/>
        <v>-4137.5</v>
      </c>
      <c r="N96" s="269">
        <v>950</v>
      </c>
      <c r="O96" s="268" t="s">
        <v>550</v>
      </c>
      <c r="P96" s="272">
        <v>44946</v>
      </c>
      <c r="Q96" s="197"/>
      <c r="R96" s="203" t="s">
        <v>802</v>
      </c>
      <c r="S96" s="197"/>
      <c r="T96" s="197"/>
      <c r="U96" s="197"/>
      <c r="V96" s="197"/>
      <c r="W96" s="197"/>
      <c r="X96" s="203"/>
      <c r="Y96" s="197"/>
      <c r="Z96" s="197"/>
      <c r="AA96" s="197"/>
      <c r="AB96" s="197"/>
      <c r="AC96" s="197"/>
      <c r="AD96" s="203"/>
      <c r="AE96" s="197"/>
      <c r="AF96" s="197"/>
      <c r="AG96" s="197"/>
      <c r="AH96" s="197"/>
      <c r="AI96" s="197"/>
      <c r="AJ96" s="203"/>
      <c r="AK96" s="197"/>
      <c r="AL96" s="197"/>
    </row>
    <row r="97" spans="1:38" s="198" customFormat="1" ht="15.6" customHeight="1">
      <c r="A97" s="267">
        <v>21</v>
      </c>
      <c r="B97" s="285">
        <v>44945</v>
      </c>
      <c r="C97" s="273"/>
      <c r="D97" s="273" t="s">
        <v>1028</v>
      </c>
      <c r="E97" s="274" t="s">
        <v>540</v>
      </c>
      <c r="F97" s="274">
        <v>107</v>
      </c>
      <c r="G97" s="274">
        <v>65</v>
      </c>
      <c r="H97" s="269">
        <v>65</v>
      </c>
      <c r="I97" s="290" t="s">
        <v>1007</v>
      </c>
      <c r="J97" s="268" t="s">
        <v>1060</v>
      </c>
      <c r="K97" s="269">
        <f t="shared" ref="K97:K98" si="94">H97-F97</f>
        <v>-42</v>
      </c>
      <c r="L97" s="270">
        <v>100</v>
      </c>
      <c r="M97" s="271">
        <f t="shared" ref="M97:M98" si="95">(K97*N97)-L97</f>
        <v>-4300</v>
      </c>
      <c r="N97" s="269">
        <v>100</v>
      </c>
      <c r="O97" s="268" t="s">
        <v>550</v>
      </c>
      <c r="P97" s="272">
        <v>44946</v>
      </c>
      <c r="Q97" s="197"/>
      <c r="R97" s="203" t="s">
        <v>802</v>
      </c>
      <c r="S97" s="197"/>
      <c r="T97" s="197"/>
      <c r="U97" s="197"/>
      <c r="V97" s="197"/>
      <c r="W97" s="197"/>
      <c r="X97" s="203"/>
      <c r="Y97" s="197"/>
      <c r="Z97" s="197"/>
      <c r="AA97" s="197"/>
      <c r="AB97" s="197"/>
      <c r="AC97" s="197"/>
      <c r="AD97" s="203"/>
      <c r="AE97" s="197"/>
      <c r="AF97" s="197"/>
      <c r="AG97" s="197"/>
      <c r="AH97" s="197"/>
      <c r="AI97" s="197"/>
      <c r="AJ97" s="203"/>
      <c r="AK97" s="197"/>
      <c r="AL97" s="197"/>
    </row>
    <row r="98" spans="1:38" s="198" customFormat="1" ht="15.6" customHeight="1">
      <c r="A98" s="370">
        <v>22</v>
      </c>
      <c r="B98" s="371">
        <v>44949</v>
      </c>
      <c r="C98" s="372"/>
      <c r="D98" s="372" t="s">
        <v>1061</v>
      </c>
      <c r="E98" s="373" t="s">
        <v>540</v>
      </c>
      <c r="F98" s="373">
        <v>59</v>
      </c>
      <c r="G98" s="373">
        <v>30</v>
      </c>
      <c r="H98" s="374">
        <v>61.5</v>
      </c>
      <c r="I98" s="375" t="s">
        <v>1062</v>
      </c>
      <c r="J98" s="376" t="s">
        <v>1063</v>
      </c>
      <c r="K98" s="374">
        <f t="shared" si="94"/>
        <v>2.5</v>
      </c>
      <c r="L98" s="377">
        <v>100</v>
      </c>
      <c r="M98" s="378">
        <f t="shared" si="95"/>
        <v>25</v>
      </c>
      <c r="N98" s="374">
        <v>50</v>
      </c>
      <c r="O98" s="376" t="s">
        <v>659</v>
      </c>
      <c r="P98" s="379">
        <v>44949</v>
      </c>
      <c r="Q98" s="197"/>
      <c r="R98" s="203"/>
      <c r="S98" s="197"/>
      <c r="T98" s="197"/>
      <c r="U98" s="197"/>
      <c r="V98" s="197"/>
      <c r="W98" s="197"/>
      <c r="X98" s="203"/>
      <c r="Y98" s="197"/>
      <c r="Z98" s="197"/>
      <c r="AA98" s="197"/>
      <c r="AB98" s="197"/>
      <c r="AC98" s="197"/>
      <c r="AD98" s="203"/>
      <c r="AE98" s="197"/>
      <c r="AF98" s="197"/>
      <c r="AG98" s="197"/>
      <c r="AH98" s="197"/>
      <c r="AI98" s="197"/>
      <c r="AJ98" s="203"/>
      <c r="AK98" s="197"/>
      <c r="AL98" s="197"/>
    </row>
    <row r="99" spans="1:38" s="198" customFormat="1" ht="15.6" customHeight="1">
      <c r="A99" s="300"/>
      <c r="B99" s="244"/>
      <c r="C99" s="235"/>
      <c r="D99" s="235"/>
      <c r="E99" s="201"/>
      <c r="F99" s="201"/>
      <c r="G99" s="201"/>
      <c r="H99" s="202"/>
      <c r="I99" s="301"/>
      <c r="J99" s="226"/>
      <c r="K99" s="202"/>
      <c r="L99" s="218"/>
      <c r="M99" s="219"/>
      <c r="N99" s="202"/>
      <c r="O99" s="226"/>
      <c r="P99" s="199"/>
      <c r="Q99" s="197"/>
      <c r="R99" s="203"/>
      <c r="S99" s="197"/>
      <c r="T99" s="197"/>
      <c r="U99" s="197"/>
      <c r="V99" s="197"/>
      <c r="W99" s="197"/>
      <c r="X99" s="203"/>
      <c r="Y99" s="197"/>
      <c r="Z99" s="197"/>
      <c r="AA99" s="197"/>
      <c r="AB99" s="197"/>
      <c r="AC99" s="197"/>
      <c r="AD99" s="203"/>
      <c r="AE99" s="197"/>
      <c r="AF99" s="197"/>
      <c r="AG99" s="197"/>
      <c r="AH99" s="197"/>
      <c r="AI99" s="197"/>
      <c r="AJ99" s="203"/>
      <c r="AK99" s="197"/>
      <c r="AL99" s="197"/>
    </row>
    <row r="100" spans="1:38" s="198" customFormat="1" ht="15.6" customHeight="1">
      <c r="A100" s="300"/>
      <c r="B100" s="244"/>
      <c r="C100" s="235"/>
      <c r="D100" s="235"/>
      <c r="E100" s="201"/>
      <c r="F100" s="201"/>
      <c r="G100" s="201"/>
      <c r="H100" s="202"/>
      <c r="I100" s="301"/>
      <c r="J100" s="226"/>
      <c r="K100" s="202"/>
      <c r="L100" s="218"/>
      <c r="M100" s="219"/>
      <c r="N100" s="202"/>
      <c r="O100" s="226"/>
      <c r="P100" s="199"/>
      <c r="Q100" s="197"/>
      <c r="R100" s="203"/>
      <c r="S100" s="197"/>
      <c r="T100" s="197"/>
      <c r="U100" s="197"/>
      <c r="V100" s="197"/>
      <c r="W100" s="197"/>
      <c r="X100" s="203"/>
      <c r="Y100" s="197"/>
      <c r="Z100" s="197"/>
      <c r="AA100" s="197"/>
      <c r="AB100" s="197"/>
      <c r="AC100" s="197"/>
      <c r="AD100" s="203"/>
      <c r="AE100" s="197"/>
      <c r="AF100" s="197"/>
      <c r="AG100" s="197"/>
      <c r="AH100" s="197"/>
      <c r="AI100" s="197"/>
      <c r="AJ100" s="203"/>
      <c r="AK100" s="197"/>
      <c r="AL100" s="197"/>
    </row>
    <row r="101" spans="1:38" s="198" customFormat="1" ht="15.6" customHeight="1">
      <c r="A101" s="362"/>
      <c r="B101" s="229"/>
      <c r="C101" s="200"/>
      <c r="D101" s="200"/>
      <c r="E101" s="230"/>
      <c r="F101" s="230"/>
      <c r="G101" s="230"/>
      <c r="H101" s="363"/>
      <c r="I101" s="364"/>
      <c r="J101" s="296"/>
      <c r="K101" s="363"/>
      <c r="L101" s="365"/>
      <c r="M101" s="366"/>
      <c r="N101" s="363"/>
      <c r="O101" s="296"/>
      <c r="P101" s="229"/>
      <c r="Q101" s="197"/>
      <c r="R101" s="203"/>
      <c r="S101" s="197"/>
      <c r="T101" s="197"/>
      <c r="U101" s="197"/>
      <c r="V101" s="197"/>
      <c r="W101" s="197"/>
      <c r="X101" s="203"/>
      <c r="Y101" s="197"/>
      <c r="Z101" s="197"/>
      <c r="AA101" s="197"/>
      <c r="AB101" s="197"/>
      <c r="AC101" s="197"/>
      <c r="AD101" s="203"/>
      <c r="AE101" s="197"/>
      <c r="AF101" s="197"/>
      <c r="AG101" s="197"/>
      <c r="AH101" s="197"/>
      <c r="AI101" s="197"/>
      <c r="AJ101" s="203"/>
      <c r="AK101" s="197"/>
      <c r="AL101" s="197"/>
    </row>
    <row r="102" spans="1:38" ht="38.25" customHeight="1">
      <c r="A102" s="92" t="s">
        <v>562</v>
      </c>
      <c r="B102" s="139"/>
      <c r="C102" s="139"/>
      <c r="D102" s="140"/>
      <c r="E102" s="124"/>
      <c r="F102" s="6"/>
      <c r="G102" s="6"/>
      <c r="H102" s="125"/>
      <c r="I102" s="141"/>
      <c r="J102" s="1"/>
      <c r="K102" s="6"/>
      <c r="L102" s="6"/>
      <c r="M102" s="6"/>
      <c r="N102" s="1"/>
      <c r="O102" s="1"/>
      <c r="Q102" s="1"/>
      <c r="R102" s="6"/>
      <c r="S102" s="1"/>
      <c r="T102" s="1"/>
      <c r="U102" s="1"/>
      <c r="V102" s="1"/>
      <c r="W102" s="1"/>
      <c r="X102" s="6"/>
      <c r="Y102" s="1"/>
      <c r="Z102" s="1"/>
      <c r="AA102" s="1"/>
      <c r="AB102" s="1"/>
      <c r="AC102" s="1"/>
      <c r="AD102" s="6"/>
      <c r="AE102" s="1"/>
      <c r="AF102" s="1"/>
      <c r="AG102" s="1"/>
      <c r="AH102" s="1"/>
      <c r="AI102" s="1"/>
      <c r="AJ102" s="6"/>
      <c r="AK102" s="1"/>
    </row>
    <row r="103" spans="1:38" s="198" customFormat="1" ht="38.25">
      <c r="A103" s="93" t="s">
        <v>16</v>
      </c>
      <c r="B103" s="94" t="s">
        <v>515</v>
      </c>
      <c r="C103" s="94"/>
      <c r="D103" s="95" t="s">
        <v>526</v>
      </c>
      <c r="E103" s="94" t="s">
        <v>527</v>
      </c>
      <c r="F103" s="94" t="s">
        <v>528</v>
      </c>
      <c r="G103" s="94" t="s">
        <v>529</v>
      </c>
      <c r="H103" s="94" t="s">
        <v>530</v>
      </c>
      <c r="I103" s="94" t="s">
        <v>531</v>
      </c>
      <c r="J103" s="93" t="s">
        <v>532</v>
      </c>
      <c r="K103" s="128" t="s">
        <v>549</v>
      </c>
      <c r="L103" s="129" t="s">
        <v>534</v>
      </c>
      <c r="M103" s="96" t="s">
        <v>535</v>
      </c>
      <c r="N103" s="94" t="s">
        <v>536</v>
      </c>
      <c r="O103" s="95" t="s">
        <v>537</v>
      </c>
      <c r="P103" s="94" t="s">
        <v>766</v>
      </c>
      <c r="Q103" s="197"/>
      <c r="R103" s="6"/>
      <c r="S103" s="197"/>
      <c r="T103" s="197"/>
      <c r="U103" s="197"/>
      <c r="V103" s="197"/>
      <c r="W103" s="197"/>
      <c r="X103" s="197"/>
      <c r="Y103" s="197"/>
      <c r="Z103" s="197"/>
      <c r="AA103" s="197"/>
      <c r="AB103" s="197"/>
      <c r="AC103" s="197"/>
      <c r="AD103" s="197"/>
      <c r="AE103" s="197"/>
      <c r="AF103" s="197"/>
      <c r="AG103" s="197"/>
      <c r="AH103" s="197"/>
      <c r="AI103" s="197"/>
      <c r="AJ103" s="197"/>
      <c r="AK103" s="197"/>
      <c r="AL103" s="197"/>
    </row>
    <row r="104" spans="1:38" s="198" customFormat="1" ht="12.75" customHeight="1">
      <c r="A104" s="280">
        <v>1</v>
      </c>
      <c r="B104" s="281">
        <v>44840</v>
      </c>
      <c r="C104" s="282"/>
      <c r="D104" s="283" t="s">
        <v>116</v>
      </c>
      <c r="E104" s="284" t="s">
        <v>540</v>
      </c>
      <c r="F104" s="284">
        <v>1405</v>
      </c>
      <c r="G104" s="284">
        <v>1240</v>
      </c>
      <c r="H104" s="284">
        <v>1625</v>
      </c>
      <c r="I104" s="284" t="s">
        <v>840</v>
      </c>
      <c r="J104" s="275" t="s">
        <v>872</v>
      </c>
      <c r="K104" s="275">
        <f t="shared" ref="K104" si="96">H104-F104</f>
        <v>220</v>
      </c>
      <c r="L104" s="276">
        <f t="shared" ref="L104" si="97">(F104*-0.7)/100</f>
        <v>-9.8349999999999991</v>
      </c>
      <c r="M104" s="277">
        <f t="shared" ref="M104" si="98">(K104+L104)/F104</f>
        <v>0.14958362989323842</v>
      </c>
      <c r="N104" s="275" t="s">
        <v>538</v>
      </c>
      <c r="O104" s="278">
        <v>44879</v>
      </c>
      <c r="P104" s="275"/>
      <c r="Q104" s="197"/>
      <c r="R104" s="1" t="s">
        <v>539</v>
      </c>
      <c r="S104" s="197"/>
      <c r="T104" s="197"/>
      <c r="U104" s="197"/>
      <c r="V104" s="197"/>
      <c r="W104" s="197"/>
      <c r="X104" s="197"/>
      <c r="Y104" s="197"/>
      <c r="Z104" s="197"/>
      <c r="AA104" s="197"/>
      <c r="AB104" s="197"/>
      <c r="AC104" s="197"/>
      <c r="AD104" s="197"/>
      <c r="AE104" s="197"/>
      <c r="AF104" s="197"/>
      <c r="AG104" s="197"/>
      <c r="AH104" s="197"/>
      <c r="AI104" s="197"/>
      <c r="AJ104" s="197"/>
      <c r="AK104" s="197"/>
      <c r="AL104" s="197"/>
    </row>
    <row r="105" spans="1:38" ht="14.25" customHeight="1">
      <c r="A105" s="257">
        <v>2</v>
      </c>
      <c r="B105" s="258">
        <v>44840</v>
      </c>
      <c r="C105" s="255"/>
      <c r="D105" s="255" t="s">
        <v>839</v>
      </c>
      <c r="E105" s="256" t="s">
        <v>540</v>
      </c>
      <c r="F105" s="256" t="s">
        <v>841</v>
      </c>
      <c r="G105" s="256">
        <v>1220</v>
      </c>
      <c r="H105" s="256"/>
      <c r="I105" s="256" t="s">
        <v>842</v>
      </c>
      <c r="J105" s="226" t="s">
        <v>541</v>
      </c>
      <c r="K105" s="202"/>
      <c r="L105" s="218"/>
      <c r="M105" s="219"/>
      <c r="N105" s="202"/>
      <c r="O105" s="226"/>
      <c r="P105" s="199"/>
      <c r="Q105" s="197"/>
      <c r="R105" s="197" t="s">
        <v>539</v>
      </c>
      <c r="S105" s="41"/>
      <c r="T105" s="1"/>
      <c r="U105" s="1"/>
      <c r="V105" s="1"/>
      <c r="W105" s="1"/>
      <c r="X105" s="1"/>
      <c r="Y105" s="1"/>
      <c r="Z105" s="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</row>
    <row r="106" spans="1:38" ht="12.75" customHeight="1">
      <c r="A106" s="256"/>
      <c r="B106" s="254"/>
      <c r="C106" s="255"/>
      <c r="D106" s="255"/>
      <c r="E106" s="256"/>
      <c r="F106" s="256"/>
      <c r="G106" s="256"/>
      <c r="H106" s="256"/>
      <c r="I106" s="256"/>
      <c r="J106" s="226"/>
      <c r="K106" s="202"/>
      <c r="L106" s="218"/>
      <c r="M106" s="219"/>
      <c r="N106" s="202"/>
      <c r="O106" s="226"/>
      <c r="P106" s="199"/>
      <c r="R106" s="6"/>
      <c r="S106" s="1"/>
      <c r="T106" s="1"/>
      <c r="U106" s="1"/>
      <c r="V106" s="1"/>
      <c r="W106" s="1"/>
      <c r="X106" s="1"/>
      <c r="Y106" s="1"/>
    </row>
    <row r="107" spans="1:38" ht="12.75" customHeight="1">
      <c r="A107" s="109" t="s">
        <v>542</v>
      </c>
      <c r="B107" s="109"/>
      <c r="C107" s="109"/>
      <c r="D107" s="109"/>
      <c r="E107" s="41"/>
      <c r="F107" s="116" t="s">
        <v>544</v>
      </c>
      <c r="G107" s="54"/>
      <c r="H107" s="54"/>
      <c r="I107" s="54"/>
      <c r="J107" s="6"/>
      <c r="K107" s="132"/>
      <c r="L107" s="133"/>
      <c r="M107" s="6"/>
      <c r="N107" s="99"/>
      <c r="O107" s="142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38" ht="12.75" customHeight="1">
      <c r="A108" s="115" t="s">
        <v>543</v>
      </c>
      <c r="B108" s="109"/>
      <c r="C108" s="109"/>
      <c r="D108" s="109"/>
      <c r="E108" s="6"/>
      <c r="F108" s="116" t="s">
        <v>546</v>
      </c>
      <c r="G108" s="6"/>
      <c r="H108" s="6" t="s">
        <v>762</v>
      </c>
      <c r="I108" s="6"/>
      <c r="J108" s="1"/>
      <c r="K108" s="6"/>
      <c r="L108" s="6"/>
      <c r="M108" s="6"/>
      <c r="N108" s="1"/>
      <c r="O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38" ht="12.75" customHeight="1">
      <c r="A109" s="115"/>
      <c r="B109" s="109"/>
      <c r="C109" s="109"/>
      <c r="D109" s="109"/>
      <c r="E109" s="6"/>
      <c r="F109" s="116"/>
      <c r="G109" s="6"/>
      <c r="H109" s="6"/>
      <c r="I109" s="6"/>
      <c r="J109" s="1"/>
      <c r="K109" s="6"/>
      <c r="L109" s="6"/>
      <c r="M109" s="6"/>
      <c r="N109" s="1"/>
      <c r="O109" s="1"/>
      <c r="Q109" s="1"/>
      <c r="R109" s="54"/>
      <c r="S109" s="1"/>
      <c r="T109" s="1"/>
      <c r="U109" s="1"/>
      <c r="V109" s="1"/>
      <c r="W109" s="1"/>
      <c r="X109" s="1"/>
      <c r="Y109" s="1"/>
      <c r="Z109" s="1"/>
    </row>
    <row r="110" spans="1:38" ht="12.75" customHeight="1">
      <c r="A110" s="115"/>
      <c r="B110" s="109"/>
      <c r="C110" s="109"/>
      <c r="D110" s="109"/>
      <c r="E110" s="6"/>
      <c r="F110" s="116"/>
      <c r="G110" s="54"/>
      <c r="H110" s="41"/>
      <c r="I110" s="54"/>
      <c r="J110" s="6"/>
      <c r="K110" s="132"/>
      <c r="L110" s="133"/>
      <c r="M110" s="6"/>
      <c r="N110" s="99"/>
      <c r="O110" s="134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12.75" customHeight="1">
      <c r="A111" s="54"/>
      <c r="B111" s="98"/>
      <c r="C111" s="98"/>
      <c r="D111" s="41"/>
      <c r="E111" s="54"/>
      <c r="F111" s="54"/>
      <c r="G111" s="54"/>
      <c r="H111" s="41"/>
      <c r="I111" s="54"/>
      <c r="J111" s="6"/>
      <c r="K111" s="132"/>
      <c r="L111" s="133"/>
      <c r="M111" s="6"/>
      <c r="N111" s="99"/>
      <c r="O111" s="134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38.25" customHeight="1">
      <c r="A112" s="41"/>
      <c r="B112" s="143" t="s">
        <v>563</v>
      </c>
      <c r="C112" s="143"/>
      <c r="D112" s="143"/>
      <c r="E112" s="143"/>
      <c r="F112" s="6"/>
      <c r="G112" s="6"/>
      <c r="H112" s="126"/>
      <c r="I112" s="6"/>
      <c r="J112" s="126"/>
      <c r="K112" s="127"/>
      <c r="L112" s="6"/>
      <c r="M112" s="6"/>
      <c r="N112" s="1"/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93" t="s">
        <v>16</v>
      </c>
      <c r="B113" s="94" t="s">
        <v>515</v>
      </c>
      <c r="C113" s="94"/>
      <c r="D113" s="95" t="s">
        <v>526</v>
      </c>
      <c r="E113" s="94" t="s">
        <v>527</v>
      </c>
      <c r="F113" s="94" t="s">
        <v>528</v>
      </c>
      <c r="G113" s="94" t="s">
        <v>564</v>
      </c>
      <c r="H113" s="94" t="s">
        <v>565</v>
      </c>
      <c r="I113" s="94" t="s">
        <v>531</v>
      </c>
      <c r="J113" s="144" t="s">
        <v>532</v>
      </c>
      <c r="K113" s="94" t="s">
        <v>533</v>
      </c>
      <c r="L113" s="94" t="s">
        <v>566</v>
      </c>
      <c r="M113" s="94" t="s">
        <v>536</v>
      </c>
      <c r="N113" s="95" t="s">
        <v>537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1</v>
      </c>
      <c r="B114" s="146">
        <v>41579</v>
      </c>
      <c r="C114" s="146"/>
      <c r="D114" s="147" t="s">
        <v>567</v>
      </c>
      <c r="E114" s="148" t="s">
        <v>568</v>
      </c>
      <c r="F114" s="149">
        <v>82</v>
      </c>
      <c r="G114" s="148" t="s">
        <v>569</v>
      </c>
      <c r="H114" s="148">
        <v>100</v>
      </c>
      <c r="I114" s="150">
        <v>100</v>
      </c>
      <c r="J114" s="151" t="s">
        <v>570</v>
      </c>
      <c r="K114" s="152">
        <f t="shared" ref="K114:K166" si="99">H114-F114</f>
        <v>18</v>
      </c>
      <c r="L114" s="153">
        <f t="shared" ref="L114:L166" si="100">K114/F114</f>
        <v>0.21951219512195122</v>
      </c>
      <c r="M114" s="148" t="s">
        <v>538</v>
      </c>
      <c r="N114" s="154">
        <v>42657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2</v>
      </c>
      <c r="B115" s="146">
        <v>41794</v>
      </c>
      <c r="C115" s="146"/>
      <c r="D115" s="147" t="s">
        <v>571</v>
      </c>
      <c r="E115" s="148" t="s">
        <v>540</v>
      </c>
      <c r="F115" s="149">
        <v>257</v>
      </c>
      <c r="G115" s="148" t="s">
        <v>569</v>
      </c>
      <c r="H115" s="148">
        <v>300</v>
      </c>
      <c r="I115" s="150">
        <v>300</v>
      </c>
      <c r="J115" s="151" t="s">
        <v>570</v>
      </c>
      <c r="K115" s="152">
        <f t="shared" si="99"/>
        <v>43</v>
      </c>
      <c r="L115" s="153">
        <f t="shared" si="100"/>
        <v>0.16731517509727625</v>
      </c>
      <c r="M115" s="148" t="s">
        <v>538</v>
      </c>
      <c r="N115" s="154">
        <v>41822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45">
        <v>3</v>
      </c>
      <c r="B116" s="146">
        <v>41828</v>
      </c>
      <c r="C116" s="146"/>
      <c r="D116" s="147" t="s">
        <v>572</v>
      </c>
      <c r="E116" s="148" t="s">
        <v>540</v>
      </c>
      <c r="F116" s="149">
        <v>393</v>
      </c>
      <c r="G116" s="148" t="s">
        <v>569</v>
      </c>
      <c r="H116" s="148">
        <v>468</v>
      </c>
      <c r="I116" s="150">
        <v>468</v>
      </c>
      <c r="J116" s="151" t="s">
        <v>570</v>
      </c>
      <c r="K116" s="152">
        <f t="shared" si="99"/>
        <v>75</v>
      </c>
      <c r="L116" s="153">
        <f t="shared" si="100"/>
        <v>0.19083969465648856</v>
      </c>
      <c r="M116" s="148" t="s">
        <v>538</v>
      </c>
      <c r="N116" s="154">
        <v>41863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45">
        <v>4</v>
      </c>
      <c r="B117" s="146">
        <v>41857</v>
      </c>
      <c r="C117" s="146"/>
      <c r="D117" s="147" t="s">
        <v>573</v>
      </c>
      <c r="E117" s="148" t="s">
        <v>540</v>
      </c>
      <c r="F117" s="149">
        <v>205</v>
      </c>
      <c r="G117" s="148" t="s">
        <v>569</v>
      </c>
      <c r="H117" s="148">
        <v>275</v>
      </c>
      <c r="I117" s="150">
        <v>250</v>
      </c>
      <c r="J117" s="151" t="s">
        <v>570</v>
      </c>
      <c r="K117" s="152">
        <f t="shared" si="99"/>
        <v>70</v>
      </c>
      <c r="L117" s="153">
        <f t="shared" si="100"/>
        <v>0.34146341463414637</v>
      </c>
      <c r="M117" s="148" t="s">
        <v>538</v>
      </c>
      <c r="N117" s="154">
        <v>41962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5</v>
      </c>
      <c r="B118" s="146">
        <v>41886</v>
      </c>
      <c r="C118" s="146"/>
      <c r="D118" s="147" t="s">
        <v>574</v>
      </c>
      <c r="E118" s="148" t="s">
        <v>540</v>
      </c>
      <c r="F118" s="149">
        <v>162</v>
      </c>
      <c r="G118" s="148" t="s">
        <v>569</v>
      </c>
      <c r="H118" s="148">
        <v>190</v>
      </c>
      <c r="I118" s="150">
        <v>190</v>
      </c>
      <c r="J118" s="151" t="s">
        <v>570</v>
      </c>
      <c r="K118" s="152">
        <f t="shared" si="99"/>
        <v>28</v>
      </c>
      <c r="L118" s="153">
        <f t="shared" si="100"/>
        <v>0.1728395061728395</v>
      </c>
      <c r="M118" s="148" t="s">
        <v>538</v>
      </c>
      <c r="N118" s="154">
        <v>42006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6</v>
      </c>
      <c r="B119" s="146">
        <v>41886</v>
      </c>
      <c r="C119" s="146"/>
      <c r="D119" s="147" t="s">
        <v>575</v>
      </c>
      <c r="E119" s="148" t="s">
        <v>540</v>
      </c>
      <c r="F119" s="149">
        <v>75</v>
      </c>
      <c r="G119" s="148" t="s">
        <v>569</v>
      </c>
      <c r="H119" s="148">
        <v>91.5</v>
      </c>
      <c r="I119" s="150" t="s">
        <v>576</v>
      </c>
      <c r="J119" s="151" t="s">
        <v>577</v>
      </c>
      <c r="K119" s="152">
        <f t="shared" si="99"/>
        <v>16.5</v>
      </c>
      <c r="L119" s="153">
        <f t="shared" si="100"/>
        <v>0.22</v>
      </c>
      <c r="M119" s="148" t="s">
        <v>538</v>
      </c>
      <c r="N119" s="154">
        <v>41954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7</v>
      </c>
      <c r="B120" s="146">
        <v>41913</v>
      </c>
      <c r="C120" s="146"/>
      <c r="D120" s="147" t="s">
        <v>578</v>
      </c>
      <c r="E120" s="148" t="s">
        <v>540</v>
      </c>
      <c r="F120" s="149">
        <v>850</v>
      </c>
      <c r="G120" s="148" t="s">
        <v>569</v>
      </c>
      <c r="H120" s="148">
        <v>982.5</v>
      </c>
      <c r="I120" s="150">
        <v>1050</v>
      </c>
      <c r="J120" s="151" t="s">
        <v>579</v>
      </c>
      <c r="K120" s="152">
        <f t="shared" si="99"/>
        <v>132.5</v>
      </c>
      <c r="L120" s="153">
        <f t="shared" si="100"/>
        <v>0.15588235294117647</v>
      </c>
      <c r="M120" s="148" t="s">
        <v>538</v>
      </c>
      <c r="N120" s="154">
        <v>42039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8</v>
      </c>
      <c r="B121" s="146">
        <v>41913</v>
      </c>
      <c r="C121" s="146"/>
      <c r="D121" s="147" t="s">
        <v>580</v>
      </c>
      <c r="E121" s="148" t="s">
        <v>540</v>
      </c>
      <c r="F121" s="149">
        <v>475</v>
      </c>
      <c r="G121" s="148" t="s">
        <v>569</v>
      </c>
      <c r="H121" s="148">
        <v>515</v>
      </c>
      <c r="I121" s="150">
        <v>600</v>
      </c>
      <c r="J121" s="151" t="s">
        <v>581</v>
      </c>
      <c r="K121" s="152">
        <f t="shared" si="99"/>
        <v>40</v>
      </c>
      <c r="L121" s="153">
        <f t="shared" si="100"/>
        <v>8.4210526315789472E-2</v>
      </c>
      <c r="M121" s="148" t="s">
        <v>538</v>
      </c>
      <c r="N121" s="154">
        <v>41939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9</v>
      </c>
      <c r="B122" s="146">
        <v>41913</v>
      </c>
      <c r="C122" s="146"/>
      <c r="D122" s="147" t="s">
        <v>582</v>
      </c>
      <c r="E122" s="148" t="s">
        <v>540</v>
      </c>
      <c r="F122" s="149">
        <v>86</v>
      </c>
      <c r="G122" s="148" t="s">
        <v>569</v>
      </c>
      <c r="H122" s="148">
        <v>99</v>
      </c>
      <c r="I122" s="150">
        <v>140</v>
      </c>
      <c r="J122" s="151" t="s">
        <v>583</v>
      </c>
      <c r="K122" s="152">
        <f t="shared" si="99"/>
        <v>13</v>
      </c>
      <c r="L122" s="153">
        <f t="shared" si="100"/>
        <v>0.15116279069767441</v>
      </c>
      <c r="M122" s="148" t="s">
        <v>538</v>
      </c>
      <c r="N122" s="154">
        <v>41939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10</v>
      </c>
      <c r="B123" s="146">
        <v>41926</v>
      </c>
      <c r="C123" s="146"/>
      <c r="D123" s="147" t="s">
        <v>584</v>
      </c>
      <c r="E123" s="148" t="s">
        <v>540</v>
      </c>
      <c r="F123" s="149">
        <v>496.6</v>
      </c>
      <c r="G123" s="148" t="s">
        <v>569</v>
      </c>
      <c r="H123" s="148">
        <v>621</v>
      </c>
      <c r="I123" s="150">
        <v>580</v>
      </c>
      <c r="J123" s="151" t="s">
        <v>570</v>
      </c>
      <c r="K123" s="152">
        <f t="shared" si="99"/>
        <v>124.39999999999998</v>
      </c>
      <c r="L123" s="153">
        <f t="shared" si="100"/>
        <v>0.25050342327829234</v>
      </c>
      <c r="M123" s="148" t="s">
        <v>538</v>
      </c>
      <c r="N123" s="154">
        <v>42605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11</v>
      </c>
      <c r="B124" s="146">
        <v>41926</v>
      </c>
      <c r="C124" s="146"/>
      <c r="D124" s="147" t="s">
        <v>585</v>
      </c>
      <c r="E124" s="148" t="s">
        <v>540</v>
      </c>
      <c r="F124" s="149">
        <v>2481.9</v>
      </c>
      <c r="G124" s="148" t="s">
        <v>569</v>
      </c>
      <c r="H124" s="148">
        <v>2840</v>
      </c>
      <c r="I124" s="150">
        <v>2870</v>
      </c>
      <c r="J124" s="151" t="s">
        <v>586</v>
      </c>
      <c r="K124" s="152">
        <f t="shared" si="99"/>
        <v>358.09999999999991</v>
      </c>
      <c r="L124" s="153">
        <f t="shared" si="100"/>
        <v>0.14428462065353154</v>
      </c>
      <c r="M124" s="148" t="s">
        <v>538</v>
      </c>
      <c r="N124" s="154">
        <v>42017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12</v>
      </c>
      <c r="B125" s="146">
        <v>41928</v>
      </c>
      <c r="C125" s="146"/>
      <c r="D125" s="147" t="s">
        <v>587</v>
      </c>
      <c r="E125" s="148" t="s">
        <v>540</v>
      </c>
      <c r="F125" s="149">
        <v>84.5</v>
      </c>
      <c r="G125" s="148" t="s">
        <v>569</v>
      </c>
      <c r="H125" s="148">
        <v>93</v>
      </c>
      <c r="I125" s="150">
        <v>110</v>
      </c>
      <c r="J125" s="151" t="s">
        <v>588</v>
      </c>
      <c r="K125" s="152">
        <f t="shared" si="99"/>
        <v>8.5</v>
      </c>
      <c r="L125" s="153">
        <f t="shared" si="100"/>
        <v>0.10059171597633136</v>
      </c>
      <c r="M125" s="148" t="s">
        <v>538</v>
      </c>
      <c r="N125" s="154">
        <v>41939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13</v>
      </c>
      <c r="B126" s="146">
        <v>41928</v>
      </c>
      <c r="C126" s="146"/>
      <c r="D126" s="147" t="s">
        <v>589</v>
      </c>
      <c r="E126" s="148" t="s">
        <v>540</v>
      </c>
      <c r="F126" s="149">
        <v>401</v>
      </c>
      <c r="G126" s="148" t="s">
        <v>569</v>
      </c>
      <c r="H126" s="148">
        <v>428</v>
      </c>
      <c r="I126" s="150">
        <v>450</v>
      </c>
      <c r="J126" s="151" t="s">
        <v>590</v>
      </c>
      <c r="K126" s="152">
        <f t="shared" si="99"/>
        <v>27</v>
      </c>
      <c r="L126" s="153">
        <f t="shared" si="100"/>
        <v>6.7331670822942641E-2</v>
      </c>
      <c r="M126" s="148" t="s">
        <v>538</v>
      </c>
      <c r="N126" s="154">
        <v>42020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14</v>
      </c>
      <c r="B127" s="146">
        <v>41928</v>
      </c>
      <c r="C127" s="146"/>
      <c r="D127" s="147" t="s">
        <v>591</v>
      </c>
      <c r="E127" s="148" t="s">
        <v>540</v>
      </c>
      <c r="F127" s="149">
        <v>101</v>
      </c>
      <c r="G127" s="148" t="s">
        <v>569</v>
      </c>
      <c r="H127" s="148">
        <v>112</v>
      </c>
      <c r="I127" s="150">
        <v>120</v>
      </c>
      <c r="J127" s="151" t="s">
        <v>592</v>
      </c>
      <c r="K127" s="152">
        <f t="shared" si="99"/>
        <v>11</v>
      </c>
      <c r="L127" s="153">
        <f t="shared" si="100"/>
        <v>0.10891089108910891</v>
      </c>
      <c r="M127" s="148" t="s">
        <v>538</v>
      </c>
      <c r="N127" s="154">
        <v>41939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45">
        <v>15</v>
      </c>
      <c r="B128" s="146">
        <v>41954</v>
      </c>
      <c r="C128" s="146"/>
      <c r="D128" s="147" t="s">
        <v>593</v>
      </c>
      <c r="E128" s="148" t="s">
        <v>540</v>
      </c>
      <c r="F128" s="149">
        <v>59</v>
      </c>
      <c r="G128" s="148" t="s">
        <v>569</v>
      </c>
      <c r="H128" s="148">
        <v>76</v>
      </c>
      <c r="I128" s="150">
        <v>76</v>
      </c>
      <c r="J128" s="151" t="s">
        <v>570</v>
      </c>
      <c r="K128" s="152">
        <f t="shared" si="99"/>
        <v>17</v>
      </c>
      <c r="L128" s="153">
        <f t="shared" si="100"/>
        <v>0.28813559322033899</v>
      </c>
      <c r="M128" s="148" t="s">
        <v>538</v>
      </c>
      <c r="N128" s="154">
        <v>43032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16</v>
      </c>
      <c r="B129" s="146">
        <v>41954</v>
      </c>
      <c r="C129" s="146"/>
      <c r="D129" s="147" t="s">
        <v>582</v>
      </c>
      <c r="E129" s="148" t="s">
        <v>540</v>
      </c>
      <c r="F129" s="149">
        <v>99</v>
      </c>
      <c r="G129" s="148" t="s">
        <v>569</v>
      </c>
      <c r="H129" s="148">
        <v>120</v>
      </c>
      <c r="I129" s="150">
        <v>120</v>
      </c>
      <c r="J129" s="151" t="s">
        <v>551</v>
      </c>
      <c r="K129" s="152">
        <f t="shared" si="99"/>
        <v>21</v>
      </c>
      <c r="L129" s="153">
        <f t="shared" si="100"/>
        <v>0.21212121212121213</v>
      </c>
      <c r="M129" s="148" t="s">
        <v>538</v>
      </c>
      <c r="N129" s="154">
        <v>41960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17</v>
      </c>
      <c r="B130" s="146">
        <v>41956</v>
      </c>
      <c r="C130" s="146"/>
      <c r="D130" s="147" t="s">
        <v>594</v>
      </c>
      <c r="E130" s="148" t="s">
        <v>540</v>
      </c>
      <c r="F130" s="149">
        <v>22</v>
      </c>
      <c r="G130" s="148" t="s">
        <v>569</v>
      </c>
      <c r="H130" s="148">
        <v>33.549999999999997</v>
      </c>
      <c r="I130" s="150">
        <v>32</v>
      </c>
      <c r="J130" s="151" t="s">
        <v>595</v>
      </c>
      <c r="K130" s="152">
        <f t="shared" si="99"/>
        <v>11.549999999999997</v>
      </c>
      <c r="L130" s="153">
        <f t="shared" si="100"/>
        <v>0.52499999999999991</v>
      </c>
      <c r="M130" s="148" t="s">
        <v>538</v>
      </c>
      <c r="N130" s="154">
        <v>42188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18</v>
      </c>
      <c r="B131" s="146">
        <v>41976</v>
      </c>
      <c r="C131" s="146"/>
      <c r="D131" s="147" t="s">
        <v>596</v>
      </c>
      <c r="E131" s="148" t="s">
        <v>540</v>
      </c>
      <c r="F131" s="149">
        <v>440</v>
      </c>
      <c r="G131" s="148" t="s">
        <v>569</v>
      </c>
      <c r="H131" s="148">
        <v>520</v>
      </c>
      <c r="I131" s="150">
        <v>520</v>
      </c>
      <c r="J131" s="151" t="s">
        <v>597</v>
      </c>
      <c r="K131" s="152">
        <f t="shared" si="99"/>
        <v>80</v>
      </c>
      <c r="L131" s="153">
        <f t="shared" si="100"/>
        <v>0.18181818181818182</v>
      </c>
      <c r="M131" s="148" t="s">
        <v>538</v>
      </c>
      <c r="N131" s="154">
        <v>42208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19</v>
      </c>
      <c r="B132" s="146">
        <v>41976</v>
      </c>
      <c r="C132" s="146"/>
      <c r="D132" s="147" t="s">
        <v>598</v>
      </c>
      <c r="E132" s="148" t="s">
        <v>540</v>
      </c>
      <c r="F132" s="149">
        <v>360</v>
      </c>
      <c r="G132" s="148" t="s">
        <v>569</v>
      </c>
      <c r="H132" s="148">
        <v>427</v>
      </c>
      <c r="I132" s="150">
        <v>425</v>
      </c>
      <c r="J132" s="151" t="s">
        <v>599</v>
      </c>
      <c r="K132" s="152">
        <f t="shared" si="99"/>
        <v>67</v>
      </c>
      <c r="L132" s="153">
        <f t="shared" si="100"/>
        <v>0.18611111111111112</v>
      </c>
      <c r="M132" s="148" t="s">
        <v>538</v>
      </c>
      <c r="N132" s="154">
        <v>42058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20</v>
      </c>
      <c r="B133" s="146">
        <v>42012</v>
      </c>
      <c r="C133" s="146"/>
      <c r="D133" s="147" t="s">
        <v>600</v>
      </c>
      <c r="E133" s="148" t="s">
        <v>540</v>
      </c>
      <c r="F133" s="149">
        <v>360</v>
      </c>
      <c r="G133" s="148" t="s">
        <v>569</v>
      </c>
      <c r="H133" s="148">
        <v>455</v>
      </c>
      <c r="I133" s="150">
        <v>420</v>
      </c>
      <c r="J133" s="151" t="s">
        <v>601</v>
      </c>
      <c r="K133" s="152">
        <f t="shared" si="99"/>
        <v>95</v>
      </c>
      <c r="L133" s="153">
        <f t="shared" si="100"/>
        <v>0.2638888888888889</v>
      </c>
      <c r="M133" s="148" t="s">
        <v>538</v>
      </c>
      <c r="N133" s="154">
        <v>42024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21</v>
      </c>
      <c r="B134" s="146">
        <v>42012</v>
      </c>
      <c r="C134" s="146"/>
      <c r="D134" s="147" t="s">
        <v>602</v>
      </c>
      <c r="E134" s="148" t="s">
        <v>540</v>
      </c>
      <c r="F134" s="149">
        <v>130</v>
      </c>
      <c r="G134" s="148"/>
      <c r="H134" s="148">
        <v>175.5</v>
      </c>
      <c r="I134" s="150">
        <v>165</v>
      </c>
      <c r="J134" s="151" t="s">
        <v>603</v>
      </c>
      <c r="K134" s="152">
        <f t="shared" si="99"/>
        <v>45.5</v>
      </c>
      <c r="L134" s="153">
        <f t="shared" si="100"/>
        <v>0.35</v>
      </c>
      <c r="M134" s="148" t="s">
        <v>538</v>
      </c>
      <c r="N134" s="154">
        <v>43088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22</v>
      </c>
      <c r="B135" s="146">
        <v>42040</v>
      </c>
      <c r="C135" s="146"/>
      <c r="D135" s="147" t="s">
        <v>365</v>
      </c>
      <c r="E135" s="148" t="s">
        <v>568</v>
      </c>
      <c r="F135" s="149">
        <v>98</v>
      </c>
      <c r="G135" s="148"/>
      <c r="H135" s="148">
        <v>120</v>
      </c>
      <c r="I135" s="150">
        <v>120</v>
      </c>
      <c r="J135" s="151" t="s">
        <v>570</v>
      </c>
      <c r="K135" s="152">
        <f t="shared" si="99"/>
        <v>22</v>
      </c>
      <c r="L135" s="153">
        <f t="shared" si="100"/>
        <v>0.22448979591836735</v>
      </c>
      <c r="M135" s="148" t="s">
        <v>538</v>
      </c>
      <c r="N135" s="154">
        <v>42753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23</v>
      </c>
      <c r="B136" s="146">
        <v>42040</v>
      </c>
      <c r="C136" s="146"/>
      <c r="D136" s="147" t="s">
        <v>604</v>
      </c>
      <c r="E136" s="148" t="s">
        <v>568</v>
      </c>
      <c r="F136" s="149">
        <v>196</v>
      </c>
      <c r="G136" s="148"/>
      <c r="H136" s="148">
        <v>262</v>
      </c>
      <c r="I136" s="150">
        <v>255</v>
      </c>
      <c r="J136" s="151" t="s">
        <v>570</v>
      </c>
      <c r="K136" s="152">
        <f t="shared" si="99"/>
        <v>66</v>
      </c>
      <c r="L136" s="153">
        <f t="shared" si="100"/>
        <v>0.33673469387755101</v>
      </c>
      <c r="M136" s="148" t="s">
        <v>538</v>
      </c>
      <c r="N136" s="154">
        <v>42599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5">
        <v>24</v>
      </c>
      <c r="B137" s="156">
        <v>42067</v>
      </c>
      <c r="C137" s="156"/>
      <c r="D137" s="157" t="s">
        <v>364</v>
      </c>
      <c r="E137" s="158" t="s">
        <v>568</v>
      </c>
      <c r="F137" s="159">
        <v>235</v>
      </c>
      <c r="G137" s="159"/>
      <c r="H137" s="160">
        <v>77</v>
      </c>
      <c r="I137" s="160" t="s">
        <v>605</v>
      </c>
      <c r="J137" s="161" t="s">
        <v>606</v>
      </c>
      <c r="K137" s="162">
        <f t="shared" si="99"/>
        <v>-158</v>
      </c>
      <c r="L137" s="163">
        <f t="shared" si="100"/>
        <v>-0.67234042553191486</v>
      </c>
      <c r="M137" s="159" t="s">
        <v>550</v>
      </c>
      <c r="N137" s="156">
        <v>43522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25</v>
      </c>
      <c r="B138" s="146">
        <v>42067</v>
      </c>
      <c r="C138" s="146"/>
      <c r="D138" s="147" t="s">
        <v>607</v>
      </c>
      <c r="E138" s="148" t="s">
        <v>568</v>
      </c>
      <c r="F138" s="149">
        <v>185</v>
      </c>
      <c r="G138" s="148"/>
      <c r="H138" s="148">
        <v>224</v>
      </c>
      <c r="I138" s="150" t="s">
        <v>608</v>
      </c>
      <c r="J138" s="151" t="s">
        <v>570</v>
      </c>
      <c r="K138" s="152">
        <f t="shared" si="99"/>
        <v>39</v>
      </c>
      <c r="L138" s="153">
        <f t="shared" si="100"/>
        <v>0.21081081081081082</v>
      </c>
      <c r="M138" s="148" t="s">
        <v>538</v>
      </c>
      <c r="N138" s="154">
        <v>42647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5">
        <v>26</v>
      </c>
      <c r="B139" s="156">
        <v>42090</v>
      </c>
      <c r="C139" s="156"/>
      <c r="D139" s="164" t="s">
        <v>609</v>
      </c>
      <c r="E139" s="159" t="s">
        <v>568</v>
      </c>
      <c r="F139" s="159">
        <v>49.5</v>
      </c>
      <c r="G139" s="160"/>
      <c r="H139" s="160">
        <v>15.85</v>
      </c>
      <c r="I139" s="160">
        <v>67</v>
      </c>
      <c r="J139" s="161" t="s">
        <v>610</v>
      </c>
      <c r="K139" s="160">
        <f t="shared" si="99"/>
        <v>-33.65</v>
      </c>
      <c r="L139" s="165">
        <f t="shared" si="100"/>
        <v>-0.67979797979797973</v>
      </c>
      <c r="M139" s="159" t="s">
        <v>550</v>
      </c>
      <c r="N139" s="166">
        <v>43627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27</v>
      </c>
      <c r="B140" s="146">
        <v>42093</v>
      </c>
      <c r="C140" s="146"/>
      <c r="D140" s="147" t="s">
        <v>611</v>
      </c>
      <c r="E140" s="148" t="s">
        <v>568</v>
      </c>
      <c r="F140" s="149">
        <v>183.5</v>
      </c>
      <c r="G140" s="148"/>
      <c r="H140" s="148">
        <v>219</v>
      </c>
      <c r="I140" s="150">
        <v>218</v>
      </c>
      <c r="J140" s="151" t="s">
        <v>612</v>
      </c>
      <c r="K140" s="152">
        <f t="shared" si="99"/>
        <v>35.5</v>
      </c>
      <c r="L140" s="153">
        <f t="shared" si="100"/>
        <v>0.19346049046321526</v>
      </c>
      <c r="M140" s="148" t="s">
        <v>538</v>
      </c>
      <c r="N140" s="154">
        <v>42103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28</v>
      </c>
      <c r="B141" s="146">
        <v>42114</v>
      </c>
      <c r="C141" s="146"/>
      <c r="D141" s="147" t="s">
        <v>613</v>
      </c>
      <c r="E141" s="148" t="s">
        <v>568</v>
      </c>
      <c r="F141" s="149">
        <f>(227+237)/2</f>
        <v>232</v>
      </c>
      <c r="G141" s="148"/>
      <c r="H141" s="148">
        <v>298</v>
      </c>
      <c r="I141" s="150">
        <v>298</v>
      </c>
      <c r="J141" s="151" t="s">
        <v>570</v>
      </c>
      <c r="K141" s="152">
        <f t="shared" si="99"/>
        <v>66</v>
      </c>
      <c r="L141" s="153">
        <f t="shared" si="100"/>
        <v>0.28448275862068967</v>
      </c>
      <c r="M141" s="148" t="s">
        <v>538</v>
      </c>
      <c r="N141" s="154">
        <v>42823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29</v>
      </c>
      <c r="B142" s="146">
        <v>42128</v>
      </c>
      <c r="C142" s="146"/>
      <c r="D142" s="147" t="s">
        <v>614</v>
      </c>
      <c r="E142" s="148" t="s">
        <v>540</v>
      </c>
      <c r="F142" s="149">
        <v>385</v>
      </c>
      <c r="G142" s="148"/>
      <c r="H142" s="148">
        <f>212.5+331</f>
        <v>543.5</v>
      </c>
      <c r="I142" s="150">
        <v>510</v>
      </c>
      <c r="J142" s="151" t="s">
        <v>615</v>
      </c>
      <c r="K142" s="152">
        <f t="shared" si="99"/>
        <v>158.5</v>
      </c>
      <c r="L142" s="153">
        <f t="shared" si="100"/>
        <v>0.41168831168831171</v>
      </c>
      <c r="M142" s="148" t="s">
        <v>538</v>
      </c>
      <c r="N142" s="154">
        <v>42235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30</v>
      </c>
      <c r="B143" s="146">
        <v>42128</v>
      </c>
      <c r="C143" s="146"/>
      <c r="D143" s="147" t="s">
        <v>616</v>
      </c>
      <c r="E143" s="148" t="s">
        <v>540</v>
      </c>
      <c r="F143" s="149">
        <v>115.5</v>
      </c>
      <c r="G143" s="148"/>
      <c r="H143" s="148">
        <v>146</v>
      </c>
      <c r="I143" s="150">
        <v>142</v>
      </c>
      <c r="J143" s="151" t="s">
        <v>617</v>
      </c>
      <c r="K143" s="152">
        <f t="shared" si="99"/>
        <v>30.5</v>
      </c>
      <c r="L143" s="153">
        <f t="shared" si="100"/>
        <v>0.26406926406926406</v>
      </c>
      <c r="M143" s="148" t="s">
        <v>538</v>
      </c>
      <c r="N143" s="154">
        <v>42202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31</v>
      </c>
      <c r="B144" s="146">
        <v>42151</v>
      </c>
      <c r="C144" s="146"/>
      <c r="D144" s="147" t="s">
        <v>618</v>
      </c>
      <c r="E144" s="148" t="s">
        <v>540</v>
      </c>
      <c r="F144" s="149">
        <v>237.5</v>
      </c>
      <c r="G144" s="148"/>
      <c r="H144" s="148">
        <v>279.5</v>
      </c>
      <c r="I144" s="150">
        <v>278</v>
      </c>
      <c r="J144" s="151" t="s">
        <v>570</v>
      </c>
      <c r="K144" s="152">
        <f t="shared" si="99"/>
        <v>42</v>
      </c>
      <c r="L144" s="153">
        <f t="shared" si="100"/>
        <v>0.17684210526315788</v>
      </c>
      <c r="M144" s="148" t="s">
        <v>538</v>
      </c>
      <c r="N144" s="154">
        <v>42222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32</v>
      </c>
      <c r="B145" s="146">
        <v>42174</v>
      </c>
      <c r="C145" s="146"/>
      <c r="D145" s="147" t="s">
        <v>589</v>
      </c>
      <c r="E145" s="148" t="s">
        <v>568</v>
      </c>
      <c r="F145" s="149">
        <v>340</v>
      </c>
      <c r="G145" s="148"/>
      <c r="H145" s="148">
        <v>448</v>
      </c>
      <c r="I145" s="150">
        <v>448</v>
      </c>
      <c r="J145" s="151" t="s">
        <v>570</v>
      </c>
      <c r="K145" s="152">
        <f t="shared" si="99"/>
        <v>108</v>
      </c>
      <c r="L145" s="153">
        <f t="shared" si="100"/>
        <v>0.31764705882352939</v>
      </c>
      <c r="M145" s="148" t="s">
        <v>538</v>
      </c>
      <c r="N145" s="154">
        <v>43018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33</v>
      </c>
      <c r="B146" s="146">
        <v>42191</v>
      </c>
      <c r="C146" s="146"/>
      <c r="D146" s="147" t="s">
        <v>619</v>
      </c>
      <c r="E146" s="148" t="s">
        <v>568</v>
      </c>
      <c r="F146" s="149">
        <v>390</v>
      </c>
      <c r="G146" s="148"/>
      <c r="H146" s="148">
        <v>460</v>
      </c>
      <c r="I146" s="150">
        <v>460</v>
      </c>
      <c r="J146" s="151" t="s">
        <v>570</v>
      </c>
      <c r="K146" s="152">
        <f t="shared" si="99"/>
        <v>70</v>
      </c>
      <c r="L146" s="153">
        <f t="shared" si="100"/>
        <v>0.17948717948717949</v>
      </c>
      <c r="M146" s="148" t="s">
        <v>538</v>
      </c>
      <c r="N146" s="154">
        <v>42478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5">
        <v>34</v>
      </c>
      <c r="B147" s="156">
        <v>42195</v>
      </c>
      <c r="C147" s="156"/>
      <c r="D147" s="157" t="s">
        <v>620</v>
      </c>
      <c r="E147" s="158" t="s">
        <v>568</v>
      </c>
      <c r="F147" s="159">
        <v>122.5</v>
      </c>
      <c r="G147" s="159"/>
      <c r="H147" s="160">
        <v>61</v>
      </c>
      <c r="I147" s="160">
        <v>172</v>
      </c>
      <c r="J147" s="161" t="s">
        <v>621</v>
      </c>
      <c r="K147" s="162">
        <f t="shared" si="99"/>
        <v>-61.5</v>
      </c>
      <c r="L147" s="163">
        <f t="shared" si="100"/>
        <v>-0.50204081632653064</v>
      </c>
      <c r="M147" s="159" t="s">
        <v>550</v>
      </c>
      <c r="N147" s="156">
        <v>43333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35</v>
      </c>
      <c r="B148" s="146">
        <v>42219</v>
      </c>
      <c r="C148" s="146"/>
      <c r="D148" s="147" t="s">
        <v>622</v>
      </c>
      <c r="E148" s="148" t="s">
        <v>568</v>
      </c>
      <c r="F148" s="149">
        <v>297.5</v>
      </c>
      <c r="G148" s="148"/>
      <c r="H148" s="148">
        <v>350</v>
      </c>
      <c r="I148" s="150">
        <v>360</v>
      </c>
      <c r="J148" s="151" t="s">
        <v>623</v>
      </c>
      <c r="K148" s="152">
        <f t="shared" si="99"/>
        <v>52.5</v>
      </c>
      <c r="L148" s="153">
        <f t="shared" si="100"/>
        <v>0.17647058823529413</v>
      </c>
      <c r="M148" s="148" t="s">
        <v>538</v>
      </c>
      <c r="N148" s="154">
        <v>42232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36</v>
      </c>
      <c r="B149" s="146">
        <v>42219</v>
      </c>
      <c r="C149" s="146"/>
      <c r="D149" s="147" t="s">
        <v>624</v>
      </c>
      <c r="E149" s="148" t="s">
        <v>568</v>
      </c>
      <c r="F149" s="149">
        <v>115.5</v>
      </c>
      <c r="G149" s="148"/>
      <c r="H149" s="148">
        <v>149</v>
      </c>
      <c r="I149" s="150">
        <v>140</v>
      </c>
      <c r="J149" s="151" t="s">
        <v>625</v>
      </c>
      <c r="K149" s="152">
        <f t="shared" si="99"/>
        <v>33.5</v>
      </c>
      <c r="L149" s="153">
        <f t="shared" si="100"/>
        <v>0.29004329004329005</v>
      </c>
      <c r="M149" s="148" t="s">
        <v>538</v>
      </c>
      <c r="N149" s="154">
        <v>42740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37</v>
      </c>
      <c r="B150" s="146">
        <v>42251</v>
      </c>
      <c r="C150" s="146"/>
      <c r="D150" s="147" t="s">
        <v>618</v>
      </c>
      <c r="E150" s="148" t="s">
        <v>568</v>
      </c>
      <c r="F150" s="149">
        <v>226</v>
      </c>
      <c r="G150" s="148"/>
      <c r="H150" s="148">
        <v>292</v>
      </c>
      <c r="I150" s="150">
        <v>292</v>
      </c>
      <c r="J150" s="151" t="s">
        <v>626</v>
      </c>
      <c r="K150" s="152">
        <f t="shared" si="99"/>
        <v>66</v>
      </c>
      <c r="L150" s="153">
        <f t="shared" si="100"/>
        <v>0.29203539823008851</v>
      </c>
      <c r="M150" s="148" t="s">
        <v>538</v>
      </c>
      <c r="N150" s="154">
        <v>42286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38</v>
      </c>
      <c r="B151" s="146">
        <v>42254</v>
      </c>
      <c r="C151" s="146"/>
      <c r="D151" s="147" t="s">
        <v>613</v>
      </c>
      <c r="E151" s="148" t="s">
        <v>568</v>
      </c>
      <c r="F151" s="149">
        <v>232.5</v>
      </c>
      <c r="G151" s="148"/>
      <c r="H151" s="148">
        <v>312.5</v>
      </c>
      <c r="I151" s="150">
        <v>310</v>
      </c>
      <c r="J151" s="151" t="s">
        <v>570</v>
      </c>
      <c r="K151" s="152">
        <f t="shared" si="99"/>
        <v>80</v>
      </c>
      <c r="L151" s="153">
        <f t="shared" si="100"/>
        <v>0.34408602150537637</v>
      </c>
      <c r="M151" s="148" t="s">
        <v>538</v>
      </c>
      <c r="N151" s="154">
        <v>42823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39</v>
      </c>
      <c r="B152" s="146">
        <v>42268</v>
      </c>
      <c r="C152" s="146"/>
      <c r="D152" s="147" t="s">
        <v>627</v>
      </c>
      <c r="E152" s="148" t="s">
        <v>568</v>
      </c>
      <c r="F152" s="149">
        <v>196.5</v>
      </c>
      <c r="G152" s="148"/>
      <c r="H152" s="148">
        <v>238</v>
      </c>
      <c r="I152" s="150">
        <v>238</v>
      </c>
      <c r="J152" s="151" t="s">
        <v>626</v>
      </c>
      <c r="K152" s="152">
        <f t="shared" si="99"/>
        <v>41.5</v>
      </c>
      <c r="L152" s="153">
        <f t="shared" si="100"/>
        <v>0.21119592875318066</v>
      </c>
      <c r="M152" s="148" t="s">
        <v>538</v>
      </c>
      <c r="N152" s="154">
        <v>42291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40</v>
      </c>
      <c r="B153" s="146">
        <v>42271</v>
      </c>
      <c r="C153" s="146"/>
      <c r="D153" s="147" t="s">
        <v>567</v>
      </c>
      <c r="E153" s="148" t="s">
        <v>568</v>
      </c>
      <c r="F153" s="149">
        <v>65</v>
      </c>
      <c r="G153" s="148"/>
      <c r="H153" s="148">
        <v>82</v>
      </c>
      <c r="I153" s="150">
        <v>82</v>
      </c>
      <c r="J153" s="151" t="s">
        <v>626</v>
      </c>
      <c r="K153" s="152">
        <f t="shared" si="99"/>
        <v>17</v>
      </c>
      <c r="L153" s="153">
        <f t="shared" si="100"/>
        <v>0.26153846153846155</v>
      </c>
      <c r="M153" s="148" t="s">
        <v>538</v>
      </c>
      <c r="N153" s="154">
        <v>42578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41</v>
      </c>
      <c r="B154" s="146">
        <v>42291</v>
      </c>
      <c r="C154" s="146"/>
      <c r="D154" s="147" t="s">
        <v>628</v>
      </c>
      <c r="E154" s="148" t="s">
        <v>568</v>
      </c>
      <c r="F154" s="149">
        <v>144</v>
      </c>
      <c r="G154" s="148"/>
      <c r="H154" s="148">
        <v>182.5</v>
      </c>
      <c r="I154" s="150">
        <v>181</v>
      </c>
      <c r="J154" s="151" t="s">
        <v>626</v>
      </c>
      <c r="K154" s="152">
        <f t="shared" si="99"/>
        <v>38.5</v>
      </c>
      <c r="L154" s="153">
        <f t="shared" si="100"/>
        <v>0.2673611111111111</v>
      </c>
      <c r="M154" s="148" t="s">
        <v>538</v>
      </c>
      <c r="N154" s="154">
        <v>42817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42</v>
      </c>
      <c r="B155" s="146">
        <v>42291</v>
      </c>
      <c r="C155" s="146"/>
      <c r="D155" s="147" t="s">
        <v>629</v>
      </c>
      <c r="E155" s="148" t="s">
        <v>568</v>
      </c>
      <c r="F155" s="149">
        <v>264</v>
      </c>
      <c r="G155" s="148"/>
      <c r="H155" s="148">
        <v>311</v>
      </c>
      <c r="I155" s="150">
        <v>311</v>
      </c>
      <c r="J155" s="151" t="s">
        <v>626</v>
      </c>
      <c r="K155" s="152">
        <f t="shared" si="99"/>
        <v>47</v>
      </c>
      <c r="L155" s="153">
        <f t="shared" si="100"/>
        <v>0.17803030303030304</v>
      </c>
      <c r="M155" s="148" t="s">
        <v>538</v>
      </c>
      <c r="N155" s="154">
        <v>42604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43</v>
      </c>
      <c r="B156" s="146">
        <v>42318</v>
      </c>
      <c r="C156" s="146"/>
      <c r="D156" s="147" t="s">
        <v>630</v>
      </c>
      <c r="E156" s="148" t="s">
        <v>540</v>
      </c>
      <c r="F156" s="149">
        <v>549.5</v>
      </c>
      <c r="G156" s="148"/>
      <c r="H156" s="148">
        <v>630</v>
      </c>
      <c r="I156" s="150">
        <v>630</v>
      </c>
      <c r="J156" s="151" t="s">
        <v>626</v>
      </c>
      <c r="K156" s="152">
        <f t="shared" si="99"/>
        <v>80.5</v>
      </c>
      <c r="L156" s="153">
        <f t="shared" si="100"/>
        <v>0.1464968152866242</v>
      </c>
      <c r="M156" s="148" t="s">
        <v>538</v>
      </c>
      <c r="N156" s="154">
        <v>42419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44</v>
      </c>
      <c r="B157" s="146">
        <v>42342</v>
      </c>
      <c r="C157" s="146"/>
      <c r="D157" s="147" t="s">
        <v>631</v>
      </c>
      <c r="E157" s="148" t="s">
        <v>568</v>
      </c>
      <c r="F157" s="149">
        <v>1027.5</v>
      </c>
      <c r="G157" s="148"/>
      <c r="H157" s="148">
        <v>1315</v>
      </c>
      <c r="I157" s="150">
        <v>1250</v>
      </c>
      <c r="J157" s="151" t="s">
        <v>626</v>
      </c>
      <c r="K157" s="152">
        <f t="shared" si="99"/>
        <v>287.5</v>
      </c>
      <c r="L157" s="153">
        <f t="shared" si="100"/>
        <v>0.27980535279805352</v>
      </c>
      <c r="M157" s="148" t="s">
        <v>538</v>
      </c>
      <c r="N157" s="154">
        <v>43244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45</v>
      </c>
      <c r="B158" s="146">
        <v>42367</v>
      </c>
      <c r="C158" s="146"/>
      <c r="D158" s="147" t="s">
        <v>632</v>
      </c>
      <c r="E158" s="148" t="s">
        <v>568</v>
      </c>
      <c r="F158" s="149">
        <v>465</v>
      </c>
      <c r="G158" s="148"/>
      <c r="H158" s="148">
        <v>540</v>
      </c>
      <c r="I158" s="150">
        <v>540</v>
      </c>
      <c r="J158" s="151" t="s">
        <v>626</v>
      </c>
      <c r="K158" s="152">
        <f t="shared" si="99"/>
        <v>75</v>
      </c>
      <c r="L158" s="153">
        <f t="shared" si="100"/>
        <v>0.16129032258064516</v>
      </c>
      <c r="M158" s="148" t="s">
        <v>538</v>
      </c>
      <c r="N158" s="154">
        <v>42530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46</v>
      </c>
      <c r="B159" s="146">
        <v>42380</v>
      </c>
      <c r="C159" s="146"/>
      <c r="D159" s="147" t="s">
        <v>365</v>
      </c>
      <c r="E159" s="148" t="s">
        <v>540</v>
      </c>
      <c r="F159" s="149">
        <v>81</v>
      </c>
      <c r="G159" s="148"/>
      <c r="H159" s="148">
        <v>110</v>
      </c>
      <c r="I159" s="150">
        <v>110</v>
      </c>
      <c r="J159" s="151" t="s">
        <v>626</v>
      </c>
      <c r="K159" s="152">
        <f t="shared" si="99"/>
        <v>29</v>
      </c>
      <c r="L159" s="153">
        <f t="shared" si="100"/>
        <v>0.35802469135802467</v>
      </c>
      <c r="M159" s="148" t="s">
        <v>538</v>
      </c>
      <c r="N159" s="154">
        <v>42745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47</v>
      </c>
      <c r="B160" s="146">
        <v>42382</v>
      </c>
      <c r="C160" s="146"/>
      <c r="D160" s="147" t="s">
        <v>633</v>
      </c>
      <c r="E160" s="148" t="s">
        <v>540</v>
      </c>
      <c r="F160" s="149">
        <v>417.5</v>
      </c>
      <c r="G160" s="148"/>
      <c r="H160" s="148">
        <v>547</v>
      </c>
      <c r="I160" s="150">
        <v>535</v>
      </c>
      <c r="J160" s="151" t="s">
        <v>626</v>
      </c>
      <c r="K160" s="152">
        <f t="shared" si="99"/>
        <v>129.5</v>
      </c>
      <c r="L160" s="153">
        <f t="shared" si="100"/>
        <v>0.31017964071856285</v>
      </c>
      <c r="M160" s="148" t="s">
        <v>538</v>
      </c>
      <c r="N160" s="154">
        <v>42578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48</v>
      </c>
      <c r="B161" s="146">
        <v>42408</v>
      </c>
      <c r="C161" s="146"/>
      <c r="D161" s="147" t="s">
        <v>634</v>
      </c>
      <c r="E161" s="148" t="s">
        <v>568</v>
      </c>
      <c r="F161" s="149">
        <v>650</v>
      </c>
      <c r="G161" s="148"/>
      <c r="H161" s="148">
        <v>800</v>
      </c>
      <c r="I161" s="150">
        <v>800</v>
      </c>
      <c r="J161" s="151" t="s">
        <v>626</v>
      </c>
      <c r="K161" s="152">
        <f t="shared" si="99"/>
        <v>150</v>
      </c>
      <c r="L161" s="153">
        <f t="shared" si="100"/>
        <v>0.23076923076923078</v>
      </c>
      <c r="M161" s="148" t="s">
        <v>538</v>
      </c>
      <c r="N161" s="154">
        <v>43154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49</v>
      </c>
      <c r="B162" s="146">
        <v>42433</v>
      </c>
      <c r="C162" s="146"/>
      <c r="D162" s="147" t="s">
        <v>206</v>
      </c>
      <c r="E162" s="148" t="s">
        <v>568</v>
      </c>
      <c r="F162" s="149">
        <v>437.5</v>
      </c>
      <c r="G162" s="148"/>
      <c r="H162" s="148">
        <v>504.5</v>
      </c>
      <c r="I162" s="150">
        <v>522</v>
      </c>
      <c r="J162" s="151" t="s">
        <v>635</v>
      </c>
      <c r="K162" s="152">
        <f t="shared" si="99"/>
        <v>67</v>
      </c>
      <c r="L162" s="153">
        <f t="shared" si="100"/>
        <v>0.15314285714285714</v>
      </c>
      <c r="M162" s="148" t="s">
        <v>538</v>
      </c>
      <c r="N162" s="154">
        <v>42480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50</v>
      </c>
      <c r="B163" s="146">
        <v>42438</v>
      </c>
      <c r="C163" s="146"/>
      <c r="D163" s="147" t="s">
        <v>636</v>
      </c>
      <c r="E163" s="148" t="s">
        <v>568</v>
      </c>
      <c r="F163" s="149">
        <v>189.5</v>
      </c>
      <c r="G163" s="148"/>
      <c r="H163" s="148">
        <v>218</v>
      </c>
      <c r="I163" s="150">
        <v>218</v>
      </c>
      <c r="J163" s="151" t="s">
        <v>626</v>
      </c>
      <c r="K163" s="152">
        <f t="shared" si="99"/>
        <v>28.5</v>
      </c>
      <c r="L163" s="153">
        <f t="shared" si="100"/>
        <v>0.15039577836411611</v>
      </c>
      <c r="M163" s="148" t="s">
        <v>538</v>
      </c>
      <c r="N163" s="154">
        <v>43034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5">
        <v>51</v>
      </c>
      <c r="B164" s="156">
        <v>42471</v>
      </c>
      <c r="C164" s="156"/>
      <c r="D164" s="164" t="s">
        <v>637</v>
      </c>
      <c r="E164" s="159" t="s">
        <v>568</v>
      </c>
      <c r="F164" s="159">
        <v>36.5</v>
      </c>
      <c r="G164" s="160"/>
      <c r="H164" s="160">
        <v>15.85</v>
      </c>
      <c r="I164" s="160">
        <v>60</v>
      </c>
      <c r="J164" s="161" t="s">
        <v>638</v>
      </c>
      <c r="K164" s="162">
        <f t="shared" si="99"/>
        <v>-20.65</v>
      </c>
      <c r="L164" s="163">
        <f t="shared" si="100"/>
        <v>-0.5657534246575342</v>
      </c>
      <c r="M164" s="159" t="s">
        <v>550</v>
      </c>
      <c r="N164" s="167">
        <v>43627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52</v>
      </c>
      <c r="B165" s="146">
        <v>42472</v>
      </c>
      <c r="C165" s="146"/>
      <c r="D165" s="147" t="s">
        <v>639</v>
      </c>
      <c r="E165" s="148" t="s">
        <v>568</v>
      </c>
      <c r="F165" s="149">
        <v>93</v>
      </c>
      <c r="G165" s="148"/>
      <c r="H165" s="148">
        <v>149</v>
      </c>
      <c r="I165" s="150">
        <v>140</v>
      </c>
      <c r="J165" s="151" t="s">
        <v>640</v>
      </c>
      <c r="K165" s="152">
        <f t="shared" si="99"/>
        <v>56</v>
      </c>
      <c r="L165" s="153">
        <f t="shared" si="100"/>
        <v>0.60215053763440862</v>
      </c>
      <c r="M165" s="148" t="s">
        <v>538</v>
      </c>
      <c r="N165" s="154">
        <v>42740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53</v>
      </c>
      <c r="B166" s="146">
        <v>42472</v>
      </c>
      <c r="C166" s="146"/>
      <c r="D166" s="147" t="s">
        <v>641</v>
      </c>
      <c r="E166" s="148" t="s">
        <v>568</v>
      </c>
      <c r="F166" s="149">
        <v>130</v>
      </c>
      <c r="G166" s="148"/>
      <c r="H166" s="148">
        <v>150</v>
      </c>
      <c r="I166" s="150" t="s">
        <v>642</v>
      </c>
      <c r="J166" s="151" t="s">
        <v>626</v>
      </c>
      <c r="K166" s="152">
        <f t="shared" si="99"/>
        <v>20</v>
      </c>
      <c r="L166" s="153">
        <f t="shared" si="100"/>
        <v>0.15384615384615385</v>
      </c>
      <c r="M166" s="148" t="s">
        <v>538</v>
      </c>
      <c r="N166" s="154">
        <v>42564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54</v>
      </c>
      <c r="B167" s="146">
        <v>42473</v>
      </c>
      <c r="C167" s="146"/>
      <c r="D167" s="147" t="s">
        <v>643</v>
      </c>
      <c r="E167" s="148" t="s">
        <v>568</v>
      </c>
      <c r="F167" s="149">
        <v>196</v>
      </c>
      <c r="G167" s="148"/>
      <c r="H167" s="148">
        <v>299</v>
      </c>
      <c r="I167" s="150">
        <v>299</v>
      </c>
      <c r="J167" s="151" t="s">
        <v>626</v>
      </c>
      <c r="K167" s="152">
        <v>103</v>
      </c>
      <c r="L167" s="153">
        <v>0.52551020408163296</v>
      </c>
      <c r="M167" s="148" t="s">
        <v>538</v>
      </c>
      <c r="N167" s="154">
        <v>42620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55</v>
      </c>
      <c r="B168" s="146">
        <v>42473</v>
      </c>
      <c r="C168" s="146"/>
      <c r="D168" s="147" t="s">
        <v>644</v>
      </c>
      <c r="E168" s="148" t="s">
        <v>568</v>
      </c>
      <c r="F168" s="149">
        <v>88</v>
      </c>
      <c r="G168" s="148"/>
      <c r="H168" s="148">
        <v>103</v>
      </c>
      <c r="I168" s="150">
        <v>103</v>
      </c>
      <c r="J168" s="151" t="s">
        <v>626</v>
      </c>
      <c r="K168" s="152">
        <v>15</v>
      </c>
      <c r="L168" s="153">
        <v>0.170454545454545</v>
      </c>
      <c r="M168" s="148" t="s">
        <v>538</v>
      </c>
      <c r="N168" s="154">
        <v>42530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56</v>
      </c>
      <c r="B169" s="146">
        <v>42492</v>
      </c>
      <c r="C169" s="146"/>
      <c r="D169" s="147" t="s">
        <v>645</v>
      </c>
      <c r="E169" s="148" t="s">
        <v>568</v>
      </c>
      <c r="F169" s="149">
        <v>127.5</v>
      </c>
      <c r="G169" s="148"/>
      <c r="H169" s="148">
        <v>148</v>
      </c>
      <c r="I169" s="150" t="s">
        <v>646</v>
      </c>
      <c r="J169" s="151" t="s">
        <v>626</v>
      </c>
      <c r="K169" s="152">
        <f>H169-F169</f>
        <v>20.5</v>
      </c>
      <c r="L169" s="153">
        <f>K169/F169</f>
        <v>0.16078431372549021</v>
      </c>
      <c r="M169" s="148" t="s">
        <v>538</v>
      </c>
      <c r="N169" s="154">
        <v>42564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57</v>
      </c>
      <c r="B170" s="146">
        <v>42493</v>
      </c>
      <c r="C170" s="146"/>
      <c r="D170" s="147" t="s">
        <v>647</v>
      </c>
      <c r="E170" s="148" t="s">
        <v>568</v>
      </c>
      <c r="F170" s="149">
        <v>675</v>
      </c>
      <c r="G170" s="148"/>
      <c r="H170" s="148">
        <v>815</v>
      </c>
      <c r="I170" s="150" t="s">
        <v>648</v>
      </c>
      <c r="J170" s="151" t="s">
        <v>626</v>
      </c>
      <c r="K170" s="152">
        <f>H170-F170</f>
        <v>140</v>
      </c>
      <c r="L170" s="153">
        <f>K170/F170</f>
        <v>0.2074074074074074</v>
      </c>
      <c r="M170" s="148" t="s">
        <v>538</v>
      </c>
      <c r="N170" s="154">
        <v>43154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5">
        <v>58</v>
      </c>
      <c r="B171" s="156">
        <v>42522</v>
      </c>
      <c r="C171" s="156"/>
      <c r="D171" s="157" t="s">
        <v>649</v>
      </c>
      <c r="E171" s="158" t="s">
        <v>568</v>
      </c>
      <c r="F171" s="159">
        <v>500</v>
      </c>
      <c r="G171" s="159"/>
      <c r="H171" s="160">
        <v>232.5</v>
      </c>
      <c r="I171" s="160" t="s">
        <v>650</v>
      </c>
      <c r="J171" s="161" t="s">
        <v>651</v>
      </c>
      <c r="K171" s="162">
        <f>H171-F171</f>
        <v>-267.5</v>
      </c>
      <c r="L171" s="163">
        <f>K171/F171</f>
        <v>-0.53500000000000003</v>
      </c>
      <c r="M171" s="159" t="s">
        <v>550</v>
      </c>
      <c r="N171" s="156">
        <v>43735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59</v>
      </c>
      <c r="B172" s="146">
        <v>42527</v>
      </c>
      <c r="C172" s="146"/>
      <c r="D172" s="147" t="s">
        <v>496</v>
      </c>
      <c r="E172" s="148" t="s">
        <v>568</v>
      </c>
      <c r="F172" s="149">
        <v>110</v>
      </c>
      <c r="G172" s="148"/>
      <c r="H172" s="148">
        <v>126.5</v>
      </c>
      <c r="I172" s="150">
        <v>125</v>
      </c>
      <c r="J172" s="151" t="s">
        <v>577</v>
      </c>
      <c r="K172" s="152">
        <f>H172-F172</f>
        <v>16.5</v>
      </c>
      <c r="L172" s="153">
        <f>K172/F172</f>
        <v>0.15</v>
      </c>
      <c r="M172" s="148" t="s">
        <v>538</v>
      </c>
      <c r="N172" s="154">
        <v>42552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60</v>
      </c>
      <c r="B173" s="146">
        <v>42538</v>
      </c>
      <c r="C173" s="146"/>
      <c r="D173" s="147" t="s">
        <v>652</v>
      </c>
      <c r="E173" s="148" t="s">
        <v>568</v>
      </c>
      <c r="F173" s="149">
        <v>44</v>
      </c>
      <c r="G173" s="148"/>
      <c r="H173" s="148">
        <v>69.5</v>
      </c>
      <c r="I173" s="150">
        <v>69.5</v>
      </c>
      <c r="J173" s="151" t="s">
        <v>653</v>
      </c>
      <c r="K173" s="152">
        <f>H173-F173</f>
        <v>25.5</v>
      </c>
      <c r="L173" s="153">
        <f>K173/F173</f>
        <v>0.57954545454545459</v>
      </c>
      <c r="M173" s="148" t="s">
        <v>538</v>
      </c>
      <c r="N173" s="154">
        <v>42977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61</v>
      </c>
      <c r="B174" s="146">
        <v>42549</v>
      </c>
      <c r="C174" s="146"/>
      <c r="D174" s="147" t="s">
        <v>654</v>
      </c>
      <c r="E174" s="148" t="s">
        <v>568</v>
      </c>
      <c r="F174" s="149">
        <v>262.5</v>
      </c>
      <c r="G174" s="148"/>
      <c r="H174" s="148">
        <v>340</v>
      </c>
      <c r="I174" s="150">
        <v>333</v>
      </c>
      <c r="J174" s="151" t="s">
        <v>655</v>
      </c>
      <c r="K174" s="152">
        <v>77.5</v>
      </c>
      <c r="L174" s="153">
        <v>0.29523809523809502</v>
      </c>
      <c r="M174" s="148" t="s">
        <v>538</v>
      </c>
      <c r="N174" s="154">
        <v>43017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62</v>
      </c>
      <c r="B175" s="146">
        <v>42549</v>
      </c>
      <c r="C175" s="146"/>
      <c r="D175" s="147" t="s">
        <v>656</v>
      </c>
      <c r="E175" s="148" t="s">
        <v>568</v>
      </c>
      <c r="F175" s="149">
        <v>840</v>
      </c>
      <c r="G175" s="148"/>
      <c r="H175" s="148">
        <v>1230</v>
      </c>
      <c r="I175" s="150">
        <v>1230</v>
      </c>
      <c r="J175" s="151" t="s">
        <v>626</v>
      </c>
      <c r="K175" s="152">
        <v>390</v>
      </c>
      <c r="L175" s="153">
        <v>0.46428571428571402</v>
      </c>
      <c r="M175" s="148" t="s">
        <v>538</v>
      </c>
      <c r="N175" s="154">
        <v>42649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68">
        <v>63</v>
      </c>
      <c r="B176" s="169">
        <v>42556</v>
      </c>
      <c r="C176" s="169"/>
      <c r="D176" s="170" t="s">
        <v>657</v>
      </c>
      <c r="E176" s="171" t="s">
        <v>568</v>
      </c>
      <c r="F176" s="171">
        <v>395</v>
      </c>
      <c r="G176" s="172"/>
      <c r="H176" s="172">
        <f>(468.5+342.5)/2</f>
        <v>405.5</v>
      </c>
      <c r="I176" s="172">
        <v>510</v>
      </c>
      <c r="J176" s="173" t="s">
        <v>658</v>
      </c>
      <c r="K176" s="174">
        <f t="shared" ref="K176:K182" si="101">H176-F176</f>
        <v>10.5</v>
      </c>
      <c r="L176" s="175">
        <f t="shared" ref="L176:L182" si="102">K176/F176</f>
        <v>2.6582278481012658E-2</v>
      </c>
      <c r="M176" s="171" t="s">
        <v>659</v>
      </c>
      <c r="N176" s="169">
        <v>43606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5">
        <v>64</v>
      </c>
      <c r="B177" s="156">
        <v>42584</v>
      </c>
      <c r="C177" s="156"/>
      <c r="D177" s="157" t="s">
        <v>660</v>
      </c>
      <c r="E177" s="158" t="s">
        <v>540</v>
      </c>
      <c r="F177" s="159">
        <f>169.5-12.8</f>
        <v>156.69999999999999</v>
      </c>
      <c r="G177" s="159"/>
      <c r="H177" s="160">
        <v>77</v>
      </c>
      <c r="I177" s="160" t="s">
        <v>661</v>
      </c>
      <c r="J177" s="161" t="s">
        <v>662</v>
      </c>
      <c r="K177" s="162">
        <f t="shared" si="101"/>
        <v>-79.699999999999989</v>
      </c>
      <c r="L177" s="163">
        <f t="shared" si="102"/>
        <v>-0.50861518825781749</v>
      </c>
      <c r="M177" s="159" t="s">
        <v>550</v>
      </c>
      <c r="N177" s="156">
        <v>43522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5">
        <v>65</v>
      </c>
      <c r="B178" s="156">
        <v>42586</v>
      </c>
      <c r="C178" s="156"/>
      <c r="D178" s="157" t="s">
        <v>663</v>
      </c>
      <c r="E178" s="158" t="s">
        <v>568</v>
      </c>
      <c r="F178" s="159">
        <v>400</v>
      </c>
      <c r="G178" s="159"/>
      <c r="H178" s="160">
        <v>305</v>
      </c>
      <c r="I178" s="160">
        <v>475</v>
      </c>
      <c r="J178" s="161" t="s">
        <v>664</v>
      </c>
      <c r="K178" s="162">
        <f t="shared" si="101"/>
        <v>-95</v>
      </c>
      <c r="L178" s="163">
        <f t="shared" si="102"/>
        <v>-0.23749999999999999</v>
      </c>
      <c r="M178" s="159" t="s">
        <v>550</v>
      </c>
      <c r="N178" s="156">
        <v>43606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66</v>
      </c>
      <c r="B179" s="146">
        <v>42593</v>
      </c>
      <c r="C179" s="146"/>
      <c r="D179" s="147" t="s">
        <v>665</v>
      </c>
      <c r="E179" s="148" t="s">
        <v>568</v>
      </c>
      <c r="F179" s="149">
        <v>86.5</v>
      </c>
      <c r="G179" s="148"/>
      <c r="H179" s="148">
        <v>130</v>
      </c>
      <c r="I179" s="150">
        <v>130</v>
      </c>
      <c r="J179" s="151" t="s">
        <v>666</v>
      </c>
      <c r="K179" s="152">
        <f t="shared" si="101"/>
        <v>43.5</v>
      </c>
      <c r="L179" s="153">
        <f t="shared" si="102"/>
        <v>0.50289017341040465</v>
      </c>
      <c r="M179" s="148" t="s">
        <v>538</v>
      </c>
      <c r="N179" s="154">
        <v>43091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5">
        <v>67</v>
      </c>
      <c r="B180" s="156">
        <v>42600</v>
      </c>
      <c r="C180" s="156"/>
      <c r="D180" s="157" t="s">
        <v>109</v>
      </c>
      <c r="E180" s="158" t="s">
        <v>568</v>
      </c>
      <c r="F180" s="159">
        <v>133.5</v>
      </c>
      <c r="G180" s="159"/>
      <c r="H180" s="160">
        <v>126.5</v>
      </c>
      <c r="I180" s="160">
        <v>178</v>
      </c>
      <c r="J180" s="161" t="s">
        <v>667</v>
      </c>
      <c r="K180" s="162">
        <f t="shared" si="101"/>
        <v>-7</v>
      </c>
      <c r="L180" s="163">
        <f t="shared" si="102"/>
        <v>-5.2434456928838954E-2</v>
      </c>
      <c r="M180" s="159" t="s">
        <v>550</v>
      </c>
      <c r="N180" s="156">
        <v>42615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45">
        <v>68</v>
      </c>
      <c r="B181" s="146">
        <v>42613</v>
      </c>
      <c r="C181" s="146"/>
      <c r="D181" s="147" t="s">
        <v>668</v>
      </c>
      <c r="E181" s="148" t="s">
        <v>568</v>
      </c>
      <c r="F181" s="149">
        <v>560</v>
      </c>
      <c r="G181" s="148"/>
      <c r="H181" s="148">
        <v>725</v>
      </c>
      <c r="I181" s="150">
        <v>725</v>
      </c>
      <c r="J181" s="151" t="s">
        <v>570</v>
      </c>
      <c r="K181" s="152">
        <f t="shared" si="101"/>
        <v>165</v>
      </c>
      <c r="L181" s="153">
        <f t="shared" si="102"/>
        <v>0.29464285714285715</v>
      </c>
      <c r="M181" s="148" t="s">
        <v>538</v>
      </c>
      <c r="N181" s="154">
        <v>42456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45">
        <v>69</v>
      </c>
      <c r="B182" s="146">
        <v>42614</v>
      </c>
      <c r="C182" s="146"/>
      <c r="D182" s="147" t="s">
        <v>669</v>
      </c>
      <c r="E182" s="148" t="s">
        <v>568</v>
      </c>
      <c r="F182" s="149">
        <v>160.5</v>
      </c>
      <c r="G182" s="148"/>
      <c r="H182" s="148">
        <v>210</v>
      </c>
      <c r="I182" s="150">
        <v>210</v>
      </c>
      <c r="J182" s="151" t="s">
        <v>570</v>
      </c>
      <c r="K182" s="152">
        <f t="shared" si="101"/>
        <v>49.5</v>
      </c>
      <c r="L182" s="153">
        <f t="shared" si="102"/>
        <v>0.30841121495327101</v>
      </c>
      <c r="M182" s="148" t="s">
        <v>538</v>
      </c>
      <c r="N182" s="154">
        <v>42871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70</v>
      </c>
      <c r="B183" s="146">
        <v>42646</v>
      </c>
      <c r="C183" s="146"/>
      <c r="D183" s="147" t="s">
        <v>378</v>
      </c>
      <c r="E183" s="148" t="s">
        <v>568</v>
      </c>
      <c r="F183" s="149">
        <v>430</v>
      </c>
      <c r="G183" s="148"/>
      <c r="H183" s="148">
        <v>596</v>
      </c>
      <c r="I183" s="150">
        <v>575</v>
      </c>
      <c r="J183" s="151" t="s">
        <v>670</v>
      </c>
      <c r="K183" s="152">
        <v>166</v>
      </c>
      <c r="L183" s="153">
        <v>0.38604651162790699</v>
      </c>
      <c r="M183" s="148" t="s">
        <v>538</v>
      </c>
      <c r="N183" s="154">
        <v>42769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71</v>
      </c>
      <c r="B184" s="146">
        <v>42657</v>
      </c>
      <c r="C184" s="146"/>
      <c r="D184" s="147" t="s">
        <v>671</v>
      </c>
      <c r="E184" s="148" t="s">
        <v>568</v>
      </c>
      <c r="F184" s="149">
        <v>280</v>
      </c>
      <c r="G184" s="148"/>
      <c r="H184" s="148">
        <v>345</v>
      </c>
      <c r="I184" s="150">
        <v>345</v>
      </c>
      <c r="J184" s="151" t="s">
        <v>570</v>
      </c>
      <c r="K184" s="152">
        <f t="shared" ref="K184:K189" si="103">H184-F184</f>
        <v>65</v>
      </c>
      <c r="L184" s="153">
        <f>K184/F184</f>
        <v>0.23214285714285715</v>
      </c>
      <c r="M184" s="148" t="s">
        <v>538</v>
      </c>
      <c r="N184" s="154">
        <v>42814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45">
        <v>72</v>
      </c>
      <c r="B185" s="146">
        <v>42657</v>
      </c>
      <c r="C185" s="146"/>
      <c r="D185" s="147" t="s">
        <v>672</v>
      </c>
      <c r="E185" s="148" t="s">
        <v>568</v>
      </c>
      <c r="F185" s="149">
        <v>245</v>
      </c>
      <c r="G185" s="148"/>
      <c r="H185" s="148">
        <v>325.5</v>
      </c>
      <c r="I185" s="150">
        <v>330</v>
      </c>
      <c r="J185" s="151" t="s">
        <v>673</v>
      </c>
      <c r="K185" s="152">
        <f t="shared" si="103"/>
        <v>80.5</v>
      </c>
      <c r="L185" s="153">
        <f>K185/F185</f>
        <v>0.32857142857142857</v>
      </c>
      <c r="M185" s="148" t="s">
        <v>538</v>
      </c>
      <c r="N185" s="154">
        <v>42769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45">
        <v>73</v>
      </c>
      <c r="B186" s="146">
        <v>42660</v>
      </c>
      <c r="C186" s="146"/>
      <c r="D186" s="147" t="s">
        <v>334</v>
      </c>
      <c r="E186" s="148" t="s">
        <v>568</v>
      </c>
      <c r="F186" s="149">
        <v>125</v>
      </c>
      <c r="G186" s="148"/>
      <c r="H186" s="148">
        <v>160</v>
      </c>
      <c r="I186" s="150">
        <v>160</v>
      </c>
      <c r="J186" s="151" t="s">
        <v>626</v>
      </c>
      <c r="K186" s="152">
        <f t="shared" si="103"/>
        <v>35</v>
      </c>
      <c r="L186" s="153">
        <v>0.28000000000000003</v>
      </c>
      <c r="M186" s="148" t="s">
        <v>538</v>
      </c>
      <c r="N186" s="154">
        <v>42803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45">
        <v>74</v>
      </c>
      <c r="B187" s="146">
        <v>42660</v>
      </c>
      <c r="C187" s="146"/>
      <c r="D187" s="147" t="s">
        <v>435</v>
      </c>
      <c r="E187" s="148" t="s">
        <v>568</v>
      </c>
      <c r="F187" s="149">
        <v>114</v>
      </c>
      <c r="G187" s="148"/>
      <c r="H187" s="148">
        <v>145</v>
      </c>
      <c r="I187" s="150">
        <v>145</v>
      </c>
      <c r="J187" s="151" t="s">
        <v>626</v>
      </c>
      <c r="K187" s="152">
        <f t="shared" si="103"/>
        <v>31</v>
      </c>
      <c r="L187" s="153">
        <f>K187/F187</f>
        <v>0.27192982456140352</v>
      </c>
      <c r="M187" s="148" t="s">
        <v>538</v>
      </c>
      <c r="N187" s="154">
        <v>42859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45">
        <v>75</v>
      </c>
      <c r="B188" s="146">
        <v>42660</v>
      </c>
      <c r="C188" s="146"/>
      <c r="D188" s="147" t="s">
        <v>674</v>
      </c>
      <c r="E188" s="148" t="s">
        <v>568</v>
      </c>
      <c r="F188" s="149">
        <v>212</v>
      </c>
      <c r="G188" s="148"/>
      <c r="H188" s="148">
        <v>280</v>
      </c>
      <c r="I188" s="150">
        <v>276</v>
      </c>
      <c r="J188" s="151" t="s">
        <v>675</v>
      </c>
      <c r="K188" s="152">
        <f t="shared" si="103"/>
        <v>68</v>
      </c>
      <c r="L188" s="153">
        <f>K188/F188</f>
        <v>0.32075471698113206</v>
      </c>
      <c r="M188" s="148" t="s">
        <v>538</v>
      </c>
      <c r="N188" s="154">
        <v>42858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76</v>
      </c>
      <c r="B189" s="146">
        <v>42678</v>
      </c>
      <c r="C189" s="146"/>
      <c r="D189" s="147" t="s">
        <v>426</v>
      </c>
      <c r="E189" s="148" t="s">
        <v>568</v>
      </c>
      <c r="F189" s="149">
        <v>155</v>
      </c>
      <c r="G189" s="148"/>
      <c r="H189" s="148">
        <v>210</v>
      </c>
      <c r="I189" s="150">
        <v>210</v>
      </c>
      <c r="J189" s="151" t="s">
        <v>676</v>
      </c>
      <c r="K189" s="152">
        <f t="shared" si="103"/>
        <v>55</v>
      </c>
      <c r="L189" s="153">
        <f>K189/F189</f>
        <v>0.35483870967741937</v>
      </c>
      <c r="M189" s="148" t="s">
        <v>538</v>
      </c>
      <c r="N189" s="154">
        <v>42944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5">
        <v>77</v>
      </c>
      <c r="B190" s="156">
        <v>42710</v>
      </c>
      <c r="C190" s="156"/>
      <c r="D190" s="157" t="s">
        <v>677</v>
      </c>
      <c r="E190" s="158" t="s">
        <v>568</v>
      </c>
      <c r="F190" s="159">
        <v>150.5</v>
      </c>
      <c r="G190" s="159"/>
      <c r="H190" s="160">
        <v>72.5</v>
      </c>
      <c r="I190" s="160">
        <v>174</v>
      </c>
      <c r="J190" s="161" t="s">
        <v>678</v>
      </c>
      <c r="K190" s="162">
        <v>-78</v>
      </c>
      <c r="L190" s="163">
        <v>-0.51827242524916906</v>
      </c>
      <c r="M190" s="159" t="s">
        <v>550</v>
      </c>
      <c r="N190" s="156">
        <v>43333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45">
        <v>78</v>
      </c>
      <c r="B191" s="146">
        <v>42712</v>
      </c>
      <c r="C191" s="146"/>
      <c r="D191" s="147" t="s">
        <v>679</v>
      </c>
      <c r="E191" s="148" t="s">
        <v>568</v>
      </c>
      <c r="F191" s="149">
        <v>380</v>
      </c>
      <c r="G191" s="148"/>
      <c r="H191" s="148">
        <v>478</v>
      </c>
      <c r="I191" s="150">
        <v>468</v>
      </c>
      <c r="J191" s="151" t="s">
        <v>626</v>
      </c>
      <c r="K191" s="152">
        <f>H191-F191</f>
        <v>98</v>
      </c>
      <c r="L191" s="153">
        <f>K191/F191</f>
        <v>0.25789473684210529</v>
      </c>
      <c r="M191" s="148" t="s">
        <v>538</v>
      </c>
      <c r="N191" s="154">
        <v>43025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45">
        <v>79</v>
      </c>
      <c r="B192" s="146">
        <v>42734</v>
      </c>
      <c r="C192" s="146"/>
      <c r="D192" s="147" t="s">
        <v>108</v>
      </c>
      <c r="E192" s="148" t="s">
        <v>568</v>
      </c>
      <c r="F192" s="149">
        <v>305</v>
      </c>
      <c r="G192" s="148"/>
      <c r="H192" s="148">
        <v>375</v>
      </c>
      <c r="I192" s="150">
        <v>375</v>
      </c>
      <c r="J192" s="151" t="s">
        <v>626</v>
      </c>
      <c r="K192" s="152">
        <f>H192-F192</f>
        <v>70</v>
      </c>
      <c r="L192" s="153">
        <f>K192/F192</f>
        <v>0.22950819672131148</v>
      </c>
      <c r="M192" s="148" t="s">
        <v>538</v>
      </c>
      <c r="N192" s="154">
        <v>42768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45">
        <v>80</v>
      </c>
      <c r="B193" s="146">
        <v>42739</v>
      </c>
      <c r="C193" s="146"/>
      <c r="D193" s="147" t="s">
        <v>94</v>
      </c>
      <c r="E193" s="148" t="s">
        <v>568</v>
      </c>
      <c r="F193" s="149">
        <v>99.5</v>
      </c>
      <c r="G193" s="148"/>
      <c r="H193" s="148">
        <v>158</v>
      </c>
      <c r="I193" s="150">
        <v>158</v>
      </c>
      <c r="J193" s="151" t="s">
        <v>626</v>
      </c>
      <c r="K193" s="152">
        <f>H193-F193</f>
        <v>58.5</v>
      </c>
      <c r="L193" s="153">
        <f>K193/F193</f>
        <v>0.5879396984924623</v>
      </c>
      <c r="M193" s="148" t="s">
        <v>538</v>
      </c>
      <c r="N193" s="154">
        <v>42898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45">
        <v>81</v>
      </c>
      <c r="B194" s="146">
        <v>42739</v>
      </c>
      <c r="C194" s="146"/>
      <c r="D194" s="147" t="s">
        <v>94</v>
      </c>
      <c r="E194" s="148" t="s">
        <v>568</v>
      </c>
      <c r="F194" s="149">
        <v>99.5</v>
      </c>
      <c r="G194" s="148"/>
      <c r="H194" s="148">
        <v>158</v>
      </c>
      <c r="I194" s="150">
        <v>158</v>
      </c>
      <c r="J194" s="151" t="s">
        <v>626</v>
      </c>
      <c r="K194" s="152">
        <v>58.5</v>
      </c>
      <c r="L194" s="153">
        <v>0.58793969849246197</v>
      </c>
      <c r="M194" s="148" t="s">
        <v>538</v>
      </c>
      <c r="N194" s="154">
        <v>42898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45">
        <v>82</v>
      </c>
      <c r="B195" s="146">
        <v>42786</v>
      </c>
      <c r="C195" s="146"/>
      <c r="D195" s="147" t="s">
        <v>182</v>
      </c>
      <c r="E195" s="148" t="s">
        <v>568</v>
      </c>
      <c r="F195" s="149">
        <v>140.5</v>
      </c>
      <c r="G195" s="148"/>
      <c r="H195" s="148">
        <v>220</v>
      </c>
      <c r="I195" s="150">
        <v>220</v>
      </c>
      <c r="J195" s="151" t="s">
        <v>626</v>
      </c>
      <c r="K195" s="152">
        <f>H195-F195</f>
        <v>79.5</v>
      </c>
      <c r="L195" s="153">
        <f>K195/F195</f>
        <v>0.5658362989323843</v>
      </c>
      <c r="M195" s="148" t="s">
        <v>538</v>
      </c>
      <c r="N195" s="154">
        <v>42864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45">
        <v>83</v>
      </c>
      <c r="B196" s="146">
        <v>42786</v>
      </c>
      <c r="C196" s="146"/>
      <c r="D196" s="147" t="s">
        <v>680</v>
      </c>
      <c r="E196" s="148" t="s">
        <v>568</v>
      </c>
      <c r="F196" s="149">
        <v>202.5</v>
      </c>
      <c r="G196" s="148"/>
      <c r="H196" s="148">
        <v>234</v>
      </c>
      <c r="I196" s="150">
        <v>234</v>
      </c>
      <c r="J196" s="151" t="s">
        <v>626</v>
      </c>
      <c r="K196" s="152">
        <v>31.5</v>
      </c>
      <c r="L196" s="153">
        <v>0.155555555555556</v>
      </c>
      <c r="M196" s="148" t="s">
        <v>538</v>
      </c>
      <c r="N196" s="154">
        <v>42836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45">
        <v>84</v>
      </c>
      <c r="B197" s="146">
        <v>42818</v>
      </c>
      <c r="C197" s="146"/>
      <c r="D197" s="147" t="s">
        <v>681</v>
      </c>
      <c r="E197" s="148" t="s">
        <v>568</v>
      </c>
      <c r="F197" s="149">
        <v>300.5</v>
      </c>
      <c r="G197" s="148"/>
      <c r="H197" s="148">
        <v>417.5</v>
      </c>
      <c r="I197" s="150">
        <v>420</v>
      </c>
      <c r="J197" s="151" t="s">
        <v>682</v>
      </c>
      <c r="K197" s="152">
        <f>H197-F197</f>
        <v>117</v>
      </c>
      <c r="L197" s="153">
        <f>K197/F197</f>
        <v>0.38935108153078202</v>
      </c>
      <c r="M197" s="148" t="s">
        <v>538</v>
      </c>
      <c r="N197" s="154">
        <v>43070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45">
        <v>85</v>
      </c>
      <c r="B198" s="146">
        <v>42818</v>
      </c>
      <c r="C198" s="146"/>
      <c r="D198" s="147" t="s">
        <v>656</v>
      </c>
      <c r="E198" s="148" t="s">
        <v>568</v>
      </c>
      <c r="F198" s="149">
        <v>850</v>
      </c>
      <c r="G198" s="148"/>
      <c r="H198" s="148">
        <v>1042.5</v>
      </c>
      <c r="I198" s="150">
        <v>1023</v>
      </c>
      <c r="J198" s="151" t="s">
        <v>683</v>
      </c>
      <c r="K198" s="152">
        <v>192.5</v>
      </c>
      <c r="L198" s="153">
        <v>0.22647058823529401</v>
      </c>
      <c r="M198" s="148" t="s">
        <v>538</v>
      </c>
      <c r="N198" s="154">
        <v>42830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45">
        <v>86</v>
      </c>
      <c r="B199" s="146">
        <v>42830</v>
      </c>
      <c r="C199" s="146"/>
      <c r="D199" s="147" t="s">
        <v>454</v>
      </c>
      <c r="E199" s="148" t="s">
        <v>568</v>
      </c>
      <c r="F199" s="149">
        <v>785</v>
      </c>
      <c r="G199" s="148"/>
      <c r="H199" s="148">
        <v>930</v>
      </c>
      <c r="I199" s="150">
        <v>920</v>
      </c>
      <c r="J199" s="151" t="s">
        <v>684</v>
      </c>
      <c r="K199" s="152">
        <f>H199-F199</f>
        <v>145</v>
      </c>
      <c r="L199" s="153">
        <f>K199/F199</f>
        <v>0.18471337579617833</v>
      </c>
      <c r="M199" s="148" t="s">
        <v>538</v>
      </c>
      <c r="N199" s="154">
        <v>42976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5">
        <v>87</v>
      </c>
      <c r="B200" s="156">
        <v>42831</v>
      </c>
      <c r="C200" s="156"/>
      <c r="D200" s="157" t="s">
        <v>685</v>
      </c>
      <c r="E200" s="158" t="s">
        <v>568</v>
      </c>
      <c r="F200" s="159">
        <v>40</v>
      </c>
      <c r="G200" s="159"/>
      <c r="H200" s="160">
        <v>13.1</v>
      </c>
      <c r="I200" s="160">
        <v>60</v>
      </c>
      <c r="J200" s="161" t="s">
        <v>686</v>
      </c>
      <c r="K200" s="162">
        <v>-26.9</v>
      </c>
      <c r="L200" s="163">
        <v>-0.67249999999999999</v>
      </c>
      <c r="M200" s="159" t="s">
        <v>550</v>
      </c>
      <c r="N200" s="156">
        <v>43138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45">
        <v>88</v>
      </c>
      <c r="B201" s="146">
        <v>42837</v>
      </c>
      <c r="C201" s="146"/>
      <c r="D201" s="147" t="s">
        <v>93</v>
      </c>
      <c r="E201" s="148" t="s">
        <v>568</v>
      </c>
      <c r="F201" s="149">
        <v>289.5</v>
      </c>
      <c r="G201" s="148"/>
      <c r="H201" s="148">
        <v>354</v>
      </c>
      <c r="I201" s="150">
        <v>360</v>
      </c>
      <c r="J201" s="151" t="s">
        <v>687</v>
      </c>
      <c r="K201" s="152">
        <f t="shared" ref="K201:K209" si="104">H201-F201</f>
        <v>64.5</v>
      </c>
      <c r="L201" s="153">
        <f t="shared" ref="L201:L209" si="105">K201/F201</f>
        <v>0.22279792746113988</v>
      </c>
      <c r="M201" s="148" t="s">
        <v>538</v>
      </c>
      <c r="N201" s="154">
        <v>43040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45">
        <v>89</v>
      </c>
      <c r="B202" s="146">
        <v>42845</v>
      </c>
      <c r="C202" s="146"/>
      <c r="D202" s="147" t="s">
        <v>402</v>
      </c>
      <c r="E202" s="148" t="s">
        <v>568</v>
      </c>
      <c r="F202" s="149">
        <v>700</v>
      </c>
      <c r="G202" s="148"/>
      <c r="H202" s="148">
        <v>840</v>
      </c>
      <c r="I202" s="150">
        <v>840</v>
      </c>
      <c r="J202" s="151" t="s">
        <v>688</v>
      </c>
      <c r="K202" s="152">
        <f t="shared" si="104"/>
        <v>140</v>
      </c>
      <c r="L202" s="153">
        <f t="shared" si="105"/>
        <v>0.2</v>
      </c>
      <c r="M202" s="148" t="s">
        <v>538</v>
      </c>
      <c r="N202" s="154">
        <v>42893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45">
        <v>90</v>
      </c>
      <c r="B203" s="146">
        <v>42887</v>
      </c>
      <c r="C203" s="146"/>
      <c r="D203" s="147" t="s">
        <v>689</v>
      </c>
      <c r="E203" s="148" t="s">
        <v>568</v>
      </c>
      <c r="F203" s="149">
        <v>130</v>
      </c>
      <c r="G203" s="148"/>
      <c r="H203" s="148">
        <v>144.25</v>
      </c>
      <c r="I203" s="150">
        <v>170</v>
      </c>
      <c r="J203" s="151" t="s">
        <v>690</v>
      </c>
      <c r="K203" s="152">
        <f t="shared" si="104"/>
        <v>14.25</v>
      </c>
      <c r="L203" s="153">
        <f t="shared" si="105"/>
        <v>0.10961538461538461</v>
      </c>
      <c r="M203" s="148" t="s">
        <v>538</v>
      </c>
      <c r="N203" s="154">
        <v>43675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45">
        <v>91</v>
      </c>
      <c r="B204" s="146">
        <v>42901</v>
      </c>
      <c r="C204" s="146"/>
      <c r="D204" s="147" t="s">
        <v>691</v>
      </c>
      <c r="E204" s="148" t="s">
        <v>568</v>
      </c>
      <c r="F204" s="149">
        <v>214.5</v>
      </c>
      <c r="G204" s="148"/>
      <c r="H204" s="148">
        <v>262</v>
      </c>
      <c r="I204" s="150">
        <v>262</v>
      </c>
      <c r="J204" s="151" t="s">
        <v>692</v>
      </c>
      <c r="K204" s="152">
        <f t="shared" si="104"/>
        <v>47.5</v>
      </c>
      <c r="L204" s="153">
        <f t="shared" si="105"/>
        <v>0.22144522144522144</v>
      </c>
      <c r="M204" s="148" t="s">
        <v>538</v>
      </c>
      <c r="N204" s="154">
        <v>42977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76">
        <v>92</v>
      </c>
      <c r="B205" s="177">
        <v>42933</v>
      </c>
      <c r="C205" s="177"/>
      <c r="D205" s="178" t="s">
        <v>693</v>
      </c>
      <c r="E205" s="179" t="s">
        <v>568</v>
      </c>
      <c r="F205" s="180">
        <v>370</v>
      </c>
      <c r="G205" s="179"/>
      <c r="H205" s="179">
        <v>447.5</v>
      </c>
      <c r="I205" s="181">
        <v>450</v>
      </c>
      <c r="J205" s="182" t="s">
        <v>626</v>
      </c>
      <c r="K205" s="152">
        <f t="shared" si="104"/>
        <v>77.5</v>
      </c>
      <c r="L205" s="183">
        <f t="shared" si="105"/>
        <v>0.20945945945945946</v>
      </c>
      <c r="M205" s="179" t="s">
        <v>538</v>
      </c>
      <c r="N205" s="184">
        <v>43035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76">
        <v>93</v>
      </c>
      <c r="B206" s="177">
        <v>42943</v>
      </c>
      <c r="C206" s="177"/>
      <c r="D206" s="178" t="s">
        <v>180</v>
      </c>
      <c r="E206" s="179" t="s">
        <v>568</v>
      </c>
      <c r="F206" s="180">
        <v>657.5</v>
      </c>
      <c r="G206" s="179"/>
      <c r="H206" s="179">
        <v>825</v>
      </c>
      <c r="I206" s="181">
        <v>820</v>
      </c>
      <c r="J206" s="182" t="s">
        <v>626</v>
      </c>
      <c r="K206" s="152">
        <f t="shared" si="104"/>
        <v>167.5</v>
      </c>
      <c r="L206" s="183">
        <f t="shared" si="105"/>
        <v>0.25475285171102663</v>
      </c>
      <c r="M206" s="179" t="s">
        <v>538</v>
      </c>
      <c r="N206" s="184">
        <v>43090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45">
        <v>94</v>
      </c>
      <c r="B207" s="146">
        <v>42964</v>
      </c>
      <c r="C207" s="146"/>
      <c r="D207" s="147" t="s">
        <v>347</v>
      </c>
      <c r="E207" s="148" t="s">
        <v>568</v>
      </c>
      <c r="F207" s="149">
        <v>605</v>
      </c>
      <c r="G207" s="148"/>
      <c r="H207" s="148">
        <v>750</v>
      </c>
      <c r="I207" s="150">
        <v>750</v>
      </c>
      <c r="J207" s="151" t="s">
        <v>684</v>
      </c>
      <c r="K207" s="152">
        <f t="shared" si="104"/>
        <v>145</v>
      </c>
      <c r="L207" s="153">
        <f t="shared" si="105"/>
        <v>0.23966942148760331</v>
      </c>
      <c r="M207" s="148" t="s">
        <v>538</v>
      </c>
      <c r="N207" s="154">
        <v>43027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5">
        <v>95</v>
      </c>
      <c r="B208" s="156">
        <v>42979</v>
      </c>
      <c r="C208" s="156"/>
      <c r="D208" s="164" t="s">
        <v>694</v>
      </c>
      <c r="E208" s="159" t="s">
        <v>568</v>
      </c>
      <c r="F208" s="159">
        <v>255</v>
      </c>
      <c r="G208" s="160"/>
      <c r="H208" s="160">
        <v>217.25</v>
      </c>
      <c r="I208" s="160">
        <v>320</v>
      </c>
      <c r="J208" s="161" t="s">
        <v>695</v>
      </c>
      <c r="K208" s="162">
        <f t="shared" si="104"/>
        <v>-37.75</v>
      </c>
      <c r="L208" s="165">
        <f t="shared" si="105"/>
        <v>-0.14803921568627451</v>
      </c>
      <c r="M208" s="159" t="s">
        <v>550</v>
      </c>
      <c r="N208" s="156">
        <v>43661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45">
        <v>96</v>
      </c>
      <c r="B209" s="146">
        <v>42997</v>
      </c>
      <c r="C209" s="146"/>
      <c r="D209" s="147" t="s">
        <v>696</v>
      </c>
      <c r="E209" s="148" t="s">
        <v>568</v>
      </c>
      <c r="F209" s="149">
        <v>215</v>
      </c>
      <c r="G209" s="148"/>
      <c r="H209" s="148">
        <v>258</v>
      </c>
      <c r="I209" s="150">
        <v>258</v>
      </c>
      <c r="J209" s="151" t="s">
        <v>626</v>
      </c>
      <c r="K209" s="152">
        <f t="shared" si="104"/>
        <v>43</v>
      </c>
      <c r="L209" s="153">
        <f t="shared" si="105"/>
        <v>0.2</v>
      </c>
      <c r="M209" s="148" t="s">
        <v>538</v>
      </c>
      <c r="N209" s="154">
        <v>43040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45">
        <v>97</v>
      </c>
      <c r="B210" s="146">
        <v>42997</v>
      </c>
      <c r="C210" s="146"/>
      <c r="D210" s="147" t="s">
        <v>696</v>
      </c>
      <c r="E210" s="148" t="s">
        <v>568</v>
      </c>
      <c r="F210" s="149">
        <v>215</v>
      </c>
      <c r="G210" s="148"/>
      <c r="H210" s="148">
        <v>258</v>
      </c>
      <c r="I210" s="150">
        <v>258</v>
      </c>
      <c r="J210" s="182" t="s">
        <v>626</v>
      </c>
      <c r="K210" s="152">
        <v>43</v>
      </c>
      <c r="L210" s="153">
        <v>0.2</v>
      </c>
      <c r="M210" s="148" t="s">
        <v>538</v>
      </c>
      <c r="N210" s="154">
        <v>43040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76">
        <v>98</v>
      </c>
      <c r="B211" s="177">
        <v>42998</v>
      </c>
      <c r="C211" s="177"/>
      <c r="D211" s="178" t="s">
        <v>697</v>
      </c>
      <c r="E211" s="179" t="s">
        <v>568</v>
      </c>
      <c r="F211" s="149">
        <v>75</v>
      </c>
      <c r="G211" s="179"/>
      <c r="H211" s="179">
        <v>90</v>
      </c>
      <c r="I211" s="181">
        <v>90</v>
      </c>
      <c r="J211" s="151" t="s">
        <v>698</v>
      </c>
      <c r="K211" s="152">
        <f t="shared" ref="K211:K216" si="106">H211-F211</f>
        <v>15</v>
      </c>
      <c r="L211" s="153">
        <f t="shared" ref="L211:L216" si="107">K211/F211</f>
        <v>0.2</v>
      </c>
      <c r="M211" s="148" t="s">
        <v>538</v>
      </c>
      <c r="N211" s="154">
        <v>43019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6">
        <v>99</v>
      </c>
      <c r="B212" s="177">
        <v>43011</v>
      </c>
      <c r="C212" s="177"/>
      <c r="D212" s="178" t="s">
        <v>552</v>
      </c>
      <c r="E212" s="179" t="s">
        <v>568</v>
      </c>
      <c r="F212" s="180">
        <v>315</v>
      </c>
      <c r="G212" s="179"/>
      <c r="H212" s="179">
        <v>392</v>
      </c>
      <c r="I212" s="181">
        <v>384</v>
      </c>
      <c r="J212" s="182" t="s">
        <v>699</v>
      </c>
      <c r="K212" s="152">
        <f t="shared" si="106"/>
        <v>77</v>
      </c>
      <c r="L212" s="183">
        <f t="shared" si="107"/>
        <v>0.24444444444444444</v>
      </c>
      <c r="M212" s="179" t="s">
        <v>538</v>
      </c>
      <c r="N212" s="184">
        <v>43017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76">
        <v>100</v>
      </c>
      <c r="B213" s="177">
        <v>43013</v>
      </c>
      <c r="C213" s="177"/>
      <c r="D213" s="178" t="s">
        <v>430</v>
      </c>
      <c r="E213" s="179" t="s">
        <v>568</v>
      </c>
      <c r="F213" s="180">
        <v>145</v>
      </c>
      <c r="G213" s="179"/>
      <c r="H213" s="179">
        <v>179</v>
      </c>
      <c r="I213" s="181">
        <v>180</v>
      </c>
      <c r="J213" s="182" t="s">
        <v>700</v>
      </c>
      <c r="K213" s="152">
        <f t="shared" si="106"/>
        <v>34</v>
      </c>
      <c r="L213" s="183">
        <f t="shared" si="107"/>
        <v>0.23448275862068965</v>
      </c>
      <c r="M213" s="179" t="s">
        <v>538</v>
      </c>
      <c r="N213" s="184">
        <v>43025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76">
        <v>101</v>
      </c>
      <c r="B214" s="177">
        <v>43014</v>
      </c>
      <c r="C214" s="177"/>
      <c r="D214" s="178" t="s">
        <v>324</v>
      </c>
      <c r="E214" s="179" t="s">
        <v>568</v>
      </c>
      <c r="F214" s="180">
        <v>256</v>
      </c>
      <c r="G214" s="179"/>
      <c r="H214" s="179">
        <v>323</v>
      </c>
      <c r="I214" s="181">
        <v>320</v>
      </c>
      <c r="J214" s="182" t="s">
        <v>626</v>
      </c>
      <c r="K214" s="152">
        <f t="shared" si="106"/>
        <v>67</v>
      </c>
      <c r="L214" s="183">
        <f t="shared" si="107"/>
        <v>0.26171875</v>
      </c>
      <c r="M214" s="179" t="s">
        <v>538</v>
      </c>
      <c r="N214" s="184">
        <v>43067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6">
        <v>102</v>
      </c>
      <c r="B215" s="177">
        <v>43017</v>
      </c>
      <c r="C215" s="177"/>
      <c r="D215" s="178" t="s">
        <v>339</v>
      </c>
      <c r="E215" s="179" t="s">
        <v>568</v>
      </c>
      <c r="F215" s="180">
        <v>137.5</v>
      </c>
      <c r="G215" s="179"/>
      <c r="H215" s="179">
        <v>184</v>
      </c>
      <c r="I215" s="181">
        <v>183</v>
      </c>
      <c r="J215" s="182" t="s">
        <v>701</v>
      </c>
      <c r="K215" s="152">
        <f t="shared" si="106"/>
        <v>46.5</v>
      </c>
      <c r="L215" s="183">
        <f t="shared" si="107"/>
        <v>0.33818181818181819</v>
      </c>
      <c r="M215" s="179" t="s">
        <v>538</v>
      </c>
      <c r="N215" s="184">
        <v>43108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76">
        <v>103</v>
      </c>
      <c r="B216" s="177">
        <v>43018</v>
      </c>
      <c r="C216" s="177"/>
      <c r="D216" s="178" t="s">
        <v>702</v>
      </c>
      <c r="E216" s="179" t="s">
        <v>568</v>
      </c>
      <c r="F216" s="180">
        <v>125.5</v>
      </c>
      <c r="G216" s="179"/>
      <c r="H216" s="179">
        <v>158</v>
      </c>
      <c r="I216" s="181">
        <v>155</v>
      </c>
      <c r="J216" s="182" t="s">
        <v>703</v>
      </c>
      <c r="K216" s="152">
        <f t="shared" si="106"/>
        <v>32.5</v>
      </c>
      <c r="L216" s="183">
        <f t="shared" si="107"/>
        <v>0.25896414342629481</v>
      </c>
      <c r="M216" s="179" t="s">
        <v>538</v>
      </c>
      <c r="N216" s="184">
        <v>43067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6">
        <v>104</v>
      </c>
      <c r="B217" s="177">
        <v>43018</v>
      </c>
      <c r="C217" s="177"/>
      <c r="D217" s="178" t="s">
        <v>704</v>
      </c>
      <c r="E217" s="179" t="s">
        <v>568</v>
      </c>
      <c r="F217" s="180">
        <v>895</v>
      </c>
      <c r="G217" s="179"/>
      <c r="H217" s="179">
        <v>1122.5</v>
      </c>
      <c r="I217" s="181">
        <v>1078</v>
      </c>
      <c r="J217" s="182" t="s">
        <v>705</v>
      </c>
      <c r="K217" s="152">
        <v>227.5</v>
      </c>
      <c r="L217" s="183">
        <v>0.25418994413407803</v>
      </c>
      <c r="M217" s="179" t="s">
        <v>538</v>
      </c>
      <c r="N217" s="184">
        <v>43117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6">
        <v>105</v>
      </c>
      <c r="B218" s="177">
        <v>43020</v>
      </c>
      <c r="C218" s="177"/>
      <c r="D218" s="178" t="s">
        <v>333</v>
      </c>
      <c r="E218" s="179" t="s">
        <v>568</v>
      </c>
      <c r="F218" s="180">
        <v>525</v>
      </c>
      <c r="G218" s="179"/>
      <c r="H218" s="179">
        <v>629</v>
      </c>
      <c r="I218" s="181">
        <v>629</v>
      </c>
      <c r="J218" s="182" t="s">
        <v>626</v>
      </c>
      <c r="K218" s="152">
        <v>104</v>
      </c>
      <c r="L218" s="183">
        <v>0.19809523809523799</v>
      </c>
      <c r="M218" s="179" t="s">
        <v>538</v>
      </c>
      <c r="N218" s="184">
        <v>43119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76">
        <v>106</v>
      </c>
      <c r="B219" s="177">
        <v>43046</v>
      </c>
      <c r="C219" s="177"/>
      <c r="D219" s="178" t="s">
        <v>370</v>
      </c>
      <c r="E219" s="179" t="s">
        <v>568</v>
      </c>
      <c r="F219" s="180">
        <v>740</v>
      </c>
      <c r="G219" s="179"/>
      <c r="H219" s="179">
        <v>892.5</v>
      </c>
      <c r="I219" s="181">
        <v>900</v>
      </c>
      <c r="J219" s="182" t="s">
        <v>706</v>
      </c>
      <c r="K219" s="152">
        <f>H219-F219</f>
        <v>152.5</v>
      </c>
      <c r="L219" s="183">
        <f>K219/F219</f>
        <v>0.20608108108108109</v>
      </c>
      <c r="M219" s="179" t="s">
        <v>538</v>
      </c>
      <c r="N219" s="184">
        <v>43052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45">
        <v>107</v>
      </c>
      <c r="B220" s="146">
        <v>43073</v>
      </c>
      <c r="C220" s="146"/>
      <c r="D220" s="147" t="s">
        <v>707</v>
      </c>
      <c r="E220" s="148" t="s">
        <v>568</v>
      </c>
      <c r="F220" s="149">
        <v>118.5</v>
      </c>
      <c r="G220" s="148"/>
      <c r="H220" s="148">
        <v>143.5</v>
      </c>
      <c r="I220" s="150">
        <v>145</v>
      </c>
      <c r="J220" s="151" t="s">
        <v>559</v>
      </c>
      <c r="K220" s="152">
        <f>H220-F220</f>
        <v>25</v>
      </c>
      <c r="L220" s="153">
        <f>K220/F220</f>
        <v>0.2109704641350211</v>
      </c>
      <c r="M220" s="148" t="s">
        <v>538</v>
      </c>
      <c r="N220" s="154">
        <v>43097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55">
        <v>108</v>
      </c>
      <c r="B221" s="156">
        <v>43090</v>
      </c>
      <c r="C221" s="156"/>
      <c r="D221" s="157" t="s">
        <v>407</v>
      </c>
      <c r="E221" s="158" t="s">
        <v>568</v>
      </c>
      <c r="F221" s="159">
        <v>715</v>
      </c>
      <c r="G221" s="159"/>
      <c r="H221" s="160">
        <v>500</v>
      </c>
      <c r="I221" s="160">
        <v>872</v>
      </c>
      <c r="J221" s="161" t="s">
        <v>708</v>
      </c>
      <c r="K221" s="162">
        <f>H221-F221</f>
        <v>-215</v>
      </c>
      <c r="L221" s="163">
        <f>K221/F221</f>
        <v>-0.30069930069930068</v>
      </c>
      <c r="M221" s="159" t="s">
        <v>550</v>
      </c>
      <c r="N221" s="156">
        <v>43670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45">
        <v>109</v>
      </c>
      <c r="B222" s="146">
        <v>43098</v>
      </c>
      <c r="C222" s="146"/>
      <c r="D222" s="147" t="s">
        <v>552</v>
      </c>
      <c r="E222" s="148" t="s">
        <v>568</v>
      </c>
      <c r="F222" s="149">
        <v>435</v>
      </c>
      <c r="G222" s="148"/>
      <c r="H222" s="148">
        <v>542.5</v>
      </c>
      <c r="I222" s="150">
        <v>539</v>
      </c>
      <c r="J222" s="151" t="s">
        <v>626</v>
      </c>
      <c r="K222" s="152">
        <v>107.5</v>
      </c>
      <c r="L222" s="153">
        <v>0.247126436781609</v>
      </c>
      <c r="M222" s="148" t="s">
        <v>538</v>
      </c>
      <c r="N222" s="154">
        <v>43206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45">
        <v>110</v>
      </c>
      <c r="B223" s="146">
        <v>43098</v>
      </c>
      <c r="C223" s="146"/>
      <c r="D223" s="147" t="s">
        <v>510</v>
      </c>
      <c r="E223" s="148" t="s">
        <v>568</v>
      </c>
      <c r="F223" s="149">
        <v>885</v>
      </c>
      <c r="G223" s="148"/>
      <c r="H223" s="148">
        <v>1090</v>
      </c>
      <c r="I223" s="150">
        <v>1084</v>
      </c>
      <c r="J223" s="151" t="s">
        <v>626</v>
      </c>
      <c r="K223" s="152">
        <v>205</v>
      </c>
      <c r="L223" s="153">
        <v>0.23163841807909599</v>
      </c>
      <c r="M223" s="148" t="s">
        <v>538</v>
      </c>
      <c r="N223" s="154">
        <v>43213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5">
        <v>111</v>
      </c>
      <c r="B224" s="186">
        <v>43192</v>
      </c>
      <c r="C224" s="186"/>
      <c r="D224" s="164" t="s">
        <v>709</v>
      </c>
      <c r="E224" s="159" t="s">
        <v>568</v>
      </c>
      <c r="F224" s="187">
        <v>478.5</v>
      </c>
      <c r="G224" s="159"/>
      <c r="H224" s="159">
        <v>442</v>
      </c>
      <c r="I224" s="160">
        <v>613</v>
      </c>
      <c r="J224" s="161" t="s">
        <v>710</v>
      </c>
      <c r="K224" s="162">
        <f>H224-F224</f>
        <v>-36.5</v>
      </c>
      <c r="L224" s="163">
        <f>K224/F224</f>
        <v>-7.6280041797283177E-2</v>
      </c>
      <c r="M224" s="159" t="s">
        <v>550</v>
      </c>
      <c r="N224" s="156">
        <v>43762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55">
        <v>112</v>
      </c>
      <c r="B225" s="156">
        <v>43194</v>
      </c>
      <c r="C225" s="156"/>
      <c r="D225" s="157" t="s">
        <v>711</v>
      </c>
      <c r="E225" s="158" t="s">
        <v>568</v>
      </c>
      <c r="F225" s="159">
        <f>141.5-7.3</f>
        <v>134.19999999999999</v>
      </c>
      <c r="G225" s="159"/>
      <c r="H225" s="160">
        <v>77</v>
      </c>
      <c r="I225" s="160">
        <v>180</v>
      </c>
      <c r="J225" s="161" t="s">
        <v>712</v>
      </c>
      <c r="K225" s="162">
        <f>H225-F225</f>
        <v>-57.199999999999989</v>
      </c>
      <c r="L225" s="163">
        <f>K225/F225</f>
        <v>-0.42622950819672129</v>
      </c>
      <c r="M225" s="159" t="s">
        <v>550</v>
      </c>
      <c r="N225" s="156">
        <v>43522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55">
        <v>113</v>
      </c>
      <c r="B226" s="156">
        <v>43209</v>
      </c>
      <c r="C226" s="156"/>
      <c r="D226" s="157" t="s">
        <v>713</v>
      </c>
      <c r="E226" s="158" t="s">
        <v>568</v>
      </c>
      <c r="F226" s="159">
        <v>430</v>
      </c>
      <c r="G226" s="159"/>
      <c r="H226" s="160">
        <v>220</v>
      </c>
      <c r="I226" s="160">
        <v>537</v>
      </c>
      <c r="J226" s="161" t="s">
        <v>714</v>
      </c>
      <c r="K226" s="162">
        <f>H226-F226</f>
        <v>-210</v>
      </c>
      <c r="L226" s="163">
        <f>K226/F226</f>
        <v>-0.48837209302325579</v>
      </c>
      <c r="M226" s="159" t="s">
        <v>550</v>
      </c>
      <c r="N226" s="156">
        <v>43252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76">
        <v>114</v>
      </c>
      <c r="B227" s="177">
        <v>43220</v>
      </c>
      <c r="C227" s="177"/>
      <c r="D227" s="178" t="s">
        <v>371</v>
      </c>
      <c r="E227" s="179" t="s">
        <v>568</v>
      </c>
      <c r="F227" s="179">
        <v>153.5</v>
      </c>
      <c r="G227" s="179"/>
      <c r="H227" s="179">
        <v>196</v>
      </c>
      <c r="I227" s="181">
        <v>196</v>
      </c>
      <c r="J227" s="151" t="s">
        <v>715</v>
      </c>
      <c r="K227" s="152">
        <f>H227-F227</f>
        <v>42.5</v>
      </c>
      <c r="L227" s="153">
        <f>K227/F227</f>
        <v>0.27687296416938112</v>
      </c>
      <c r="M227" s="148" t="s">
        <v>538</v>
      </c>
      <c r="N227" s="154">
        <v>43605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55">
        <v>115</v>
      </c>
      <c r="B228" s="156">
        <v>43306</v>
      </c>
      <c r="C228" s="156"/>
      <c r="D228" s="157" t="s">
        <v>685</v>
      </c>
      <c r="E228" s="158" t="s">
        <v>568</v>
      </c>
      <c r="F228" s="159">
        <v>27.5</v>
      </c>
      <c r="G228" s="159"/>
      <c r="H228" s="160">
        <v>13.1</v>
      </c>
      <c r="I228" s="160">
        <v>60</v>
      </c>
      <c r="J228" s="161" t="s">
        <v>716</v>
      </c>
      <c r="K228" s="162">
        <v>-14.4</v>
      </c>
      <c r="L228" s="163">
        <v>-0.52363636363636401</v>
      </c>
      <c r="M228" s="159" t="s">
        <v>550</v>
      </c>
      <c r="N228" s="156">
        <v>43138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5">
        <v>116</v>
      </c>
      <c r="B229" s="186">
        <v>43318</v>
      </c>
      <c r="C229" s="186"/>
      <c r="D229" s="164" t="s">
        <v>717</v>
      </c>
      <c r="E229" s="159" t="s">
        <v>568</v>
      </c>
      <c r="F229" s="159">
        <v>148.5</v>
      </c>
      <c r="G229" s="159"/>
      <c r="H229" s="159">
        <v>102</v>
      </c>
      <c r="I229" s="160">
        <v>182</v>
      </c>
      <c r="J229" s="161" t="s">
        <v>718</v>
      </c>
      <c r="K229" s="162">
        <f>H229-F229</f>
        <v>-46.5</v>
      </c>
      <c r="L229" s="163">
        <f>K229/F229</f>
        <v>-0.31313131313131315</v>
      </c>
      <c r="M229" s="159" t="s">
        <v>550</v>
      </c>
      <c r="N229" s="156">
        <v>43661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45">
        <v>117</v>
      </c>
      <c r="B230" s="146">
        <v>43335</v>
      </c>
      <c r="C230" s="146"/>
      <c r="D230" s="147" t="s">
        <v>719</v>
      </c>
      <c r="E230" s="148" t="s">
        <v>568</v>
      </c>
      <c r="F230" s="179">
        <v>285</v>
      </c>
      <c r="G230" s="148"/>
      <c r="H230" s="148">
        <v>355</v>
      </c>
      <c r="I230" s="150">
        <v>364</v>
      </c>
      <c r="J230" s="151" t="s">
        <v>720</v>
      </c>
      <c r="K230" s="152">
        <v>70</v>
      </c>
      <c r="L230" s="153">
        <v>0.24561403508771901</v>
      </c>
      <c r="M230" s="148" t="s">
        <v>538</v>
      </c>
      <c r="N230" s="154">
        <v>43455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45">
        <v>118</v>
      </c>
      <c r="B231" s="146">
        <v>43341</v>
      </c>
      <c r="C231" s="146"/>
      <c r="D231" s="147" t="s">
        <v>359</v>
      </c>
      <c r="E231" s="148" t="s">
        <v>568</v>
      </c>
      <c r="F231" s="179">
        <v>525</v>
      </c>
      <c r="G231" s="148"/>
      <c r="H231" s="148">
        <v>585</v>
      </c>
      <c r="I231" s="150">
        <v>635</v>
      </c>
      <c r="J231" s="151" t="s">
        <v>721</v>
      </c>
      <c r="K231" s="152">
        <f t="shared" ref="K231:K248" si="108">H231-F231</f>
        <v>60</v>
      </c>
      <c r="L231" s="153">
        <f t="shared" ref="L231:L248" si="109">K231/F231</f>
        <v>0.11428571428571428</v>
      </c>
      <c r="M231" s="148" t="s">
        <v>538</v>
      </c>
      <c r="N231" s="154">
        <v>43662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45">
        <v>119</v>
      </c>
      <c r="B232" s="146">
        <v>43395</v>
      </c>
      <c r="C232" s="146"/>
      <c r="D232" s="147" t="s">
        <v>347</v>
      </c>
      <c r="E232" s="148" t="s">
        <v>568</v>
      </c>
      <c r="F232" s="179">
        <v>475</v>
      </c>
      <c r="G232" s="148"/>
      <c r="H232" s="148">
        <v>574</v>
      </c>
      <c r="I232" s="150">
        <v>570</v>
      </c>
      <c r="J232" s="151" t="s">
        <v>626</v>
      </c>
      <c r="K232" s="152">
        <f t="shared" si="108"/>
        <v>99</v>
      </c>
      <c r="L232" s="153">
        <f t="shared" si="109"/>
        <v>0.20842105263157895</v>
      </c>
      <c r="M232" s="148" t="s">
        <v>538</v>
      </c>
      <c r="N232" s="154">
        <v>43403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76">
        <v>120</v>
      </c>
      <c r="B233" s="177">
        <v>43397</v>
      </c>
      <c r="C233" s="177"/>
      <c r="D233" s="178" t="s">
        <v>366</v>
      </c>
      <c r="E233" s="179" t="s">
        <v>568</v>
      </c>
      <c r="F233" s="179">
        <v>707.5</v>
      </c>
      <c r="G233" s="179"/>
      <c r="H233" s="179">
        <v>872</v>
      </c>
      <c r="I233" s="181">
        <v>872</v>
      </c>
      <c r="J233" s="182" t="s">
        <v>626</v>
      </c>
      <c r="K233" s="152">
        <f t="shared" si="108"/>
        <v>164.5</v>
      </c>
      <c r="L233" s="183">
        <f t="shared" si="109"/>
        <v>0.23250883392226149</v>
      </c>
      <c r="M233" s="179" t="s">
        <v>538</v>
      </c>
      <c r="N233" s="184">
        <v>43482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76">
        <v>121</v>
      </c>
      <c r="B234" s="177">
        <v>43398</v>
      </c>
      <c r="C234" s="177"/>
      <c r="D234" s="178" t="s">
        <v>722</v>
      </c>
      <c r="E234" s="179" t="s">
        <v>568</v>
      </c>
      <c r="F234" s="179">
        <v>162</v>
      </c>
      <c r="G234" s="179"/>
      <c r="H234" s="179">
        <v>204</v>
      </c>
      <c r="I234" s="181">
        <v>209</v>
      </c>
      <c r="J234" s="182" t="s">
        <v>723</v>
      </c>
      <c r="K234" s="152">
        <f t="shared" si="108"/>
        <v>42</v>
      </c>
      <c r="L234" s="183">
        <f t="shared" si="109"/>
        <v>0.25925925925925924</v>
      </c>
      <c r="M234" s="179" t="s">
        <v>538</v>
      </c>
      <c r="N234" s="184">
        <v>43539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6">
        <v>122</v>
      </c>
      <c r="B235" s="177">
        <v>43399</v>
      </c>
      <c r="C235" s="177"/>
      <c r="D235" s="178" t="s">
        <v>447</v>
      </c>
      <c r="E235" s="179" t="s">
        <v>568</v>
      </c>
      <c r="F235" s="179">
        <v>240</v>
      </c>
      <c r="G235" s="179"/>
      <c r="H235" s="179">
        <v>297</v>
      </c>
      <c r="I235" s="181">
        <v>297</v>
      </c>
      <c r="J235" s="182" t="s">
        <v>626</v>
      </c>
      <c r="K235" s="188">
        <f t="shared" si="108"/>
        <v>57</v>
      </c>
      <c r="L235" s="183">
        <f t="shared" si="109"/>
        <v>0.23749999999999999</v>
      </c>
      <c r="M235" s="179" t="s">
        <v>538</v>
      </c>
      <c r="N235" s="184">
        <v>43417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45">
        <v>123</v>
      </c>
      <c r="B236" s="146">
        <v>43439</v>
      </c>
      <c r="C236" s="146"/>
      <c r="D236" s="147" t="s">
        <v>724</v>
      </c>
      <c r="E236" s="148" t="s">
        <v>568</v>
      </c>
      <c r="F236" s="148">
        <v>202.5</v>
      </c>
      <c r="G236" s="148"/>
      <c r="H236" s="148">
        <v>255</v>
      </c>
      <c r="I236" s="150">
        <v>252</v>
      </c>
      <c r="J236" s="151" t="s">
        <v>626</v>
      </c>
      <c r="K236" s="152">
        <f t="shared" si="108"/>
        <v>52.5</v>
      </c>
      <c r="L236" s="153">
        <f t="shared" si="109"/>
        <v>0.25925925925925924</v>
      </c>
      <c r="M236" s="148" t="s">
        <v>538</v>
      </c>
      <c r="N236" s="154">
        <v>43542</v>
      </c>
      <c r="O236" s="1"/>
      <c r="P236" s="1"/>
      <c r="Q236" s="1"/>
      <c r="R236" s="6" t="s">
        <v>725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76">
        <v>124</v>
      </c>
      <c r="B237" s="177">
        <v>43465</v>
      </c>
      <c r="C237" s="146"/>
      <c r="D237" s="178" t="s">
        <v>394</v>
      </c>
      <c r="E237" s="179" t="s">
        <v>568</v>
      </c>
      <c r="F237" s="179">
        <v>710</v>
      </c>
      <c r="G237" s="179"/>
      <c r="H237" s="179">
        <v>866</v>
      </c>
      <c r="I237" s="181">
        <v>866</v>
      </c>
      <c r="J237" s="182" t="s">
        <v>626</v>
      </c>
      <c r="K237" s="152">
        <f t="shared" si="108"/>
        <v>156</v>
      </c>
      <c r="L237" s="153">
        <f t="shared" si="109"/>
        <v>0.21971830985915494</v>
      </c>
      <c r="M237" s="148" t="s">
        <v>538</v>
      </c>
      <c r="N237" s="154">
        <v>43553</v>
      </c>
      <c r="O237" s="1"/>
      <c r="P237" s="1"/>
      <c r="Q237" s="1"/>
      <c r="R237" s="6" t="s">
        <v>725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76">
        <v>125</v>
      </c>
      <c r="B238" s="177">
        <v>43522</v>
      </c>
      <c r="C238" s="177"/>
      <c r="D238" s="178" t="s">
        <v>151</v>
      </c>
      <c r="E238" s="179" t="s">
        <v>568</v>
      </c>
      <c r="F238" s="179">
        <v>337.25</v>
      </c>
      <c r="G238" s="179"/>
      <c r="H238" s="179">
        <v>398.5</v>
      </c>
      <c r="I238" s="181">
        <v>411</v>
      </c>
      <c r="J238" s="151" t="s">
        <v>726</v>
      </c>
      <c r="K238" s="152">
        <f t="shared" si="108"/>
        <v>61.25</v>
      </c>
      <c r="L238" s="153">
        <f t="shared" si="109"/>
        <v>0.1816160118606375</v>
      </c>
      <c r="M238" s="148" t="s">
        <v>538</v>
      </c>
      <c r="N238" s="154">
        <v>43760</v>
      </c>
      <c r="O238" s="1"/>
      <c r="P238" s="1"/>
      <c r="Q238" s="1"/>
      <c r="R238" s="6" t="s">
        <v>725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9">
        <v>126</v>
      </c>
      <c r="B239" s="190">
        <v>43559</v>
      </c>
      <c r="C239" s="190"/>
      <c r="D239" s="191" t="s">
        <v>727</v>
      </c>
      <c r="E239" s="192" t="s">
        <v>568</v>
      </c>
      <c r="F239" s="192">
        <v>130</v>
      </c>
      <c r="G239" s="192"/>
      <c r="H239" s="192">
        <v>65</v>
      </c>
      <c r="I239" s="193">
        <v>158</v>
      </c>
      <c r="J239" s="161" t="s">
        <v>728</v>
      </c>
      <c r="K239" s="162">
        <f t="shared" si="108"/>
        <v>-65</v>
      </c>
      <c r="L239" s="163">
        <f t="shared" si="109"/>
        <v>-0.5</v>
      </c>
      <c r="M239" s="159" t="s">
        <v>550</v>
      </c>
      <c r="N239" s="156">
        <v>43726</v>
      </c>
      <c r="O239" s="1"/>
      <c r="P239" s="1"/>
      <c r="Q239" s="1"/>
      <c r="R239" s="6" t="s">
        <v>729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76">
        <v>127</v>
      </c>
      <c r="B240" s="177">
        <v>43017</v>
      </c>
      <c r="C240" s="177"/>
      <c r="D240" s="178" t="s">
        <v>182</v>
      </c>
      <c r="E240" s="179" t="s">
        <v>568</v>
      </c>
      <c r="F240" s="179">
        <v>141.5</v>
      </c>
      <c r="G240" s="179"/>
      <c r="H240" s="179">
        <v>183.5</v>
      </c>
      <c r="I240" s="181">
        <v>210</v>
      </c>
      <c r="J240" s="151" t="s">
        <v>723</v>
      </c>
      <c r="K240" s="152">
        <f t="shared" si="108"/>
        <v>42</v>
      </c>
      <c r="L240" s="153">
        <f t="shared" si="109"/>
        <v>0.29681978798586572</v>
      </c>
      <c r="M240" s="148" t="s">
        <v>538</v>
      </c>
      <c r="N240" s="154">
        <v>43042</v>
      </c>
      <c r="O240" s="1"/>
      <c r="P240" s="1"/>
      <c r="Q240" s="1"/>
      <c r="R240" s="6" t="s">
        <v>729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9">
        <v>128</v>
      </c>
      <c r="B241" s="190">
        <v>43074</v>
      </c>
      <c r="C241" s="190"/>
      <c r="D241" s="191" t="s">
        <v>730</v>
      </c>
      <c r="E241" s="192" t="s">
        <v>568</v>
      </c>
      <c r="F241" s="187">
        <v>172</v>
      </c>
      <c r="G241" s="192"/>
      <c r="H241" s="192">
        <v>155.25</v>
      </c>
      <c r="I241" s="193">
        <v>230</v>
      </c>
      <c r="J241" s="161" t="s">
        <v>731</v>
      </c>
      <c r="K241" s="162">
        <f t="shared" si="108"/>
        <v>-16.75</v>
      </c>
      <c r="L241" s="163">
        <f t="shared" si="109"/>
        <v>-9.7383720930232565E-2</v>
      </c>
      <c r="M241" s="159" t="s">
        <v>550</v>
      </c>
      <c r="N241" s="156">
        <v>43787</v>
      </c>
      <c r="O241" s="1"/>
      <c r="P241" s="1"/>
      <c r="Q241" s="1"/>
      <c r="R241" s="6" t="s">
        <v>729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76">
        <v>129</v>
      </c>
      <c r="B242" s="177">
        <v>43398</v>
      </c>
      <c r="C242" s="177"/>
      <c r="D242" s="178" t="s">
        <v>107</v>
      </c>
      <c r="E242" s="179" t="s">
        <v>568</v>
      </c>
      <c r="F242" s="179">
        <v>698.5</v>
      </c>
      <c r="G242" s="179"/>
      <c r="H242" s="179">
        <v>890</v>
      </c>
      <c r="I242" s="181">
        <v>890</v>
      </c>
      <c r="J242" s="151" t="s">
        <v>791</v>
      </c>
      <c r="K242" s="152">
        <f t="shared" si="108"/>
        <v>191.5</v>
      </c>
      <c r="L242" s="153">
        <f t="shared" si="109"/>
        <v>0.27415891195418757</v>
      </c>
      <c r="M242" s="148" t="s">
        <v>538</v>
      </c>
      <c r="N242" s="154">
        <v>44328</v>
      </c>
      <c r="O242" s="1"/>
      <c r="P242" s="1"/>
      <c r="Q242" s="1"/>
      <c r="R242" s="6" t="s">
        <v>725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76">
        <v>130</v>
      </c>
      <c r="B243" s="177">
        <v>42877</v>
      </c>
      <c r="C243" s="177"/>
      <c r="D243" s="178" t="s">
        <v>358</v>
      </c>
      <c r="E243" s="179" t="s">
        <v>568</v>
      </c>
      <c r="F243" s="179">
        <v>127.6</v>
      </c>
      <c r="G243" s="179"/>
      <c r="H243" s="179">
        <v>138</v>
      </c>
      <c r="I243" s="181">
        <v>190</v>
      </c>
      <c r="J243" s="151" t="s">
        <v>732</v>
      </c>
      <c r="K243" s="152">
        <f t="shared" si="108"/>
        <v>10.400000000000006</v>
      </c>
      <c r="L243" s="153">
        <f t="shared" si="109"/>
        <v>8.1504702194357417E-2</v>
      </c>
      <c r="M243" s="148" t="s">
        <v>538</v>
      </c>
      <c r="N243" s="154">
        <v>43774</v>
      </c>
      <c r="O243" s="1"/>
      <c r="P243" s="1"/>
      <c r="Q243" s="1"/>
      <c r="R243" s="6" t="s">
        <v>729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76">
        <v>131</v>
      </c>
      <c r="B244" s="177">
        <v>43158</v>
      </c>
      <c r="C244" s="177"/>
      <c r="D244" s="178" t="s">
        <v>733</v>
      </c>
      <c r="E244" s="179" t="s">
        <v>568</v>
      </c>
      <c r="F244" s="179">
        <v>317</v>
      </c>
      <c r="G244" s="179"/>
      <c r="H244" s="179">
        <v>382.5</v>
      </c>
      <c r="I244" s="181">
        <v>398</v>
      </c>
      <c r="J244" s="151" t="s">
        <v>734</v>
      </c>
      <c r="K244" s="152">
        <f t="shared" si="108"/>
        <v>65.5</v>
      </c>
      <c r="L244" s="153">
        <f t="shared" si="109"/>
        <v>0.20662460567823343</v>
      </c>
      <c r="M244" s="148" t="s">
        <v>538</v>
      </c>
      <c r="N244" s="154">
        <v>44238</v>
      </c>
      <c r="O244" s="1"/>
      <c r="P244" s="1"/>
      <c r="Q244" s="1"/>
      <c r="R244" s="6" t="s">
        <v>729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9">
        <v>132</v>
      </c>
      <c r="B245" s="190">
        <v>43164</v>
      </c>
      <c r="C245" s="190"/>
      <c r="D245" s="191" t="s">
        <v>144</v>
      </c>
      <c r="E245" s="192" t="s">
        <v>568</v>
      </c>
      <c r="F245" s="187">
        <f>510-14.4</f>
        <v>495.6</v>
      </c>
      <c r="G245" s="192"/>
      <c r="H245" s="192">
        <v>350</v>
      </c>
      <c r="I245" s="193">
        <v>672</v>
      </c>
      <c r="J245" s="161" t="s">
        <v>735</v>
      </c>
      <c r="K245" s="162">
        <f t="shared" si="108"/>
        <v>-145.60000000000002</v>
      </c>
      <c r="L245" s="163">
        <f t="shared" si="109"/>
        <v>-0.29378531073446329</v>
      </c>
      <c r="M245" s="159" t="s">
        <v>550</v>
      </c>
      <c r="N245" s="156">
        <v>43887</v>
      </c>
      <c r="O245" s="1"/>
      <c r="P245" s="1"/>
      <c r="Q245" s="1"/>
      <c r="R245" s="6" t="s">
        <v>725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9">
        <v>133</v>
      </c>
      <c r="B246" s="190">
        <v>43237</v>
      </c>
      <c r="C246" s="190"/>
      <c r="D246" s="191" t="s">
        <v>439</v>
      </c>
      <c r="E246" s="192" t="s">
        <v>568</v>
      </c>
      <c r="F246" s="187">
        <v>230.3</v>
      </c>
      <c r="G246" s="192"/>
      <c r="H246" s="192">
        <v>102.5</v>
      </c>
      <c r="I246" s="193">
        <v>348</v>
      </c>
      <c r="J246" s="161" t="s">
        <v>736</v>
      </c>
      <c r="K246" s="162">
        <f t="shared" si="108"/>
        <v>-127.80000000000001</v>
      </c>
      <c r="L246" s="163">
        <f t="shared" si="109"/>
        <v>-0.55492835432045162</v>
      </c>
      <c r="M246" s="159" t="s">
        <v>550</v>
      </c>
      <c r="N246" s="156">
        <v>43896</v>
      </c>
      <c r="O246" s="1"/>
      <c r="P246" s="1"/>
      <c r="Q246" s="1"/>
      <c r="R246" s="6" t="s">
        <v>725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76">
        <v>134</v>
      </c>
      <c r="B247" s="177">
        <v>43258</v>
      </c>
      <c r="C247" s="177"/>
      <c r="D247" s="178" t="s">
        <v>411</v>
      </c>
      <c r="E247" s="179" t="s">
        <v>568</v>
      </c>
      <c r="F247" s="179">
        <f>342.5-5.1</f>
        <v>337.4</v>
      </c>
      <c r="G247" s="179"/>
      <c r="H247" s="179">
        <v>412.5</v>
      </c>
      <c r="I247" s="181">
        <v>439</v>
      </c>
      <c r="J247" s="151" t="s">
        <v>737</v>
      </c>
      <c r="K247" s="152">
        <f t="shared" si="108"/>
        <v>75.100000000000023</v>
      </c>
      <c r="L247" s="153">
        <f t="shared" si="109"/>
        <v>0.22258446947243635</v>
      </c>
      <c r="M247" s="148" t="s">
        <v>538</v>
      </c>
      <c r="N247" s="154">
        <v>44230</v>
      </c>
      <c r="O247" s="1"/>
      <c r="P247" s="1"/>
      <c r="Q247" s="1"/>
      <c r="R247" s="6" t="s">
        <v>729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70">
        <v>135</v>
      </c>
      <c r="B248" s="169">
        <v>43285</v>
      </c>
      <c r="C248" s="169"/>
      <c r="D248" s="170" t="s">
        <v>55</v>
      </c>
      <c r="E248" s="171" t="s">
        <v>568</v>
      </c>
      <c r="F248" s="171">
        <f>127.5-5.53</f>
        <v>121.97</v>
      </c>
      <c r="G248" s="172"/>
      <c r="H248" s="172">
        <v>122.5</v>
      </c>
      <c r="I248" s="172">
        <v>170</v>
      </c>
      <c r="J248" s="173" t="s">
        <v>764</v>
      </c>
      <c r="K248" s="174">
        <f t="shared" si="108"/>
        <v>0.53000000000000114</v>
      </c>
      <c r="L248" s="175">
        <f t="shared" si="109"/>
        <v>4.3453308190538747E-3</v>
      </c>
      <c r="M248" s="171" t="s">
        <v>659</v>
      </c>
      <c r="N248" s="169">
        <v>44431</v>
      </c>
      <c r="O248" s="1"/>
      <c r="P248" s="1"/>
      <c r="Q248" s="1"/>
      <c r="R248" s="6" t="s">
        <v>725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9">
        <v>136</v>
      </c>
      <c r="B249" s="190">
        <v>43294</v>
      </c>
      <c r="C249" s="190"/>
      <c r="D249" s="191" t="s">
        <v>349</v>
      </c>
      <c r="E249" s="192" t="s">
        <v>568</v>
      </c>
      <c r="F249" s="187">
        <v>46.5</v>
      </c>
      <c r="G249" s="192"/>
      <c r="H249" s="192">
        <v>17</v>
      </c>
      <c r="I249" s="193">
        <v>59</v>
      </c>
      <c r="J249" s="161" t="s">
        <v>738</v>
      </c>
      <c r="K249" s="162">
        <f t="shared" ref="K249:K257" si="110">H249-F249</f>
        <v>-29.5</v>
      </c>
      <c r="L249" s="163">
        <f t="shared" ref="L249:L257" si="111">K249/F249</f>
        <v>-0.63440860215053763</v>
      </c>
      <c r="M249" s="159" t="s">
        <v>550</v>
      </c>
      <c r="N249" s="156">
        <v>43887</v>
      </c>
      <c r="O249" s="1"/>
      <c r="P249" s="1"/>
      <c r="Q249" s="1"/>
      <c r="R249" s="6" t="s">
        <v>725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76">
        <v>137</v>
      </c>
      <c r="B250" s="177">
        <v>43396</v>
      </c>
      <c r="C250" s="177"/>
      <c r="D250" s="178" t="s">
        <v>396</v>
      </c>
      <c r="E250" s="179" t="s">
        <v>568</v>
      </c>
      <c r="F250" s="179">
        <v>156.5</v>
      </c>
      <c r="G250" s="179"/>
      <c r="H250" s="179">
        <v>207.5</v>
      </c>
      <c r="I250" s="181">
        <v>191</v>
      </c>
      <c r="J250" s="151" t="s">
        <v>626</v>
      </c>
      <c r="K250" s="152">
        <f t="shared" si="110"/>
        <v>51</v>
      </c>
      <c r="L250" s="153">
        <f t="shared" si="111"/>
        <v>0.32587859424920129</v>
      </c>
      <c r="M250" s="148" t="s">
        <v>538</v>
      </c>
      <c r="N250" s="154">
        <v>44369</v>
      </c>
      <c r="O250" s="1"/>
      <c r="P250" s="1"/>
      <c r="Q250" s="1"/>
      <c r="R250" s="6" t="s">
        <v>725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76">
        <v>138</v>
      </c>
      <c r="B251" s="177">
        <v>43439</v>
      </c>
      <c r="C251" s="177"/>
      <c r="D251" s="178" t="s">
        <v>314</v>
      </c>
      <c r="E251" s="179" t="s">
        <v>568</v>
      </c>
      <c r="F251" s="179">
        <v>259.5</v>
      </c>
      <c r="G251" s="179"/>
      <c r="H251" s="179">
        <v>320</v>
      </c>
      <c r="I251" s="181">
        <v>320</v>
      </c>
      <c r="J251" s="151" t="s">
        <v>626</v>
      </c>
      <c r="K251" s="152">
        <f t="shared" si="110"/>
        <v>60.5</v>
      </c>
      <c r="L251" s="153">
        <f t="shared" si="111"/>
        <v>0.23314065510597304</v>
      </c>
      <c r="M251" s="148" t="s">
        <v>538</v>
      </c>
      <c r="N251" s="154">
        <v>44323</v>
      </c>
      <c r="O251" s="1"/>
      <c r="P251" s="1"/>
      <c r="Q251" s="1"/>
      <c r="R251" s="6" t="s">
        <v>725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9">
        <v>139</v>
      </c>
      <c r="B252" s="190">
        <v>43439</v>
      </c>
      <c r="C252" s="190"/>
      <c r="D252" s="191" t="s">
        <v>739</v>
      </c>
      <c r="E252" s="192" t="s">
        <v>568</v>
      </c>
      <c r="F252" s="192">
        <v>715</v>
      </c>
      <c r="G252" s="192"/>
      <c r="H252" s="192">
        <v>445</v>
      </c>
      <c r="I252" s="193">
        <v>840</v>
      </c>
      <c r="J252" s="161" t="s">
        <v>740</v>
      </c>
      <c r="K252" s="162">
        <f t="shared" si="110"/>
        <v>-270</v>
      </c>
      <c r="L252" s="163">
        <f t="shared" si="111"/>
        <v>-0.3776223776223776</v>
      </c>
      <c r="M252" s="159" t="s">
        <v>550</v>
      </c>
      <c r="N252" s="156">
        <v>43800</v>
      </c>
      <c r="O252" s="1"/>
      <c r="P252" s="1"/>
      <c r="Q252" s="1"/>
      <c r="R252" s="6" t="s">
        <v>725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76">
        <v>140</v>
      </c>
      <c r="B253" s="177">
        <v>43469</v>
      </c>
      <c r="C253" s="177"/>
      <c r="D253" s="178" t="s">
        <v>156</v>
      </c>
      <c r="E253" s="179" t="s">
        <v>568</v>
      </c>
      <c r="F253" s="179">
        <v>875</v>
      </c>
      <c r="G253" s="179"/>
      <c r="H253" s="179">
        <v>1165</v>
      </c>
      <c r="I253" s="181">
        <v>1185</v>
      </c>
      <c r="J253" s="151" t="s">
        <v>741</v>
      </c>
      <c r="K253" s="152">
        <f t="shared" si="110"/>
        <v>290</v>
      </c>
      <c r="L253" s="153">
        <f t="shared" si="111"/>
        <v>0.33142857142857141</v>
      </c>
      <c r="M253" s="148" t="s">
        <v>538</v>
      </c>
      <c r="N253" s="154">
        <v>43847</v>
      </c>
      <c r="O253" s="1"/>
      <c r="P253" s="1"/>
      <c r="Q253" s="1"/>
      <c r="R253" s="6" t="s">
        <v>725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76">
        <v>141</v>
      </c>
      <c r="B254" s="177">
        <v>43559</v>
      </c>
      <c r="C254" s="177"/>
      <c r="D254" s="178" t="s">
        <v>330</v>
      </c>
      <c r="E254" s="179" t="s">
        <v>568</v>
      </c>
      <c r="F254" s="179">
        <f>387-14.63</f>
        <v>372.37</v>
      </c>
      <c r="G254" s="179"/>
      <c r="H254" s="179">
        <v>490</v>
      </c>
      <c r="I254" s="181">
        <v>490</v>
      </c>
      <c r="J254" s="151" t="s">
        <v>626</v>
      </c>
      <c r="K254" s="152">
        <f t="shared" si="110"/>
        <v>117.63</v>
      </c>
      <c r="L254" s="153">
        <f t="shared" si="111"/>
        <v>0.31589548030185027</v>
      </c>
      <c r="M254" s="148" t="s">
        <v>538</v>
      </c>
      <c r="N254" s="154">
        <v>43850</v>
      </c>
      <c r="O254" s="1"/>
      <c r="P254" s="1"/>
      <c r="Q254" s="1"/>
      <c r="R254" s="6" t="s">
        <v>725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9">
        <v>142</v>
      </c>
      <c r="B255" s="190">
        <v>43578</v>
      </c>
      <c r="C255" s="190"/>
      <c r="D255" s="191" t="s">
        <v>742</v>
      </c>
      <c r="E255" s="192" t="s">
        <v>540</v>
      </c>
      <c r="F255" s="192">
        <v>220</v>
      </c>
      <c r="G255" s="192"/>
      <c r="H255" s="192">
        <v>127.5</v>
      </c>
      <c r="I255" s="193">
        <v>284</v>
      </c>
      <c r="J255" s="161" t="s">
        <v>743</v>
      </c>
      <c r="K255" s="162">
        <f t="shared" si="110"/>
        <v>-92.5</v>
      </c>
      <c r="L255" s="163">
        <f t="shared" si="111"/>
        <v>-0.42045454545454547</v>
      </c>
      <c r="M255" s="159" t="s">
        <v>550</v>
      </c>
      <c r="N255" s="156">
        <v>43896</v>
      </c>
      <c r="O255" s="1"/>
      <c r="P255" s="1"/>
      <c r="Q255" s="1"/>
      <c r="R255" s="6" t="s">
        <v>725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76">
        <v>143</v>
      </c>
      <c r="B256" s="177">
        <v>43622</v>
      </c>
      <c r="C256" s="177"/>
      <c r="D256" s="178" t="s">
        <v>448</v>
      </c>
      <c r="E256" s="179" t="s">
        <v>540</v>
      </c>
      <c r="F256" s="179">
        <v>332.8</v>
      </c>
      <c r="G256" s="179"/>
      <c r="H256" s="179">
        <v>405</v>
      </c>
      <c r="I256" s="181">
        <v>419</v>
      </c>
      <c r="J256" s="151" t="s">
        <v>744</v>
      </c>
      <c r="K256" s="152">
        <f t="shared" si="110"/>
        <v>72.199999999999989</v>
      </c>
      <c r="L256" s="153">
        <f t="shared" si="111"/>
        <v>0.21694711538461534</v>
      </c>
      <c r="M256" s="148" t="s">
        <v>538</v>
      </c>
      <c r="N256" s="154">
        <v>43860</v>
      </c>
      <c r="O256" s="1"/>
      <c r="P256" s="1"/>
      <c r="Q256" s="1"/>
      <c r="R256" s="6" t="s">
        <v>729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70">
        <v>144</v>
      </c>
      <c r="B257" s="169">
        <v>43641</v>
      </c>
      <c r="C257" s="169"/>
      <c r="D257" s="170" t="s">
        <v>149</v>
      </c>
      <c r="E257" s="171" t="s">
        <v>568</v>
      </c>
      <c r="F257" s="171">
        <v>386</v>
      </c>
      <c r="G257" s="172"/>
      <c r="H257" s="172">
        <v>395</v>
      </c>
      <c r="I257" s="172">
        <v>452</v>
      </c>
      <c r="J257" s="173" t="s">
        <v>745</v>
      </c>
      <c r="K257" s="174">
        <f t="shared" si="110"/>
        <v>9</v>
      </c>
      <c r="L257" s="175">
        <f t="shared" si="111"/>
        <v>2.3316062176165803E-2</v>
      </c>
      <c r="M257" s="171" t="s">
        <v>659</v>
      </c>
      <c r="N257" s="169">
        <v>43868</v>
      </c>
      <c r="O257" s="1"/>
      <c r="P257" s="1"/>
      <c r="Q257" s="1"/>
      <c r="R257" s="6" t="s">
        <v>729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70">
        <v>145</v>
      </c>
      <c r="B258" s="169">
        <v>43707</v>
      </c>
      <c r="C258" s="169"/>
      <c r="D258" s="170" t="s">
        <v>130</v>
      </c>
      <c r="E258" s="171" t="s">
        <v>568</v>
      </c>
      <c r="F258" s="171">
        <v>137.5</v>
      </c>
      <c r="G258" s="172"/>
      <c r="H258" s="172">
        <v>138.5</v>
      </c>
      <c r="I258" s="172">
        <v>190</v>
      </c>
      <c r="J258" s="173" t="s">
        <v>763</v>
      </c>
      <c r="K258" s="174">
        <f>H258-F258</f>
        <v>1</v>
      </c>
      <c r="L258" s="175">
        <f>K258/F258</f>
        <v>7.2727272727272727E-3</v>
      </c>
      <c r="M258" s="171" t="s">
        <v>659</v>
      </c>
      <c r="N258" s="169">
        <v>44432</v>
      </c>
      <c r="O258" s="1"/>
      <c r="P258" s="1"/>
      <c r="Q258" s="1"/>
      <c r="R258" s="6" t="s">
        <v>725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76">
        <v>146</v>
      </c>
      <c r="B259" s="177">
        <v>43731</v>
      </c>
      <c r="C259" s="177"/>
      <c r="D259" s="178" t="s">
        <v>404</v>
      </c>
      <c r="E259" s="179" t="s">
        <v>568</v>
      </c>
      <c r="F259" s="179">
        <v>235</v>
      </c>
      <c r="G259" s="179"/>
      <c r="H259" s="179">
        <v>295</v>
      </c>
      <c r="I259" s="181">
        <v>296</v>
      </c>
      <c r="J259" s="151" t="s">
        <v>746</v>
      </c>
      <c r="K259" s="152">
        <f t="shared" ref="K259:K265" si="112">H259-F259</f>
        <v>60</v>
      </c>
      <c r="L259" s="153">
        <f t="shared" ref="L259:L265" si="113">K259/F259</f>
        <v>0.25531914893617019</v>
      </c>
      <c r="M259" s="148" t="s">
        <v>538</v>
      </c>
      <c r="N259" s="154">
        <v>43844</v>
      </c>
      <c r="O259" s="1"/>
      <c r="P259" s="1"/>
      <c r="Q259" s="1"/>
      <c r="R259" s="6" t="s">
        <v>729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76">
        <v>147</v>
      </c>
      <c r="B260" s="177">
        <v>43752</v>
      </c>
      <c r="C260" s="177"/>
      <c r="D260" s="178" t="s">
        <v>747</v>
      </c>
      <c r="E260" s="179" t="s">
        <v>568</v>
      </c>
      <c r="F260" s="179">
        <v>277.5</v>
      </c>
      <c r="G260" s="179"/>
      <c r="H260" s="179">
        <v>333</v>
      </c>
      <c r="I260" s="181">
        <v>333</v>
      </c>
      <c r="J260" s="151" t="s">
        <v>748</v>
      </c>
      <c r="K260" s="152">
        <f t="shared" si="112"/>
        <v>55.5</v>
      </c>
      <c r="L260" s="153">
        <f t="shared" si="113"/>
        <v>0.2</v>
      </c>
      <c r="M260" s="148" t="s">
        <v>538</v>
      </c>
      <c r="N260" s="154">
        <v>43846</v>
      </c>
      <c r="O260" s="1"/>
      <c r="P260" s="1"/>
      <c r="Q260" s="1"/>
      <c r="R260" s="6" t="s">
        <v>725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76">
        <v>148</v>
      </c>
      <c r="B261" s="177">
        <v>43752</v>
      </c>
      <c r="C261" s="177"/>
      <c r="D261" s="178" t="s">
        <v>749</v>
      </c>
      <c r="E261" s="179" t="s">
        <v>568</v>
      </c>
      <c r="F261" s="179">
        <v>930</v>
      </c>
      <c r="G261" s="179"/>
      <c r="H261" s="179">
        <v>1165</v>
      </c>
      <c r="I261" s="181">
        <v>1200</v>
      </c>
      <c r="J261" s="151" t="s">
        <v>750</v>
      </c>
      <c r="K261" s="152">
        <f t="shared" si="112"/>
        <v>235</v>
      </c>
      <c r="L261" s="153">
        <f t="shared" si="113"/>
        <v>0.25268817204301075</v>
      </c>
      <c r="M261" s="148" t="s">
        <v>538</v>
      </c>
      <c r="N261" s="154">
        <v>43847</v>
      </c>
      <c r="O261" s="1"/>
      <c r="P261" s="1"/>
      <c r="Q261" s="1"/>
      <c r="R261" s="6" t="s">
        <v>729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76">
        <v>149</v>
      </c>
      <c r="B262" s="177">
        <v>43753</v>
      </c>
      <c r="C262" s="177"/>
      <c r="D262" s="178" t="s">
        <v>751</v>
      </c>
      <c r="E262" s="179" t="s">
        <v>568</v>
      </c>
      <c r="F262" s="149">
        <v>111</v>
      </c>
      <c r="G262" s="179"/>
      <c r="H262" s="179">
        <v>141</v>
      </c>
      <c r="I262" s="181">
        <v>141</v>
      </c>
      <c r="J262" s="151" t="s">
        <v>553</v>
      </c>
      <c r="K262" s="152">
        <f t="shared" si="112"/>
        <v>30</v>
      </c>
      <c r="L262" s="153">
        <f t="shared" si="113"/>
        <v>0.27027027027027029</v>
      </c>
      <c r="M262" s="148" t="s">
        <v>538</v>
      </c>
      <c r="N262" s="154">
        <v>44328</v>
      </c>
      <c r="O262" s="1"/>
      <c r="P262" s="1"/>
      <c r="Q262" s="1"/>
      <c r="R262" s="6" t="s">
        <v>729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76">
        <v>150</v>
      </c>
      <c r="B263" s="177">
        <v>43753</v>
      </c>
      <c r="C263" s="177"/>
      <c r="D263" s="178" t="s">
        <v>752</v>
      </c>
      <c r="E263" s="179" t="s">
        <v>568</v>
      </c>
      <c r="F263" s="149">
        <v>296</v>
      </c>
      <c r="G263" s="179"/>
      <c r="H263" s="179">
        <v>370</v>
      </c>
      <c r="I263" s="181">
        <v>370</v>
      </c>
      <c r="J263" s="151" t="s">
        <v>626</v>
      </c>
      <c r="K263" s="152">
        <f t="shared" si="112"/>
        <v>74</v>
      </c>
      <c r="L263" s="153">
        <f t="shared" si="113"/>
        <v>0.25</v>
      </c>
      <c r="M263" s="148" t="s">
        <v>538</v>
      </c>
      <c r="N263" s="154">
        <v>43853</v>
      </c>
      <c r="O263" s="1"/>
      <c r="P263" s="1"/>
      <c r="Q263" s="1"/>
      <c r="R263" s="6" t="s">
        <v>729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76">
        <v>151</v>
      </c>
      <c r="B264" s="177">
        <v>43754</v>
      </c>
      <c r="C264" s="177"/>
      <c r="D264" s="178" t="s">
        <v>753</v>
      </c>
      <c r="E264" s="179" t="s">
        <v>568</v>
      </c>
      <c r="F264" s="149">
        <v>300</v>
      </c>
      <c r="G264" s="179"/>
      <c r="H264" s="179">
        <v>382.5</v>
      </c>
      <c r="I264" s="181">
        <v>344</v>
      </c>
      <c r="J264" s="151" t="s">
        <v>794</v>
      </c>
      <c r="K264" s="152">
        <f t="shared" si="112"/>
        <v>82.5</v>
      </c>
      <c r="L264" s="153">
        <f t="shared" si="113"/>
        <v>0.27500000000000002</v>
      </c>
      <c r="M264" s="148" t="s">
        <v>538</v>
      </c>
      <c r="N264" s="154">
        <v>44238</v>
      </c>
      <c r="O264" s="1"/>
      <c r="P264" s="1"/>
      <c r="Q264" s="1"/>
      <c r="R264" s="6" t="s">
        <v>729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76">
        <v>152</v>
      </c>
      <c r="B265" s="177">
        <v>43832</v>
      </c>
      <c r="C265" s="177"/>
      <c r="D265" s="178" t="s">
        <v>754</v>
      </c>
      <c r="E265" s="179" t="s">
        <v>568</v>
      </c>
      <c r="F265" s="149">
        <v>495</v>
      </c>
      <c r="G265" s="179"/>
      <c r="H265" s="179">
        <v>595</v>
      </c>
      <c r="I265" s="181">
        <v>590</v>
      </c>
      <c r="J265" s="151" t="s">
        <v>793</v>
      </c>
      <c r="K265" s="152">
        <f t="shared" si="112"/>
        <v>100</v>
      </c>
      <c r="L265" s="153">
        <f t="shared" si="113"/>
        <v>0.20202020202020202</v>
      </c>
      <c r="M265" s="148" t="s">
        <v>538</v>
      </c>
      <c r="N265" s="154">
        <v>44589</v>
      </c>
      <c r="O265" s="1"/>
      <c r="P265" s="1"/>
      <c r="Q265" s="1"/>
      <c r="R265" s="6" t="s">
        <v>729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76">
        <v>153</v>
      </c>
      <c r="B266" s="177">
        <v>43966</v>
      </c>
      <c r="C266" s="177"/>
      <c r="D266" s="178" t="s">
        <v>71</v>
      </c>
      <c r="E266" s="179" t="s">
        <v>568</v>
      </c>
      <c r="F266" s="149">
        <v>67.5</v>
      </c>
      <c r="G266" s="179"/>
      <c r="H266" s="179">
        <v>86</v>
      </c>
      <c r="I266" s="181">
        <v>86</v>
      </c>
      <c r="J266" s="151" t="s">
        <v>755</v>
      </c>
      <c r="K266" s="152">
        <f t="shared" ref="K266:K274" si="114">H266-F266</f>
        <v>18.5</v>
      </c>
      <c r="L266" s="153">
        <f t="shared" ref="L266:L274" si="115">K266/F266</f>
        <v>0.27407407407407408</v>
      </c>
      <c r="M266" s="148" t="s">
        <v>538</v>
      </c>
      <c r="N266" s="154">
        <v>44008</v>
      </c>
      <c r="O266" s="1"/>
      <c r="P266" s="1"/>
      <c r="Q266" s="1"/>
      <c r="R266" s="6" t="s">
        <v>729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76">
        <v>154</v>
      </c>
      <c r="B267" s="177">
        <v>44035</v>
      </c>
      <c r="C267" s="177"/>
      <c r="D267" s="178" t="s">
        <v>447</v>
      </c>
      <c r="E267" s="179" t="s">
        <v>568</v>
      </c>
      <c r="F267" s="149">
        <v>231</v>
      </c>
      <c r="G267" s="179"/>
      <c r="H267" s="179">
        <v>281</v>
      </c>
      <c r="I267" s="181">
        <v>281</v>
      </c>
      <c r="J267" s="151" t="s">
        <v>626</v>
      </c>
      <c r="K267" s="152">
        <f t="shared" si="114"/>
        <v>50</v>
      </c>
      <c r="L267" s="153">
        <f t="shared" si="115"/>
        <v>0.21645021645021645</v>
      </c>
      <c r="M267" s="148" t="s">
        <v>538</v>
      </c>
      <c r="N267" s="154">
        <v>44358</v>
      </c>
      <c r="O267" s="1"/>
      <c r="P267" s="1"/>
      <c r="Q267" s="1"/>
      <c r="R267" s="6" t="s">
        <v>729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76">
        <v>155</v>
      </c>
      <c r="B268" s="177">
        <v>44092</v>
      </c>
      <c r="C268" s="177"/>
      <c r="D268" s="178" t="s">
        <v>387</v>
      </c>
      <c r="E268" s="179" t="s">
        <v>568</v>
      </c>
      <c r="F268" s="179">
        <v>206</v>
      </c>
      <c r="G268" s="179"/>
      <c r="H268" s="179">
        <v>248</v>
      </c>
      <c r="I268" s="181">
        <v>248</v>
      </c>
      <c r="J268" s="151" t="s">
        <v>626</v>
      </c>
      <c r="K268" s="152">
        <f t="shared" si="114"/>
        <v>42</v>
      </c>
      <c r="L268" s="153">
        <f t="shared" si="115"/>
        <v>0.20388349514563106</v>
      </c>
      <c r="M268" s="148" t="s">
        <v>538</v>
      </c>
      <c r="N268" s="154">
        <v>44214</v>
      </c>
      <c r="O268" s="1"/>
      <c r="P268" s="1"/>
      <c r="Q268" s="1"/>
      <c r="R268" s="6" t="s">
        <v>729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76">
        <v>156</v>
      </c>
      <c r="B269" s="177">
        <v>44140</v>
      </c>
      <c r="C269" s="177"/>
      <c r="D269" s="178" t="s">
        <v>387</v>
      </c>
      <c r="E269" s="179" t="s">
        <v>568</v>
      </c>
      <c r="F269" s="179">
        <v>182.5</v>
      </c>
      <c r="G269" s="179"/>
      <c r="H269" s="179">
        <v>248</v>
      </c>
      <c r="I269" s="181">
        <v>248</v>
      </c>
      <c r="J269" s="151" t="s">
        <v>626</v>
      </c>
      <c r="K269" s="152">
        <f t="shared" si="114"/>
        <v>65.5</v>
      </c>
      <c r="L269" s="153">
        <f t="shared" si="115"/>
        <v>0.35890410958904112</v>
      </c>
      <c r="M269" s="148" t="s">
        <v>538</v>
      </c>
      <c r="N269" s="154">
        <v>44214</v>
      </c>
      <c r="O269" s="1"/>
      <c r="P269" s="1"/>
      <c r="Q269" s="1"/>
      <c r="R269" s="6" t="s">
        <v>729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76">
        <v>157</v>
      </c>
      <c r="B270" s="177">
        <v>44140</v>
      </c>
      <c r="C270" s="177"/>
      <c r="D270" s="178" t="s">
        <v>314</v>
      </c>
      <c r="E270" s="179" t="s">
        <v>568</v>
      </c>
      <c r="F270" s="179">
        <v>247.5</v>
      </c>
      <c r="G270" s="179"/>
      <c r="H270" s="179">
        <v>320</v>
      </c>
      <c r="I270" s="181">
        <v>320</v>
      </c>
      <c r="J270" s="151" t="s">
        <v>626</v>
      </c>
      <c r="K270" s="152">
        <f t="shared" si="114"/>
        <v>72.5</v>
      </c>
      <c r="L270" s="153">
        <f t="shared" si="115"/>
        <v>0.29292929292929293</v>
      </c>
      <c r="M270" s="148" t="s">
        <v>538</v>
      </c>
      <c r="N270" s="154">
        <v>44323</v>
      </c>
      <c r="O270" s="1"/>
      <c r="P270" s="1"/>
      <c r="Q270" s="1"/>
      <c r="R270" s="6" t="s">
        <v>729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76">
        <v>158</v>
      </c>
      <c r="B271" s="177">
        <v>44140</v>
      </c>
      <c r="C271" s="177"/>
      <c r="D271" s="178" t="s">
        <v>267</v>
      </c>
      <c r="E271" s="179" t="s">
        <v>568</v>
      </c>
      <c r="F271" s="149">
        <v>925</v>
      </c>
      <c r="G271" s="179"/>
      <c r="H271" s="179">
        <v>1095</v>
      </c>
      <c r="I271" s="181">
        <v>1093</v>
      </c>
      <c r="J271" s="151" t="s">
        <v>756</v>
      </c>
      <c r="K271" s="152">
        <f t="shared" si="114"/>
        <v>170</v>
      </c>
      <c r="L271" s="153">
        <f t="shared" si="115"/>
        <v>0.18378378378378379</v>
      </c>
      <c r="M271" s="148" t="s">
        <v>538</v>
      </c>
      <c r="N271" s="154">
        <v>44201</v>
      </c>
      <c r="O271" s="1"/>
      <c r="P271" s="1"/>
      <c r="Q271" s="1"/>
      <c r="R271" s="6" t="s">
        <v>729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76">
        <v>159</v>
      </c>
      <c r="B272" s="177">
        <v>44140</v>
      </c>
      <c r="C272" s="177"/>
      <c r="D272" s="178" t="s">
        <v>330</v>
      </c>
      <c r="E272" s="179" t="s">
        <v>568</v>
      </c>
      <c r="F272" s="149">
        <v>332.5</v>
      </c>
      <c r="G272" s="179"/>
      <c r="H272" s="179">
        <v>393</v>
      </c>
      <c r="I272" s="181">
        <v>406</v>
      </c>
      <c r="J272" s="151" t="s">
        <v>757</v>
      </c>
      <c r="K272" s="152">
        <f t="shared" si="114"/>
        <v>60.5</v>
      </c>
      <c r="L272" s="153">
        <f t="shared" si="115"/>
        <v>0.18195488721804512</v>
      </c>
      <c r="M272" s="148" t="s">
        <v>538</v>
      </c>
      <c r="N272" s="154">
        <v>44256</v>
      </c>
      <c r="O272" s="1"/>
      <c r="P272" s="1"/>
      <c r="Q272" s="1"/>
      <c r="R272" s="6" t="s">
        <v>729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76">
        <v>160</v>
      </c>
      <c r="B273" s="177">
        <v>44141</v>
      </c>
      <c r="C273" s="177"/>
      <c r="D273" s="178" t="s">
        <v>447</v>
      </c>
      <c r="E273" s="179" t="s">
        <v>568</v>
      </c>
      <c r="F273" s="149">
        <v>231</v>
      </c>
      <c r="G273" s="179"/>
      <c r="H273" s="179">
        <v>281</v>
      </c>
      <c r="I273" s="181">
        <v>281</v>
      </c>
      <c r="J273" s="151" t="s">
        <v>626</v>
      </c>
      <c r="K273" s="152">
        <f t="shared" si="114"/>
        <v>50</v>
      </c>
      <c r="L273" s="153">
        <f t="shared" si="115"/>
        <v>0.21645021645021645</v>
      </c>
      <c r="M273" s="148" t="s">
        <v>538</v>
      </c>
      <c r="N273" s="154">
        <v>44358</v>
      </c>
      <c r="O273" s="1"/>
      <c r="P273" s="1"/>
      <c r="Q273" s="1"/>
      <c r="R273" s="6" t="s">
        <v>729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76">
        <v>161</v>
      </c>
      <c r="B274" s="177">
        <v>44187</v>
      </c>
      <c r="C274" s="177"/>
      <c r="D274" s="178" t="s">
        <v>423</v>
      </c>
      <c r="E274" s="179" t="s">
        <v>568</v>
      </c>
      <c r="F274" s="149">
        <v>190</v>
      </c>
      <c r="G274" s="179"/>
      <c r="H274" s="179">
        <v>239</v>
      </c>
      <c r="I274" s="181">
        <v>239</v>
      </c>
      <c r="J274" s="151" t="s">
        <v>845</v>
      </c>
      <c r="K274" s="152">
        <f t="shared" si="114"/>
        <v>49</v>
      </c>
      <c r="L274" s="153">
        <f t="shared" si="115"/>
        <v>0.25789473684210529</v>
      </c>
      <c r="M274" s="148" t="s">
        <v>538</v>
      </c>
      <c r="N274" s="154">
        <v>44844</v>
      </c>
      <c r="O274" s="1"/>
      <c r="P274" s="1"/>
      <c r="Q274" s="1"/>
      <c r="R274" s="6" t="s">
        <v>729</v>
      </c>
    </row>
    <row r="275" spans="1:26" ht="12.75" customHeight="1">
      <c r="A275" s="176">
        <v>162</v>
      </c>
      <c r="B275" s="177">
        <v>44258</v>
      </c>
      <c r="C275" s="177"/>
      <c r="D275" s="178" t="s">
        <v>754</v>
      </c>
      <c r="E275" s="179" t="s">
        <v>568</v>
      </c>
      <c r="F275" s="149">
        <v>495</v>
      </c>
      <c r="G275" s="179"/>
      <c r="H275" s="179">
        <v>595</v>
      </c>
      <c r="I275" s="181">
        <v>590</v>
      </c>
      <c r="J275" s="151" t="s">
        <v>793</v>
      </c>
      <c r="K275" s="152">
        <f t="shared" ref="K275:K282" si="116">H275-F275</f>
        <v>100</v>
      </c>
      <c r="L275" s="153">
        <f t="shared" ref="L275:L282" si="117">K275/F275</f>
        <v>0.20202020202020202</v>
      </c>
      <c r="M275" s="148" t="s">
        <v>538</v>
      </c>
      <c r="N275" s="154">
        <v>44589</v>
      </c>
      <c r="O275" s="1"/>
      <c r="P275" s="1"/>
      <c r="R275" s="6" t="s">
        <v>729</v>
      </c>
    </row>
    <row r="276" spans="1:26" ht="12.75" customHeight="1">
      <c r="A276" s="176">
        <v>163</v>
      </c>
      <c r="B276" s="177">
        <v>44274</v>
      </c>
      <c r="C276" s="177"/>
      <c r="D276" s="178" t="s">
        <v>330</v>
      </c>
      <c r="E276" s="179" t="s">
        <v>568</v>
      </c>
      <c r="F276" s="149">
        <v>355</v>
      </c>
      <c r="G276" s="179"/>
      <c r="H276" s="179">
        <v>422.5</v>
      </c>
      <c r="I276" s="181">
        <v>420</v>
      </c>
      <c r="J276" s="151" t="s">
        <v>758</v>
      </c>
      <c r="K276" s="152">
        <f t="shared" si="116"/>
        <v>67.5</v>
      </c>
      <c r="L276" s="153">
        <f t="shared" si="117"/>
        <v>0.19014084507042253</v>
      </c>
      <c r="M276" s="148" t="s">
        <v>538</v>
      </c>
      <c r="N276" s="154">
        <v>44361</v>
      </c>
      <c r="O276" s="1"/>
      <c r="R276" s="194" t="s">
        <v>729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76">
        <v>164</v>
      </c>
      <c r="B277" s="177">
        <v>44295</v>
      </c>
      <c r="C277" s="177"/>
      <c r="D277" s="178" t="s">
        <v>759</v>
      </c>
      <c r="E277" s="179" t="s">
        <v>568</v>
      </c>
      <c r="F277" s="149">
        <v>555</v>
      </c>
      <c r="G277" s="179"/>
      <c r="H277" s="179">
        <v>663</v>
      </c>
      <c r="I277" s="181">
        <v>663</v>
      </c>
      <c r="J277" s="151" t="s">
        <v>760</v>
      </c>
      <c r="K277" s="152">
        <f t="shared" si="116"/>
        <v>108</v>
      </c>
      <c r="L277" s="153">
        <f t="shared" si="117"/>
        <v>0.19459459459459461</v>
      </c>
      <c r="M277" s="148" t="s">
        <v>538</v>
      </c>
      <c r="N277" s="154">
        <v>44321</v>
      </c>
      <c r="O277" s="1"/>
      <c r="P277" s="1"/>
      <c r="Q277" s="1"/>
      <c r="R277" s="194" t="s">
        <v>729</v>
      </c>
    </row>
    <row r="278" spans="1:26" ht="12.75" customHeight="1">
      <c r="A278" s="176">
        <v>165</v>
      </c>
      <c r="B278" s="177">
        <v>44308</v>
      </c>
      <c r="C278" s="177"/>
      <c r="D278" s="178" t="s">
        <v>358</v>
      </c>
      <c r="E278" s="179" t="s">
        <v>568</v>
      </c>
      <c r="F278" s="149">
        <v>126.5</v>
      </c>
      <c r="G278" s="179"/>
      <c r="H278" s="179">
        <v>155</v>
      </c>
      <c r="I278" s="181">
        <v>155</v>
      </c>
      <c r="J278" s="151" t="s">
        <v>626</v>
      </c>
      <c r="K278" s="152">
        <f t="shared" si="116"/>
        <v>28.5</v>
      </c>
      <c r="L278" s="153">
        <f t="shared" si="117"/>
        <v>0.22529644268774704</v>
      </c>
      <c r="M278" s="148" t="s">
        <v>538</v>
      </c>
      <c r="N278" s="154">
        <v>44362</v>
      </c>
      <c r="O278" s="1"/>
      <c r="R278" s="194" t="s">
        <v>729</v>
      </c>
    </row>
    <row r="279" spans="1:26" ht="12.75" customHeight="1">
      <c r="A279" s="220">
        <v>166</v>
      </c>
      <c r="B279" s="221">
        <v>44368</v>
      </c>
      <c r="C279" s="221"/>
      <c r="D279" s="222" t="s">
        <v>375</v>
      </c>
      <c r="E279" s="223" t="s">
        <v>568</v>
      </c>
      <c r="F279" s="224">
        <v>287.5</v>
      </c>
      <c r="G279" s="223"/>
      <c r="H279" s="223">
        <v>245</v>
      </c>
      <c r="I279" s="225">
        <v>344</v>
      </c>
      <c r="J279" s="161" t="s">
        <v>789</v>
      </c>
      <c r="K279" s="162">
        <f t="shared" si="116"/>
        <v>-42.5</v>
      </c>
      <c r="L279" s="163">
        <f t="shared" si="117"/>
        <v>-0.14782608695652175</v>
      </c>
      <c r="M279" s="159" t="s">
        <v>550</v>
      </c>
      <c r="N279" s="156">
        <v>44508</v>
      </c>
      <c r="O279" s="1"/>
      <c r="R279" s="194" t="s">
        <v>729</v>
      </c>
    </row>
    <row r="280" spans="1:26" ht="12.75" customHeight="1">
      <c r="A280" s="176">
        <v>167</v>
      </c>
      <c r="B280" s="177">
        <v>44368</v>
      </c>
      <c r="C280" s="177"/>
      <c r="D280" s="178" t="s">
        <v>447</v>
      </c>
      <c r="E280" s="179" t="s">
        <v>568</v>
      </c>
      <c r="F280" s="149">
        <v>241</v>
      </c>
      <c r="G280" s="179"/>
      <c r="H280" s="179">
        <v>298</v>
      </c>
      <c r="I280" s="181">
        <v>320</v>
      </c>
      <c r="J280" s="151" t="s">
        <v>626</v>
      </c>
      <c r="K280" s="152">
        <f t="shared" si="116"/>
        <v>57</v>
      </c>
      <c r="L280" s="153">
        <f t="shared" si="117"/>
        <v>0.23651452282157676</v>
      </c>
      <c r="M280" s="148" t="s">
        <v>538</v>
      </c>
      <c r="N280" s="154">
        <v>44802</v>
      </c>
      <c r="O280" s="41"/>
      <c r="R280" s="194" t="s">
        <v>729</v>
      </c>
    </row>
    <row r="281" spans="1:26" ht="12.75" customHeight="1">
      <c r="A281" s="176">
        <v>168</v>
      </c>
      <c r="B281" s="177">
        <v>44406</v>
      </c>
      <c r="C281" s="177"/>
      <c r="D281" s="178" t="s">
        <v>358</v>
      </c>
      <c r="E281" s="179" t="s">
        <v>568</v>
      </c>
      <c r="F281" s="149">
        <v>162.5</v>
      </c>
      <c r="G281" s="179"/>
      <c r="H281" s="179">
        <v>200</v>
      </c>
      <c r="I281" s="181">
        <v>200</v>
      </c>
      <c r="J281" s="151" t="s">
        <v>626</v>
      </c>
      <c r="K281" s="152">
        <f t="shared" si="116"/>
        <v>37.5</v>
      </c>
      <c r="L281" s="153">
        <f t="shared" si="117"/>
        <v>0.23076923076923078</v>
      </c>
      <c r="M281" s="148" t="s">
        <v>538</v>
      </c>
      <c r="N281" s="154">
        <v>44802</v>
      </c>
      <c r="O281" s="1"/>
      <c r="R281" s="194" t="s">
        <v>729</v>
      </c>
    </row>
    <row r="282" spans="1:26" ht="12.75" customHeight="1">
      <c r="A282" s="176">
        <v>169</v>
      </c>
      <c r="B282" s="177">
        <v>44462</v>
      </c>
      <c r="C282" s="177"/>
      <c r="D282" s="178" t="s">
        <v>765</v>
      </c>
      <c r="E282" s="179" t="s">
        <v>568</v>
      </c>
      <c r="F282" s="149">
        <v>1235</v>
      </c>
      <c r="G282" s="179"/>
      <c r="H282" s="179">
        <v>1505</v>
      </c>
      <c r="I282" s="181">
        <v>1500</v>
      </c>
      <c r="J282" s="151" t="s">
        <v>626</v>
      </c>
      <c r="K282" s="152">
        <f t="shared" si="116"/>
        <v>270</v>
      </c>
      <c r="L282" s="153">
        <f t="shared" si="117"/>
        <v>0.21862348178137653</v>
      </c>
      <c r="M282" s="148" t="s">
        <v>538</v>
      </c>
      <c r="N282" s="154">
        <v>44564</v>
      </c>
      <c r="O282" s="1"/>
      <c r="R282" s="194" t="s">
        <v>729</v>
      </c>
    </row>
    <row r="283" spans="1:26" ht="12.75" customHeight="1">
      <c r="A283" s="206">
        <v>170</v>
      </c>
      <c r="B283" s="207">
        <v>44480</v>
      </c>
      <c r="C283" s="207"/>
      <c r="D283" s="208" t="s">
        <v>767</v>
      </c>
      <c r="E283" s="209" t="s">
        <v>568</v>
      </c>
      <c r="F283" s="54">
        <v>58.75</v>
      </c>
      <c r="G283" s="209"/>
      <c r="H283" s="209"/>
      <c r="I283" s="54">
        <v>72.5</v>
      </c>
      <c r="J283" s="210" t="s">
        <v>541</v>
      </c>
      <c r="K283" s="206"/>
      <c r="L283" s="207"/>
      <c r="M283" s="207"/>
      <c r="N283" s="208"/>
      <c r="O283" s="41"/>
      <c r="R283" s="194" t="s">
        <v>729</v>
      </c>
    </row>
    <row r="284" spans="1:26" ht="12.75" customHeight="1">
      <c r="A284" s="211">
        <v>171</v>
      </c>
      <c r="B284" s="212">
        <v>44481</v>
      </c>
      <c r="C284" s="212"/>
      <c r="D284" s="213" t="s">
        <v>256</v>
      </c>
      <c r="E284" s="214" t="s">
        <v>568</v>
      </c>
      <c r="F284" s="215" t="s">
        <v>769</v>
      </c>
      <c r="G284" s="214"/>
      <c r="H284" s="214"/>
      <c r="I284" s="214">
        <v>380</v>
      </c>
      <c r="J284" s="216" t="s">
        <v>541</v>
      </c>
      <c r="K284" s="211"/>
      <c r="L284" s="212"/>
      <c r="M284" s="212"/>
      <c r="N284" s="213"/>
      <c r="O284" s="41"/>
      <c r="R284" s="194" t="s">
        <v>729</v>
      </c>
    </row>
    <row r="285" spans="1:26" ht="12.75" customHeight="1">
      <c r="A285" s="176">
        <v>172</v>
      </c>
      <c r="B285" s="177">
        <v>44481</v>
      </c>
      <c r="C285" s="177"/>
      <c r="D285" s="178" t="s">
        <v>382</v>
      </c>
      <c r="E285" s="179" t="s">
        <v>568</v>
      </c>
      <c r="F285" s="149">
        <v>45.5</v>
      </c>
      <c r="G285" s="179"/>
      <c r="H285" s="179">
        <v>56.5</v>
      </c>
      <c r="I285" s="181">
        <v>56</v>
      </c>
      <c r="J285" s="151" t="s">
        <v>875</v>
      </c>
      <c r="K285" s="152">
        <f>H285-F285</f>
        <v>11</v>
      </c>
      <c r="L285" s="153">
        <f>K285/F285</f>
        <v>0.24175824175824176</v>
      </c>
      <c r="M285" s="148" t="s">
        <v>538</v>
      </c>
      <c r="N285" s="154">
        <v>44881</v>
      </c>
      <c r="O285" s="41"/>
      <c r="R285" s="194"/>
    </row>
    <row r="286" spans="1:26" ht="12.75" customHeight="1">
      <c r="A286" s="176">
        <v>173</v>
      </c>
      <c r="B286" s="177">
        <v>44551</v>
      </c>
      <c r="C286" s="177"/>
      <c r="D286" s="178" t="s">
        <v>118</v>
      </c>
      <c r="E286" s="179" t="s">
        <v>568</v>
      </c>
      <c r="F286" s="149">
        <v>2300</v>
      </c>
      <c r="G286" s="179"/>
      <c r="H286" s="179">
        <f>(2820+2200)/2</f>
        <v>2510</v>
      </c>
      <c r="I286" s="181">
        <v>3000</v>
      </c>
      <c r="J286" s="151" t="s">
        <v>801</v>
      </c>
      <c r="K286" s="152">
        <f>H286-F286</f>
        <v>210</v>
      </c>
      <c r="L286" s="153">
        <f>K286/F286</f>
        <v>9.1304347826086957E-2</v>
      </c>
      <c r="M286" s="148" t="s">
        <v>538</v>
      </c>
      <c r="N286" s="154">
        <v>44649</v>
      </c>
      <c r="O286" s="1"/>
      <c r="R286" s="194"/>
    </row>
    <row r="287" spans="1:26" ht="12.75" customHeight="1">
      <c r="A287" s="217">
        <v>174</v>
      </c>
      <c r="B287" s="212">
        <v>44606</v>
      </c>
      <c r="C287" s="217"/>
      <c r="D287" s="217" t="s">
        <v>402</v>
      </c>
      <c r="E287" s="214" t="s">
        <v>568</v>
      </c>
      <c r="F287" s="214" t="s">
        <v>796</v>
      </c>
      <c r="G287" s="214"/>
      <c r="H287" s="214"/>
      <c r="I287" s="214">
        <v>764</v>
      </c>
      <c r="J287" s="214" t="s">
        <v>541</v>
      </c>
      <c r="K287" s="214"/>
      <c r="L287" s="214"/>
      <c r="M287" s="214"/>
      <c r="N287" s="217"/>
      <c r="O287" s="41"/>
      <c r="R287" s="194"/>
    </row>
    <row r="288" spans="1:26" ht="12.75" customHeight="1">
      <c r="A288" s="176">
        <v>175</v>
      </c>
      <c r="B288" s="177">
        <v>44613</v>
      </c>
      <c r="C288" s="177"/>
      <c r="D288" s="178" t="s">
        <v>765</v>
      </c>
      <c r="E288" s="179" t="s">
        <v>568</v>
      </c>
      <c r="F288" s="149">
        <v>1255</v>
      </c>
      <c r="G288" s="179"/>
      <c r="H288" s="179">
        <v>1515</v>
      </c>
      <c r="I288" s="181">
        <v>1510</v>
      </c>
      <c r="J288" s="151" t="s">
        <v>626</v>
      </c>
      <c r="K288" s="152">
        <f>H288-F288</f>
        <v>260</v>
      </c>
      <c r="L288" s="153">
        <f>K288/F288</f>
        <v>0.20717131474103587</v>
      </c>
      <c r="M288" s="148" t="s">
        <v>538</v>
      </c>
      <c r="N288" s="154">
        <v>44834</v>
      </c>
      <c r="O288" s="41"/>
      <c r="R288" s="194"/>
    </row>
    <row r="289" spans="1:18" ht="12.75" customHeight="1">
      <c r="A289">
        <v>176</v>
      </c>
      <c r="B289" s="212">
        <v>44670</v>
      </c>
      <c r="C289" s="212"/>
      <c r="D289" s="217" t="s">
        <v>503</v>
      </c>
      <c r="E289" s="243" t="s">
        <v>568</v>
      </c>
      <c r="F289" s="214" t="s">
        <v>803</v>
      </c>
      <c r="G289" s="214"/>
      <c r="H289" s="214"/>
      <c r="I289" s="214">
        <v>553</v>
      </c>
      <c r="J289" s="214" t="s">
        <v>541</v>
      </c>
      <c r="K289" s="214"/>
      <c r="L289" s="214"/>
      <c r="M289" s="214"/>
      <c r="N289" s="214"/>
      <c r="O289" s="41"/>
      <c r="R289" s="194"/>
    </row>
    <row r="290" spans="1:18" ht="12.75" customHeight="1">
      <c r="A290" s="176">
        <v>177</v>
      </c>
      <c r="B290" s="177">
        <v>44746</v>
      </c>
      <c r="C290" s="177"/>
      <c r="D290" s="178" t="s">
        <v>837</v>
      </c>
      <c r="E290" s="179" t="s">
        <v>568</v>
      </c>
      <c r="F290" s="149">
        <v>207.5</v>
      </c>
      <c r="G290" s="179"/>
      <c r="H290" s="179">
        <v>254</v>
      </c>
      <c r="I290" s="181">
        <v>254</v>
      </c>
      <c r="J290" s="151" t="s">
        <v>626</v>
      </c>
      <c r="K290" s="152">
        <f>H290-F290</f>
        <v>46.5</v>
      </c>
      <c r="L290" s="153">
        <f>K290/F290</f>
        <v>0.22409638554216868</v>
      </c>
      <c r="M290" s="148" t="s">
        <v>538</v>
      </c>
      <c r="N290" s="154">
        <v>44792</v>
      </c>
      <c r="O290" s="1"/>
      <c r="R290" s="194"/>
    </row>
    <row r="291" spans="1:18" ht="12.75" customHeight="1">
      <c r="A291" s="176">
        <v>178</v>
      </c>
      <c r="B291" s="177">
        <v>44775</v>
      </c>
      <c r="C291" s="177"/>
      <c r="D291" s="178" t="s">
        <v>449</v>
      </c>
      <c r="E291" s="179" t="s">
        <v>568</v>
      </c>
      <c r="F291" s="149">
        <v>31.25</v>
      </c>
      <c r="G291" s="179"/>
      <c r="H291" s="179">
        <v>38.75</v>
      </c>
      <c r="I291" s="181">
        <v>38</v>
      </c>
      <c r="J291" s="151" t="s">
        <v>626</v>
      </c>
      <c r="K291" s="152">
        <f t="shared" ref="K291" si="118">H291-F291</f>
        <v>7.5</v>
      </c>
      <c r="L291" s="153">
        <f t="shared" ref="L291" si="119">K291/F291</f>
        <v>0.24</v>
      </c>
      <c r="M291" s="148" t="s">
        <v>538</v>
      </c>
      <c r="N291" s="154">
        <v>44844</v>
      </c>
      <c r="O291" s="41"/>
      <c r="R291" s="54"/>
    </row>
    <row r="292" spans="1:18" ht="12.75" customHeight="1">
      <c r="A292" s="211">
        <v>179</v>
      </c>
      <c r="B292" s="212">
        <v>44841</v>
      </c>
      <c r="C292" s="217"/>
      <c r="D292" s="217" t="s">
        <v>843</v>
      </c>
      <c r="E292" s="243" t="s">
        <v>568</v>
      </c>
      <c r="F292" s="214" t="s">
        <v>844</v>
      </c>
      <c r="G292" s="214"/>
      <c r="H292" s="214"/>
      <c r="I292" s="214">
        <v>840</v>
      </c>
      <c r="J292" s="214" t="s">
        <v>541</v>
      </c>
      <c r="K292" s="214"/>
      <c r="L292" s="214"/>
      <c r="M292" s="214"/>
      <c r="N292" s="214"/>
      <c r="O292" s="41"/>
      <c r="Q292" s="197"/>
      <c r="R292" s="54"/>
    </row>
    <row r="293" spans="1:18" ht="12.75" customHeight="1">
      <c r="A293" s="211">
        <v>180</v>
      </c>
      <c r="B293" s="212">
        <v>44844</v>
      </c>
      <c r="C293" s="217"/>
      <c r="D293" s="217" t="s">
        <v>404</v>
      </c>
      <c r="E293" s="243" t="s">
        <v>568</v>
      </c>
      <c r="F293" s="214" t="s">
        <v>846</v>
      </c>
      <c r="G293" s="214"/>
      <c r="H293" s="214"/>
      <c r="I293" s="214">
        <v>291</v>
      </c>
      <c r="J293" s="214" t="s">
        <v>541</v>
      </c>
      <c r="K293" s="214"/>
      <c r="L293" s="214"/>
      <c r="M293" s="214"/>
      <c r="N293" s="214"/>
      <c r="O293" s="41"/>
      <c r="Q293" s="197"/>
      <c r="R293" s="54"/>
    </row>
    <row r="294" spans="1:18" ht="12.75" customHeight="1">
      <c r="A294" s="211">
        <v>181</v>
      </c>
      <c r="B294" s="212">
        <v>44845</v>
      </c>
      <c r="C294" s="217"/>
      <c r="D294" s="217" t="s">
        <v>402</v>
      </c>
      <c r="E294" s="243" t="s">
        <v>568</v>
      </c>
      <c r="F294" s="214" t="s">
        <v>874</v>
      </c>
      <c r="G294" s="214"/>
      <c r="H294" s="214"/>
      <c r="I294" s="214">
        <v>765</v>
      </c>
      <c r="J294" s="214" t="s">
        <v>541</v>
      </c>
      <c r="K294" s="214"/>
      <c r="L294" s="214"/>
      <c r="M294" s="214"/>
      <c r="N294" s="214"/>
      <c r="O294" s="41"/>
      <c r="Q294" s="197"/>
      <c r="R294" s="54"/>
    </row>
    <row r="295" spans="1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1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1:18" ht="12.75" customHeight="1">
      <c r="B297" s="195" t="s">
        <v>761</v>
      </c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1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1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1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1:18" ht="12.75" customHeight="1">
      <c r="A301" s="196"/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1:18" ht="12.75" customHeight="1">
      <c r="A302" s="196"/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1:18" ht="12.75" customHeight="1">
      <c r="A303" s="53"/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1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</sheetData>
  <autoFilter ref="R1:R299"/>
  <mergeCells count="5">
    <mergeCell ref="J93:J94"/>
    <mergeCell ref="A93:A94"/>
    <mergeCell ref="B93:B94"/>
    <mergeCell ref="O93:O94"/>
    <mergeCell ref="P93:P94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2023-01-24T02:33:19Z</dcterms:modified>
</cp:coreProperties>
</file>