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0490" windowHeight="77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F&amp;O)'!$R$1:$R$322</definedName>
  </definedNames>
  <calcPr calcId="152511"/>
</workbook>
</file>

<file path=xl/calcChain.xml><?xml version="1.0" encoding="utf-8"?>
<calcChain xmlns="http://schemas.openxmlformats.org/spreadsheetml/2006/main">
  <c r="M101" i="6" l="1"/>
  <c r="K102" i="6"/>
  <c r="K101" i="6"/>
  <c r="L67" i="6"/>
  <c r="K67" i="6"/>
  <c r="L65" i="6"/>
  <c r="K65" i="6"/>
  <c r="L17" i="6"/>
  <c r="K17" i="6"/>
  <c r="M17" i="6" l="1"/>
  <c r="M67" i="6"/>
  <c r="M65" i="6"/>
  <c r="P26" i="6"/>
  <c r="K100" i="6"/>
  <c r="M100" i="6" s="1"/>
  <c r="L66" i="6"/>
  <c r="K66" i="6"/>
  <c r="L59" i="6"/>
  <c r="K59" i="6"/>
  <c r="K58" i="6"/>
  <c r="L58" i="6"/>
  <c r="M58" i="6" l="1"/>
  <c r="M66" i="6"/>
  <c r="M59" i="6"/>
  <c r="K97" i="6"/>
  <c r="M97" i="6" s="1"/>
  <c r="L64" i="6"/>
  <c r="K64" i="6"/>
  <c r="L63" i="6"/>
  <c r="K63" i="6"/>
  <c r="P25" i="6"/>
  <c r="P24" i="6"/>
  <c r="L61" i="6"/>
  <c r="K61" i="6"/>
  <c r="L62" i="6"/>
  <c r="K62" i="6"/>
  <c r="M64" i="6" l="1"/>
  <c r="M63" i="6"/>
  <c r="M61" i="6"/>
  <c r="M62" i="6"/>
  <c r="K96" i="6" l="1"/>
  <c r="M96" i="6" s="1"/>
  <c r="K95" i="6"/>
  <c r="M95" i="6" s="1"/>
  <c r="L60" i="6" l="1"/>
  <c r="K60" i="6"/>
  <c r="M60" i="6" l="1"/>
  <c r="L10" i="6"/>
  <c r="K10" i="6"/>
  <c r="M10" i="6" s="1"/>
  <c r="L55" i="6"/>
  <c r="K55" i="6"/>
  <c r="L57" i="6"/>
  <c r="K57" i="6"/>
  <c r="M57" i="6" s="1"/>
  <c r="M55" i="6" l="1"/>
  <c r="L12" i="6"/>
  <c r="K12" i="6"/>
  <c r="P23" i="6"/>
  <c r="L56" i="6"/>
  <c r="K56" i="6"/>
  <c r="M56" i="6" s="1"/>
  <c r="M12" i="6" l="1"/>
  <c r="K92" i="6"/>
  <c r="M92" i="6" s="1"/>
  <c r="K91" i="6" l="1"/>
  <c r="K90" i="6"/>
  <c r="L54" i="6"/>
  <c r="K54" i="6"/>
  <c r="L53" i="6"/>
  <c r="K53" i="6"/>
  <c r="M54" i="6" l="1"/>
  <c r="M53" i="6"/>
  <c r="K89" i="6" l="1"/>
  <c r="K88" i="6"/>
  <c r="K52" i="6"/>
  <c r="L52" i="6"/>
  <c r="L46" i="6"/>
  <c r="K46" i="6"/>
  <c r="L51" i="6"/>
  <c r="K51" i="6"/>
  <c r="K86" i="6"/>
  <c r="K85" i="6"/>
  <c r="K87" i="6"/>
  <c r="M87" i="6" s="1"/>
  <c r="P22" i="6"/>
  <c r="P21" i="6"/>
  <c r="K84" i="6"/>
  <c r="K83" i="6"/>
  <c r="K82" i="6"/>
  <c r="K81" i="6"/>
  <c r="L49" i="6"/>
  <c r="K49" i="6"/>
  <c r="L50" i="6"/>
  <c r="K50" i="6"/>
  <c r="M50" i="6" s="1"/>
  <c r="M52" i="6" l="1"/>
  <c r="M51" i="6"/>
  <c r="M46" i="6"/>
  <c r="M49" i="6"/>
  <c r="L47" i="6"/>
  <c r="K47" i="6" l="1"/>
  <c r="L45" i="6"/>
  <c r="K45" i="6"/>
  <c r="L42" i="6"/>
  <c r="K42" i="6"/>
  <c r="M45" i="6" l="1"/>
  <c r="M47" i="6"/>
  <c r="M42" i="6"/>
  <c r="L48" i="6" l="1"/>
  <c r="K48" i="6"/>
  <c r="M48" i="6" l="1"/>
  <c r="L44" i="6"/>
  <c r="K44" i="6"/>
  <c r="L43" i="6"/>
  <c r="K43" i="6"/>
  <c r="L13" i="6"/>
  <c r="K13" i="6"/>
  <c r="L41" i="6"/>
  <c r="K41" i="6"/>
  <c r="L40" i="6"/>
  <c r="K40" i="6"/>
  <c r="M44" i="6" l="1"/>
  <c r="M43" i="6"/>
  <c r="M13" i="6"/>
  <c r="M41" i="6"/>
  <c r="M40" i="6"/>
  <c r="K77" i="6"/>
  <c r="K78" i="6"/>
  <c r="K76" i="6" l="1"/>
  <c r="K74" i="6"/>
  <c r="K73" i="6"/>
  <c r="K80" i="6"/>
  <c r="K79" i="6"/>
  <c r="K75" i="6"/>
  <c r="L19" i="6"/>
  <c r="K19" i="6"/>
  <c r="M19" i="6" l="1"/>
  <c r="P18" i="6"/>
  <c r="P16" i="6" l="1"/>
  <c r="P14" i="6" l="1"/>
  <c r="P15" i="6"/>
  <c r="P11" i="6" l="1"/>
  <c r="K313" i="6" l="1"/>
  <c r="L313" i="6" s="1"/>
  <c r="K307" i="6"/>
  <c r="L307" i="6" s="1"/>
  <c r="L39" i="6" l="1"/>
  <c r="K39" i="6"/>
  <c r="M39" i="6" l="1"/>
  <c r="K315" i="6" l="1"/>
  <c r="L315" i="6" s="1"/>
  <c r="K303" i="6" l="1"/>
  <c r="L303" i="6" s="1"/>
  <c r="K304" i="6" l="1"/>
  <c r="L304" i="6" s="1"/>
  <c r="K297" i="6"/>
  <c r="L297" i="6" s="1"/>
  <c r="K314" i="6" l="1"/>
  <c r="L314" i="6" s="1"/>
  <c r="K308" i="6"/>
  <c r="L308" i="6" s="1"/>
  <c r="K310" i="6" l="1"/>
  <c r="L310" i="6" s="1"/>
  <c r="L6" i="2" l="1"/>
  <c r="K6" i="3"/>
  <c r="D7" i="5" l="1"/>
  <c r="M7" i="6"/>
  <c r="K305" i="6" l="1"/>
  <c r="L305" i="6" s="1"/>
  <c r="K302" i="6" l="1"/>
  <c r="L302" i="6" s="1"/>
  <c r="K306" i="6" l="1"/>
  <c r="L306" i="6" s="1"/>
  <c r="K301" i="6"/>
  <c r="L301" i="6" s="1"/>
  <c r="K300" i="6"/>
  <c r="L300" i="6" s="1"/>
  <c r="K298" i="6"/>
  <c r="L298" i="6" s="1"/>
  <c r="H296" i="6"/>
  <c r="K296" i="6" s="1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F257" i="6"/>
  <c r="K257" i="6" s="1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6" i="6"/>
  <c r="L236" i="6" s="1"/>
  <c r="F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5" i="6"/>
  <c r="L205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F187" i="6"/>
  <c r="K187" i="6" s="1"/>
  <c r="L187" i="6" s="1"/>
  <c r="H186" i="6"/>
  <c r="K186" i="6" s="1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H152" i="6"/>
  <c r="K152" i="6" s="1"/>
  <c r="L152" i="6" s="1"/>
  <c r="F151" i="6"/>
  <c r="K151" i="6" s="1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6" i="4"/>
</calcChain>
</file>

<file path=xl/sharedStrings.xml><?xml version="1.0" encoding="utf-8"?>
<sst xmlns="http://schemas.openxmlformats.org/spreadsheetml/2006/main" count="3268" uniqueCount="1221">
  <si>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</si>
  <si>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</si>
  <si>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</si>
  <si>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</si>
  <si>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</si>
  <si>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</si>
  <si>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</si>
  <si>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</si>
  <si>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</si>
  <si>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</si>
  <si>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</si>
  <si>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</si>
  <si>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</si>
  <si>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</si>
  <si>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</si>
  <si>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</si>
  <si>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</si>
  <si>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</si>
  <si>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</si>
  <si>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</si>
  <si>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</si>
  <si>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</si>
  <si>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</si>
  <si>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</si>
  <si>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</si>
  <si>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</si>
  <si>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</si>
  <si>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</si>
  <si>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</si>
  <si>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</si>
  <si>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</si>
  <si>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</si>
  <si>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</si>
  <si>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</si>
  <si>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</si>
  <si>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</si>
  <si>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</si>
  <si>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</si>
  <si>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</si>
  <si>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</si>
  <si>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</si>
  <si>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</si>
  <si>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</si>
  <si>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</si>
  <si>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</si>
  <si>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</si>
  <si>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</si>
  <si>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</si>
  <si>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</si>
  <si>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</si>
  <si>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</si>
  <si>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</si>
  <si>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</si>
  <si>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</si>
  <si>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</si>
  <si>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</si>
  <si>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</si>
  <si>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</si>
  <si>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</si>
  <si>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</si>
  <si>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</si>
  <si>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</si>
  <si>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</si>
  <si>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</si>
  <si>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</si>
  <si>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</si>
  <si>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</si>
  <si>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</si>
  <si>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</si>
  <si>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</si>
  <si>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</si>
  <si>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</si>
  <si>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</si>
  <si>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</si>
  <si>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</si>
  <si>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</si>
  <si>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</si>
  <si>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</si>
  <si>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</si>
  <si>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</si>
  <si>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</si>
  <si>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</si>
  <si>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</si>
  <si>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</si>
  <si>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</si>
  <si>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</si>
  <si>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</si>
  <si>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</si>
  <si>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</si>
  <si>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</si>
  <si>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</si>
  <si>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</si>
  <si>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</si>
  <si>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</si>
  <si>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</si>
  <si>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</si>
  <si>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</si>
  <si>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</si>
  <si>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</si>
  <si>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</si>
  <si>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</si>
  <si>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</si>
  <si>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</si>
  <si>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</si>
  <si>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</si>
  <si>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</si>
  <si>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</si>
  <si>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</si>
  <si>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</si>
  <si>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</si>
  <si>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</si>
  <si>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</si>
  <si>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</si>
  <si>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</si>
  <si>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</si>
  <si>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</si>
  <si>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</si>
  <si>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</si>
  <si>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</si>
  <si>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</si>
  <si>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</si>
  <si>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</si>
  <si>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</si>
  <si>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</si>
  <si>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</si>
  <si>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</si>
  <si>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</si>
  <si>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</si>
  <si>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</si>
  <si>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</si>
  <si>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</si>
  <si>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</si>
  <si>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</si>
  <si>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</si>
  <si>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</si>
  <si>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</si>
  <si>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</si>
  <si>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</si>
  <si>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</si>
  <si>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</si>
  <si>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</si>
  <si>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</si>
  <si>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</si>
  <si>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</si>
  <si>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</si>
  <si>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</si>
  <si>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</si>
  <si>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</si>
  <si>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</si>
  <si>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</si>
  <si>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</si>
  <si>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</si>
  <si>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</si>
  <si>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</si>
  <si>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</si>
  <si>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</si>
  <si>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</si>
  <si>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</si>
  <si>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</si>
  <si>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</si>
  <si>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</si>
  <si>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</si>
  <si>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</si>
  <si>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</si>
  <si>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</si>
  <si>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</si>
  <si>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</si>
  <si>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</si>
  <si>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</si>
  <si>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</si>
  <si>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</si>
  <si>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</si>
  <si>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</si>
  <si>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</si>
  <si>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</si>
  <si>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</si>
  <si>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</si>
  <si>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</si>
  <si>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</si>
  <si>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</si>
  <si>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</si>
  <si>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</si>
  <si>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</si>
  <si>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</si>
  <si>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</si>
  <si>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</si>
  <si>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</si>
  <si>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</si>
  <si>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</si>
  <si>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</si>
  <si>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</si>
  <si>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</si>
  <si>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</si>
  <si>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</si>
  <si>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</si>
  <si>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</si>
  <si>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</si>
  <si>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</si>
  <si>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</si>
  <si>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</si>
  <si>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</si>
  <si>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</si>
  <si>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</si>
  <si>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</si>
  <si>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</si>
  <si>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</si>
  <si>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</si>
  <si>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</si>
  <si>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</si>
  <si>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</si>
  <si>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</si>
  <si>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</si>
  <si>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</si>
  <si>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</si>
  <si>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</si>
  <si>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</si>
  <si>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</si>
  <si>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</si>
  <si>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</si>
  <si>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</si>
  <si>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</si>
  <si>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</si>
  <si>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</si>
  <si>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</si>
  <si>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</si>
  <si>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</si>
  <si>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</si>
  <si>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</si>
  <si>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</si>
  <si>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</si>
  <si>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</si>
  <si>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</si>
  <si>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</si>
  <si>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</si>
  <si>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</si>
  <si>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</si>
  <si>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</si>
  <si>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</si>
  <si>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</si>
  <si>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</si>
  <si>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</si>
  <si>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</si>
  <si>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</si>
  <si>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</si>
  <si>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</si>
  <si>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</si>
  <si>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</si>
  <si>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</si>
  <si>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</si>
  <si>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</si>
  <si>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</si>
  <si>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</si>
  <si>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</si>
  <si>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</si>
  <si>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</si>
  <si>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</si>
  <si>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</si>
  <si>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</si>
  <si>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</si>
  <si>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</si>
  <si>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</si>
  <si>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</si>
  <si>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</si>
  <si>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</si>
  <si>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</si>
  <si>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</si>
  <si>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</si>
  <si>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</si>
  <si>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</si>
  <si>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</si>
  <si>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</si>
  <si>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</si>
  <si>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</si>
  <si>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</si>
  <si>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</si>
  <si>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</si>
  <si>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</si>
  <si>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</si>
  <si>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</si>
  <si>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</si>
  <si>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</si>
  <si>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</si>
  <si>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</si>
  <si>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</si>
  <si>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</si>
  <si>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</si>
  <si>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</si>
  <si>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</si>
  <si>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</si>
  <si>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</si>
  <si>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</si>
  <si>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</si>
  <si>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</si>
  <si>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</si>
  <si>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</si>
  <si>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</si>
  <si>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</si>
  <si>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</si>
  <si>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</si>
  <si>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</si>
  <si>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</si>
  <si>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</si>
  <si>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</si>
  <si>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</si>
  <si>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</si>
  <si>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</si>
  <si>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</si>
  <si>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</si>
  <si>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</si>
  <si>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</si>
  <si>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</si>
  <si>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</si>
  <si>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</si>
  <si>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</si>
  <si>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</si>
  <si>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</si>
  <si>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</si>
  <si>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</si>
  <si>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</si>
  <si>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</si>
  <si>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</si>
  <si>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</si>
  <si>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</si>
  <si>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</si>
  <si>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</si>
  <si>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</si>
  <si>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</si>
  <si>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</si>
  <si>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</si>
  <si>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</si>
  <si>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</si>
  <si>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</si>
  <si>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</si>
  <si>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</si>
  <si>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</si>
  <si>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</si>
  <si>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</si>
  <si>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</si>
  <si>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</si>
  <si>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</si>
  <si>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</si>
  <si>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</si>
  <si>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</si>
  <si>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</si>
  <si>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</si>
  <si>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</si>
  <si>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</si>
  <si>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</si>
  <si>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</si>
  <si>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</si>
  <si>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</si>
  <si>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</si>
  <si>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</si>
  <si>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</si>
  <si>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</si>
  <si>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</si>
  <si>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</si>
  <si>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</si>
  <si>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</si>
  <si>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</si>
  <si>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</si>
  <si>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</si>
  <si>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</si>
  <si>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</si>
  <si>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</si>
  <si>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</si>
  <si>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</si>
  <si>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</si>
  <si>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</si>
  <si>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</si>
  <si>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</si>
  <si>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</si>
  <si>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</si>
  <si>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</si>
  <si>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</si>
  <si>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</si>
  <si>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</si>
  <si>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</si>
  <si>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</si>
  <si>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</si>
  <si>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</si>
  <si>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</si>
  <si>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</si>
  <si>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</si>
  <si>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</si>
  <si>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</si>
  <si>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</si>
  <si>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</si>
  <si>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</si>
  <si>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</si>
  <si>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</si>
  <si>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</si>
  <si>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</si>
  <si>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</si>
  <si>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</si>
  <si>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</si>
  <si>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</si>
  <si>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</si>
  <si>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</si>
  <si>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</si>
  <si>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</si>
  <si>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</si>
  <si>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</si>
  <si>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</si>
  <si>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</si>
  <si>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</si>
  <si>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</si>
  <si>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</si>
  <si>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</si>
  <si>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</si>
  <si>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</si>
  <si>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</si>
  <si>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</si>
  <si>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</si>
  <si>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</si>
  <si>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</si>
  <si>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</si>
  <si>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</si>
  <si>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</si>
  <si>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</si>
  <si>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</si>
  <si>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</si>
  <si>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</si>
  <si>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</si>
  <si>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</si>
  <si>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</si>
  <si>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</si>
  <si>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</si>
  <si>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</si>
  <si>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</si>
  <si>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</si>
  <si>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</si>
  <si>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</si>
  <si>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</si>
  <si>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</si>
  <si>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</si>
  <si>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</si>
  <si>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</si>
  <si>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</si>
  <si>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</si>
  <si>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</si>
  <si>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</si>
  <si>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</si>
  <si>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</si>
  <si>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</si>
  <si>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</si>
  <si>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</si>
  <si>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</si>
  <si>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</si>
  <si>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</si>
  <si>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</si>
  <si>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</si>
  <si>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</si>
  <si>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</si>
  <si>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</si>
  <si>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</si>
  <si>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</si>
  <si>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</si>
  <si>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</si>
  <si>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</si>
  <si>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</si>
  <si>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</si>
  <si>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</si>
  <si>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</si>
  <si>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</si>
  <si>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</si>
  <si>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</si>
  <si>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</si>
  <si>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</si>
  <si>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</si>
  <si>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</si>
  <si>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</si>
  <si>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</si>
  <si>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</si>
  <si>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</si>
  <si>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</si>
  <si>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</si>
  <si>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</si>
  <si>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</si>
  <si>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</si>
  <si>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</si>
  <si>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</si>
  <si>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</si>
  <si>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</si>
  <si>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</si>
  <si>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</si>
  <si>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</si>
  <si>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</si>
  <si>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</si>
  <si>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</si>
  <si>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</si>
  <si>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</si>
  <si>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</si>
  <si>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</si>
  <si>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</si>
  <si>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</si>
  <si>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</si>
  <si>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</si>
  <si>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</si>
  <si>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</si>
  <si>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</si>
  <si>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</si>
  <si>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</si>
  <si>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</si>
  <si>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</si>
  <si>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</si>
  <si>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</si>
  <si>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</si>
  <si>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</si>
  <si>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</si>
  <si>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</si>
  <si>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</si>
  <si>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</si>
  <si>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</si>
  <si>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</si>
  <si>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</si>
  <si>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</si>
  <si>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</si>
  <si>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</si>
  <si>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</si>
  <si>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</si>
  <si>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</si>
  <si>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</si>
  <si>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</si>
  <si>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</si>
  <si>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</si>
  <si>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</si>
  <si>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</si>
  <si>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</si>
  <si>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</si>
  <si>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</si>
  <si>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</si>
  <si>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</si>
  <si>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</si>
  <si>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</si>
  <si>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</si>
  <si>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</si>
  <si>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</si>
  <si>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</si>
  <si>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</si>
  <si>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</si>
  <si>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</si>
  <si>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</si>
  <si>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</si>
  <si>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</si>
  <si>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</si>
  <si>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</si>
  <si>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</si>
  <si>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</si>
  <si>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</si>
  <si>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</si>
  <si>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</si>
  <si>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</si>
  <si>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</si>
  <si>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</si>
  <si>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</si>
  <si>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</si>
  <si>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</si>
  <si>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</si>
  <si>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</si>
  <si>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</si>
  <si>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</si>
  <si>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</si>
  <si>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</si>
  <si>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</si>
  <si>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</si>
  <si>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</si>
  <si>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</si>
  <si>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</si>
  <si>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</si>
  <si>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</si>
  <si>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</si>
  <si>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</si>
  <si>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</si>
  <si>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</si>
  <si>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</si>
  <si>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</si>
  <si>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</si>
  <si>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</si>
  <si>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</si>
  <si>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</si>
  <si>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</si>
  <si>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</si>
  <si>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</si>
  <si>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</si>
  <si>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</si>
  <si>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</si>
  <si>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</si>
  <si>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</si>
  <si>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</si>
  <si>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</si>
  <si>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</si>
  <si>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</si>
  <si>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</si>
  <si>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</si>
  <si>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</si>
  <si>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</si>
  <si>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</si>
  <si>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</si>
  <si>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</si>
  <si>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</si>
  <si>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</si>
  <si>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</si>
  <si>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</si>
  <si>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</si>
  <si>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</si>
  <si>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</si>
  <si>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</si>
  <si>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</si>
  <si>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</si>
  <si>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</si>
  <si>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</si>
  <si>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</si>
  <si>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</si>
  <si>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</si>
  <si>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</si>
  <si>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</si>
  <si>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</si>
  <si>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</si>
  <si>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</si>
  <si>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</si>
  <si>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</si>
  <si>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</si>
  <si>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</si>
  <si>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</si>
  <si>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</si>
  <si>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</si>
  <si>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</si>
  <si>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</si>
  <si>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</si>
  <si>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</si>
  <si>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</si>
  <si>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</si>
  <si>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</si>
  <si>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</si>
  <si>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</si>
  <si>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</si>
  <si>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</si>
  <si>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</si>
  <si>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</si>
  <si>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</si>
  <si>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</si>
  <si>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</si>
  <si>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</si>
  <si>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</si>
  <si>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</si>
  <si>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</si>
  <si>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</si>
  <si>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</si>
  <si>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</si>
  <si>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</si>
  <si>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</si>
  <si>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</si>
  <si>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</si>
  <si>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</si>
  <si>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</si>
  <si>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</si>
  <si>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</si>
  <si>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</si>
  <si>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</si>
  <si>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</si>
  <si>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</si>
  <si>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</si>
  <si>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</si>
  <si>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</si>
  <si>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</si>
  <si>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</si>
  <si>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</si>
  <si>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</si>
  <si>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</si>
  <si>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</si>
  <si>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</si>
  <si>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</si>
  <si>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</si>
  <si>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</si>
  <si>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</si>
  <si>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</si>
  <si>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</si>
  <si>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</si>
  <si>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</si>
  <si>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</si>
  <si>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</si>
  <si>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</si>
  <si>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</si>
  <si>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</si>
  <si>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</si>
  <si>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</si>
  <si>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</si>
  <si>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</si>
  <si>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</si>
  <si>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</si>
  <si>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</si>
  <si>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</si>
  <si>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</si>
  <si>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</si>
  <si>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</si>
  <si>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</si>
  <si>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</si>
  <si>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</si>
  <si>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</si>
  <si>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</si>
  <si>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</si>
  <si>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</si>
  <si>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</si>
  <si>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</si>
  <si>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</si>
  <si>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</si>
  <si>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</si>
  <si>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</si>
  <si>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</si>
  <si>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</si>
  <si>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</si>
  <si>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</si>
  <si>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</si>
  <si>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</si>
  <si>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</si>
  <si>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</si>
  <si>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</si>
  <si>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</si>
  <si>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</si>
  <si>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</si>
  <si>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</si>
  <si>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</si>
  <si>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</si>
  <si>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</si>
  <si>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</si>
  <si>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</si>
  <si>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</si>
  <si>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</si>
  <si>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</si>
  <si>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</si>
  <si>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</si>
  <si>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</si>
  <si>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</si>
  <si>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</si>
  <si>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</si>
  <si>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</si>
  <si>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</si>
  <si>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</si>
  <si>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</si>
  <si>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</si>
  <si>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</si>
  <si>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</si>
  <si>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</si>
  <si>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</si>
  <si>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</si>
  <si>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</si>
  <si>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</si>
  <si>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</si>
  <si>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</si>
  <si>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</si>
  <si>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</si>
  <si>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</si>
  <si>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</si>
  <si>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</si>
  <si>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</si>
  <si>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</si>
  <si>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</si>
  <si>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</si>
  <si>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</si>
  <si>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</si>
  <si>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</si>
  <si>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</si>
  <si>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</si>
  <si>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</si>
  <si>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</si>
  <si>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</si>
  <si>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</si>
  <si>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</si>
  <si>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</si>
  <si>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</si>
  <si>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</si>
  <si>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</si>
  <si>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</si>
  <si>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</si>
  <si>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</si>
  <si>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</si>
  <si>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</si>
  <si>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</si>
  <si>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</si>
  <si>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</si>
  <si>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</si>
  <si>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</si>
  <si>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</si>
  <si>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</si>
  <si>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</si>
  <si>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</si>
  <si>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</si>
  <si>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</si>
  <si>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</si>
  <si>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</si>
  <si>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</si>
  <si>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</si>
  <si>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</si>
  <si>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</si>
  <si>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</si>
  <si>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</si>
  <si>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</si>
  <si>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</si>
  <si>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</si>
  <si>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</si>
  <si>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</si>
  <si>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</si>
  <si>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</si>
  <si>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</si>
  <si>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</si>
  <si>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</si>
  <si>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</si>
  <si>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</si>
  <si>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</si>
  <si>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</si>
  <si>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</si>
  <si>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</si>
  <si>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</si>
  <si>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</si>
  <si>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</si>
  <si>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</si>
  <si>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</si>
  <si>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</si>
  <si>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</si>
  <si>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</si>
  <si>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</si>
  <si>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</si>
  <si>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</si>
  <si>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</si>
  <si>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</si>
  <si>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</si>
  <si>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</si>
  <si>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</si>
  <si>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</si>
  <si>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</si>
  <si>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</si>
  <si>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</si>
  <si>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</si>
  <si>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</si>
  <si>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</si>
  <si>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</si>
  <si>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</si>
  <si>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</si>
  <si>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</si>
  <si>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</si>
  <si>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</si>
  <si>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</si>
  <si>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</si>
  <si>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</si>
  <si>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</si>
  <si>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</si>
  <si>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</si>
  <si>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</si>
  <si>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</si>
  <si>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</si>
  <si>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</si>
  <si>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</si>
  <si>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</si>
  <si>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</si>
  <si>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</si>
  <si>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</si>
  <si>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</si>
  <si>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</si>
  <si>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</si>
  <si>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</si>
  <si>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</si>
  <si>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</si>
  <si>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</si>
  <si>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</si>
  <si>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</si>
  <si>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</si>
  <si>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</si>
  <si>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</si>
  <si>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</si>
  <si>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</si>
  <si>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</si>
  <si>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</si>
  <si>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</si>
  <si>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</si>
  <si>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</si>
  <si>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</si>
  <si>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</si>
  <si>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</si>
  <si>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</si>
  <si>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</si>
  <si>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</si>
  <si>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</si>
  <si>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</si>
  <si>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</si>
  <si>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</si>
  <si>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</si>
  <si>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</si>
  <si>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</si>
  <si>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</si>
  <si>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</si>
  <si>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</si>
  <si>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</si>
  <si>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</si>
  <si>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565-600</t>
  </si>
  <si>
    <t>MULTIPLIER SHARE &amp; STOCK ADVISORS PRIVATE LIMITED</t>
  </si>
  <si>
    <t>110-5-117.5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</si>
  <si>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</si>
  <si>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</si>
  <si>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</si>
  <si>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</si>
  <si>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</si>
  <si>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</si>
  <si>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</si>
  <si>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</si>
  <si>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</si>
  <si>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</si>
  <si>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</si>
  <si>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</si>
  <si>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</si>
  <si>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</si>
  <si>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</si>
  <si>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</si>
  <si>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</si>
  <si>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</si>
  <si>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</si>
  <si>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</si>
  <si>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</si>
  <si>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</si>
  <si>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</si>
  <si>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</si>
  <si>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</si>
  <si>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</si>
  <si>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</si>
  <si>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</si>
  <si>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</si>
  <si>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</si>
  <si>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</si>
  <si>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</si>
  <si>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</si>
  <si>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</si>
  <si>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</si>
  <si>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</si>
  <si>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</si>
  <si>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</si>
  <si>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</si>
  <si>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</si>
  <si>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</si>
  <si>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</si>
  <si>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</si>
  <si>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</si>
  <si>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</si>
  <si>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</si>
  <si>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</si>
  <si>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</si>
  <si>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</si>
  <si>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</si>
  <si>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</si>
  <si>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</si>
  <si>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</si>
  <si>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</si>
  <si>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</si>
  <si>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</si>
  <si>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</si>
  <si>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</si>
  <si>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</si>
  <si>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</si>
  <si>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</si>
  <si>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</si>
  <si>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</si>
  <si>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</si>
  <si>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</si>
  <si>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</si>
  <si>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</si>
  <si>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</si>
  <si>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</si>
  <si>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</si>
  <si>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</si>
  <si>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</si>
  <si>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</si>
  <si>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</si>
  <si>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</si>
  <si>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</si>
  <si>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</si>
  <si>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</si>
  <si>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</si>
  <si>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</si>
  <si>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</si>
  <si>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</si>
  <si>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</si>
  <si>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</si>
  <si>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</si>
  <si>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</si>
  <si>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</si>
  <si>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</si>
  <si>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</si>
  <si>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HRTI PRIVATE LIMITED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</si>
  <si>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</si>
  <si>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</si>
  <si>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</si>
  <si>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</si>
  <si>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</si>
  <si>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</si>
  <si>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</si>
  <si>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IFL</t>
  </si>
  <si>
    <t>CHANDAN CHAURASIYA</t>
  </si>
  <si>
    <t>Loss of Rs 22/-</t>
  </si>
  <si>
    <t>Profit of Rs.1.25/-</t>
  </si>
  <si>
    <t>Profit of Rs.10.5/-</t>
  </si>
  <si>
    <t>Loss of Rs.178/-</t>
  </si>
  <si>
    <t>Accu &lt;&gt;</t>
  </si>
  <si>
    <t>IPCALAB OCT FUT</t>
  </si>
  <si>
    <t>974-990</t>
  </si>
  <si>
    <t>MANSI SHARE AND STOCK ADVISORS PVT LTD</t>
  </si>
  <si>
    <t>5400-5450</t>
  </si>
  <si>
    <t>CAPLIPOINT</t>
  </si>
  <si>
    <t>1085-1095</t>
  </si>
  <si>
    <t>JAI VINAYAK SECURITIES</t>
  </si>
  <si>
    <t>ALEMBICLTD</t>
  </si>
  <si>
    <t>Alembic Limited</t>
  </si>
  <si>
    <t>CRONY VYAPAR PVT LTD</t>
  </si>
  <si>
    <t>YUGA STOCKS AND COMMODITIES PRIVATE LIMITED  .</t>
  </si>
  <si>
    <t>BANKNIFTY 44300 CE 18-OCT</t>
  </si>
  <si>
    <t>120-160</t>
  </si>
  <si>
    <t>Profit of Rs.57.5/-</t>
  </si>
  <si>
    <t>IRCTC OCT FUT</t>
  </si>
  <si>
    <t>720-732</t>
  </si>
  <si>
    <t>TATAPOWER OCT FUT</t>
  </si>
  <si>
    <t>258-261</t>
  </si>
  <si>
    <t>BANKNIFTY 43900 CE 18-OCT</t>
  </si>
  <si>
    <t>120-180</t>
  </si>
  <si>
    <t>Loss of Rs.35/-</t>
  </si>
  <si>
    <t>URBAN</t>
  </si>
  <si>
    <t>Urban Enviro Waste Mgmt L</t>
  </si>
  <si>
    <t>Loss of Rs 3/-</t>
  </si>
  <si>
    <t>22588-22850</t>
  </si>
  <si>
    <t>212-224</t>
  </si>
  <si>
    <t>245-265</t>
  </si>
  <si>
    <t>417-437</t>
  </si>
  <si>
    <t>465-495</t>
  </si>
  <si>
    <t>NIFTY 19650 PE 19-OCT</t>
  </si>
  <si>
    <t>40-60</t>
  </si>
  <si>
    <t>BANKNIFTY 44000 CE 26-OCT</t>
  </si>
  <si>
    <t>BANKNIFTY 44500 CE 26-OCT</t>
  </si>
  <si>
    <t>280-290</t>
  </si>
  <si>
    <t>100-110</t>
  </si>
  <si>
    <t>ABB OCT FUT</t>
  </si>
  <si>
    <t>4127-4169</t>
  </si>
  <si>
    <t>Profit of Rs.47/-</t>
  </si>
  <si>
    <t>VEENA RAJESH SHAH</t>
  </si>
  <si>
    <t>CUPID</t>
  </si>
  <si>
    <t>Cupid Limited</t>
  </si>
  <si>
    <t>SKSE SECURITIES LTD</t>
  </si>
  <si>
    <t>SETU SECURITIES PVT LTD</t>
  </si>
  <si>
    <t>LIBAS</t>
  </si>
  <si>
    <t>Libas Consu Products Ltd</t>
  </si>
  <si>
    <t>PNBGILTS</t>
  </si>
  <si>
    <t>PNB Gilts Limited</t>
  </si>
  <si>
    <t>RIIL</t>
  </si>
  <si>
    <t>Reliance Indl Infra Ltd</t>
  </si>
  <si>
    <t>SHAKTIPUMP</t>
  </si>
  <si>
    <t>Shakti Pumps (I) Ltd</t>
  </si>
  <si>
    <t>TRACXN</t>
  </si>
  <si>
    <t>TRU</t>
  </si>
  <si>
    <t>TruCap Finance Limited</t>
  </si>
  <si>
    <t>CELEBRITY</t>
  </si>
  <si>
    <t>Celebrity Fashions Limite</t>
  </si>
  <si>
    <t>KB GLOBAL PLATFORM FUND</t>
  </si>
  <si>
    <t>GUJGASLTD NOV FUT</t>
  </si>
  <si>
    <t>Loss of Rs 6.5/-</t>
  </si>
  <si>
    <t>ABB NOV FUT</t>
  </si>
  <si>
    <t>FINNIFTY 19550 PE 23-OCT</t>
  </si>
  <si>
    <t>80-110</t>
  </si>
  <si>
    <t>Loss of Rs 40/-</t>
  </si>
  <si>
    <t>234.5-246.5</t>
  </si>
  <si>
    <t>265-285</t>
  </si>
  <si>
    <t>FINNIFTY 19700 CE 23-OCT</t>
  </si>
  <si>
    <t>FINNIFTY19500 PE 23-OCT</t>
  </si>
  <si>
    <t>AAPLUSTRAD</t>
  </si>
  <si>
    <t>NIKHIL RAJESH SINGH</t>
  </si>
  <si>
    <t>HIMFIBP</t>
  </si>
  <si>
    <t>SKSE SECURITIES LIMITED CORP CM/TM PROP A/C</t>
  </si>
  <si>
    <t>Asian Granito India Limit</t>
  </si>
  <si>
    <t>COMMITTED</t>
  </si>
  <si>
    <t>Committed Cargo Care Ltd</t>
  </si>
  <si>
    <t>EXCEL</t>
  </si>
  <si>
    <t>Excel Realty N Infra Ltd</t>
  </si>
  <si>
    <t>SAHASTRAA ADVISORS PRIVATE LIMITED</t>
  </si>
  <si>
    <t>PUNEET MITTAL HUF</t>
  </si>
  <si>
    <t>MITTAL</t>
  </si>
  <si>
    <t>Mittal Life Style Limited</t>
  </si>
  <si>
    <t>DEVEN SHEVANTILAL MEHTA</t>
  </si>
  <si>
    <t>COMFORT CAPITAL PRIVATE LIMITED</t>
  </si>
  <si>
    <t>OBCL</t>
  </si>
  <si>
    <t>Orissa Bengal Carrier Ltd</t>
  </si>
  <si>
    <t>VINEETLAB</t>
  </si>
  <si>
    <t>Vineet Laboratories Ltd</t>
  </si>
  <si>
    <t>Loss of Rs.43.5/-</t>
  </si>
  <si>
    <t>Loss of Rs 7.5/-</t>
  </si>
  <si>
    <t>TATAMOTORS NOV FUT</t>
  </si>
  <si>
    <t>673-681</t>
  </si>
  <si>
    <t>Loss of Rs 7/-</t>
  </si>
  <si>
    <t>Profit of Rs. 43/-</t>
  </si>
  <si>
    <t>AKM</t>
  </si>
  <si>
    <t>HIRACHAND PUKHRAJ GULECHA</t>
  </si>
  <si>
    <t>MEENA HIRACHAND GULECHA</t>
  </si>
  <si>
    <t>LALJIBHAI TRIVEDI</t>
  </si>
  <si>
    <t>PRAKASHBHAI PANCHAL</t>
  </si>
  <si>
    <t>BHUPATBHAI KOLI</t>
  </si>
  <si>
    <t>RAMESHKUMAR HEMRAJ PARMAR</t>
  </si>
  <si>
    <t>MONEYSTAR TRADELINK PRIVATE LIMITED</t>
  </si>
  <si>
    <t>INDUBEN MANSUKHBHAI CHAVDA</t>
  </si>
  <si>
    <t>ARYAVAN</t>
  </si>
  <si>
    <t>NEHA NIRANJAN JAIN</t>
  </si>
  <si>
    <t>BCLENTERPR</t>
  </si>
  <si>
    <t>GAUTAMPRAKASH</t>
  </si>
  <si>
    <t>CEINSYSTECH</t>
  </si>
  <si>
    <t>DANUBE</t>
  </si>
  <si>
    <t>FARHAN MOIZ MITHIBORWALA</t>
  </si>
  <si>
    <t>AAKASH RAJU BHAGCHANDANI</t>
  </si>
  <si>
    <t>EMPOWER</t>
  </si>
  <si>
    <t>ESARIND</t>
  </si>
  <si>
    <t>VIVEK KANDA</t>
  </si>
  <si>
    <t>ETT</t>
  </si>
  <si>
    <t>ANGAD ISHWARLAL RATHOD</t>
  </si>
  <si>
    <t>JATIN MANUBHAI SHAH</t>
  </si>
  <si>
    <t>HELI JATIN SHAH</t>
  </si>
  <si>
    <t>DAIVIK JATIN SHAH</t>
  </si>
  <si>
    <t>HEALTHYLIFE</t>
  </si>
  <si>
    <t>SINI MARTIN FERNANDES</t>
  </si>
  <si>
    <t>SHIV NARAYAN INVESTMENTS PRIVATE LIMITED</t>
  </si>
  <si>
    <t>ICLORGANIC</t>
  </si>
  <si>
    <t>YELLOWSTONE VENTURES LLP</t>
  </si>
  <si>
    <t>AJAYSINH PRAVINSINH DEVDA</t>
  </si>
  <si>
    <t>INDRENEW</t>
  </si>
  <si>
    <t>SHRENI CONSTRUCTION PRIVATE LIMITED</t>
  </si>
  <si>
    <t>ITL</t>
  </si>
  <si>
    <t>PUSHPA A MADRECHA</t>
  </si>
  <si>
    <t>PRADHIN</t>
  </si>
  <si>
    <t>IRFAN FAKHRI KARIMI</t>
  </si>
  <si>
    <t>ROSEMER</t>
  </si>
  <si>
    <t>KANTA DEVI SAMDARIA</t>
  </si>
  <si>
    <t>VARSHA CHUGH</t>
  </si>
  <si>
    <t>VIVEK MALIK</t>
  </si>
  <si>
    <t>VASUDHAGAM</t>
  </si>
  <si>
    <t>SYNEMATIC MEDIA AND CONSULTING PRIVATE LIMITED</t>
  </si>
  <si>
    <t>PRAVEEN KUMAR</t>
  </si>
  <si>
    <t>VEL</t>
  </si>
  <si>
    <t>KAILASH KABRA</t>
  </si>
  <si>
    <t>VIVAA</t>
  </si>
  <si>
    <t>AARTECH</t>
  </si>
  <si>
    <t>Aartech Solonics Limited</t>
  </si>
  <si>
    <t>Amber Enterprises (I) Ltd</t>
  </si>
  <si>
    <t>FRANKLIN TEMPLETON MUTUAL FUND</t>
  </si>
  <si>
    <t>APOLLO</t>
  </si>
  <si>
    <t>Apollo Micro Systems Ltd</t>
  </si>
  <si>
    <t>Bombay Burmah Trading</t>
  </si>
  <si>
    <t>BSE Limited</t>
  </si>
  <si>
    <t>BTML</t>
  </si>
  <si>
    <t>Bodhi Tree Multimedia Ltd</t>
  </si>
  <si>
    <t>SHRISHTI AGRAWAL</t>
  </si>
  <si>
    <t>VIKAS KUMAR VERMA HUF</t>
  </si>
  <si>
    <t>CHAVDA</t>
  </si>
  <si>
    <t>Chavda Infra Limited</t>
  </si>
  <si>
    <t>HEENABEN KIRITKUMAR PATEL</t>
  </si>
  <si>
    <t>Delta Corp Limited</t>
  </si>
  <si>
    <t>SAROJ GUPTA</t>
  </si>
  <si>
    <t>DYNAMIC</t>
  </si>
  <si>
    <t>Dynamic Srvcs &amp; Sec Ltd</t>
  </si>
  <si>
    <t>ASHOK DILIPKUMAR JAIN</t>
  </si>
  <si>
    <t>GOKUL</t>
  </si>
  <si>
    <t>Gokul Refoils and Solvent</t>
  </si>
  <si>
    <t>VINAYAK TRADING CO</t>
  </si>
  <si>
    <t>HEADSUP</t>
  </si>
  <si>
    <t>Heads UP Ventures Limited</t>
  </si>
  <si>
    <t>MACPOWER</t>
  </si>
  <si>
    <t>Macpower CNC Machines Ltd</t>
  </si>
  <si>
    <t>INDRA KIRAN VENTURES</t>
  </si>
  <si>
    <t>LIESHA CORPORATION PRIVATE LIMITED .</t>
  </si>
  <si>
    <t>MAL</t>
  </si>
  <si>
    <t>Mangalam Alloys Limited</t>
  </si>
  <si>
    <t>SOMANI VENTURES AND INNOVATIONS LIMITED</t>
  </si>
  <si>
    <t>MARSHALL</t>
  </si>
  <si>
    <t>Marshall Machines Ltd</t>
  </si>
  <si>
    <t>VISHAL PRAKASH JAIN</t>
  </si>
  <si>
    <t>Multi Commodity Exchange</t>
  </si>
  <si>
    <t>MTNL</t>
  </si>
  <si>
    <t>Maha Tel Nigam Ltd.</t>
  </si>
  <si>
    <t>NGIL</t>
  </si>
  <si>
    <t>Nakoda Group of Ind. Ltd</t>
  </si>
  <si>
    <t>BRONZE SECURITIES PVT LTD</t>
  </si>
  <si>
    <t>ONELIFECAP</t>
  </si>
  <si>
    <t>Onelife Cap Advisors Ltd</t>
  </si>
  <si>
    <t>PLAZACABLE</t>
  </si>
  <si>
    <t>Plaza Wires Limited</t>
  </si>
  <si>
    <t>SAHANA</t>
  </si>
  <si>
    <t>Sahana System Limited</t>
  </si>
  <si>
    <t>GUNAVANTHKUMAR G VAID</t>
  </si>
  <si>
    <t>SEQUENT</t>
  </si>
  <si>
    <t>Sequent Scientific Ltd.</t>
  </si>
  <si>
    <t>Tracxn Technologies Ltd</t>
  </si>
  <si>
    <t>HEMALI PATHIK THAKKAR</t>
  </si>
  <si>
    <t>ROOPALI UPPAL</t>
  </si>
  <si>
    <t>VIKASLIFE</t>
  </si>
  <si>
    <t>Vikas Lifecare Limited</t>
  </si>
  <si>
    <t>VISHWAS FINCAP SERVICES PRIVATE LIMITED</t>
  </si>
  <si>
    <t>VISASTEEL</t>
  </si>
  <si>
    <t>Visa Steel Limited</t>
  </si>
  <si>
    <t>LOTUS GLOBAL INVESTMENT FUND</t>
  </si>
  <si>
    <t>KABRA KAILASH</t>
  </si>
  <si>
    <t>ARHAM</t>
  </si>
  <si>
    <t>Arham Technologies Ltd</t>
  </si>
  <si>
    <t>SUNIL KUMAR GUPTA HUF</t>
  </si>
  <si>
    <t>BKMINDST</t>
  </si>
  <si>
    <t>BKM Industries Limited</t>
  </si>
  <si>
    <t>KAUSHIK DEEPAK</t>
  </si>
  <si>
    <t>CLOUD</t>
  </si>
  <si>
    <t>Varanium Cloud Limited</t>
  </si>
  <si>
    <t>JAYA CHANDRAKANT GOGRI</t>
  </si>
  <si>
    <t>ANAND RATHI GLOBAL FINANCE LTD</t>
  </si>
  <si>
    <t>KARNIKA</t>
  </si>
  <si>
    <t>Karnika Industries Ltd</t>
  </si>
  <si>
    <t>MARCO</t>
  </si>
  <si>
    <t>Marco Cable &amp; Conductor L</t>
  </si>
  <si>
    <t>ANKIT MAHENDRABHAI PARLESHA</t>
  </si>
  <si>
    <t>SONAMCLOCK</t>
  </si>
  <si>
    <t>Sonam Clock Limited</t>
  </si>
  <si>
    <t>CHETNA MILANBHAI MITHANI</t>
  </si>
  <si>
    <t>NANDANVAN INVESTMENTS LIMITED</t>
  </si>
  <si>
    <t>KUMAR CHAMPALAL NAVEEN</t>
  </si>
  <si>
    <t>TRINITY OPPORTUNITY FUND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</si>
</sst>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4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47" borderId="54" xfId="0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11" borderId="45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45224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45224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6" t="s">
        <v>16</v>
      </c>
      <c r="B9" s="388" t="s">
        <v>17</v>
      </c>
      <c r="C9" s="388" t="s">
        <v>18</v>
      </c>
      <c r="D9" s="388" t="s">
        <v>19</v>
      </c>
      <c r="E9" s="26" t="s">
        <v>20</v>
      </c>
      <c r="F9" s="26" t="s">
        <v>21</v>
      </c>
      <c r="G9" s="383" t="s">
        <v>22</v>
      </c>
      <c r="H9" s="384"/>
      <c r="I9" s="385"/>
      <c r="J9" s="383" t="s">
        <v>23</v>
      </c>
      <c r="K9" s="384"/>
      <c r="L9" s="385"/>
      <c r="M9" s="26"/>
      <c r="N9" s="27"/>
      <c r="O9" s="27"/>
      <c r="P9" s="27"/>
    </row>
    <row r="10" spans="1:16" ht="38.25">
      <c r="A10" s="387"/>
      <c r="B10" s="389"/>
      <c r="C10" s="389"/>
      <c r="D10" s="389"/>
      <c r="E10" s="28" t="s">
        <v>24</v>
      </c>
      <c r="F10" s="28" t="s">
        <v>24</v>
      </c>
      <c r="G10" s="266" t="s">
        <v>25</v>
      </c>
      <c r="H10" s="266" t="s">
        <v>26</v>
      </c>
      <c r="I10" s="266" t="s">
        <v>27</v>
      </c>
      <c r="J10" s="266" t="s">
        <v>28</v>
      </c>
      <c r="K10" s="266" t="s">
        <v>29</v>
      </c>
      <c r="L10" s="266" t="s">
        <v>30</v>
      </c>
      <c r="M10" s="266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3">
        <v>1</v>
      </c>
      <c r="B11" s="287" t="s">
        <v>34</v>
      </c>
      <c r="C11" s="260" t="s">
        <v>35</v>
      </c>
      <c r="D11" s="278">
        <v>45225</v>
      </c>
      <c r="E11" s="260">
        <v>19269.2</v>
      </c>
      <c r="F11" s="260">
        <v>19351.133333333335</v>
      </c>
      <c r="G11" s="259">
        <v>19159.216666666671</v>
      </c>
      <c r="H11" s="259">
        <v>19049.233333333337</v>
      </c>
      <c r="I11" s="259">
        <v>18857.316666666673</v>
      </c>
      <c r="J11" s="259">
        <v>19461.116666666669</v>
      </c>
      <c r="K11" s="259">
        <v>19653.033333333333</v>
      </c>
      <c r="L11" s="259">
        <v>19763.016666666666</v>
      </c>
      <c r="M11" s="258">
        <v>19543.05</v>
      </c>
      <c r="N11" s="258">
        <v>19241.150000000001</v>
      </c>
      <c r="O11" s="258">
        <v>11769700</v>
      </c>
      <c r="P11" s="261">
        <v>2.3149677486656119E-2</v>
      </c>
    </row>
    <row r="12" spans="1:16" ht="12.75" customHeight="1">
      <c r="A12" s="273">
        <v>2</v>
      </c>
      <c r="B12" s="287" t="s">
        <v>34</v>
      </c>
      <c r="C12" s="260" t="s">
        <v>36</v>
      </c>
      <c r="D12" s="278">
        <v>45225</v>
      </c>
      <c r="E12" s="260">
        <v>43141.599999999999</v>
      </c>
      <c r="F12" s="260">
        <v>43326.066666666666</v>
      </c>
      <c r="G12" s="259">
        <v>42812.333333333328</v>
      </c>
      <c r="H12" s="259">
        <v>42483.066666666666</v>
      </c>
      <c r="I12" s="259">
        <v>41969.333333333328</v>
      </c>
      <c r="J12" s="259">
        <v>43655.333333333328</v>
      </c>
      <c r="K12" s="259">
        <v>44169.066666666666</v>
      </c>
      <c r="L12" s="259">
        <v>44498.333333333328</v>
      </c>
      <c r="M12" s="258">
        <v>43839.8</v>
      </c>
      <c r="N12" s="258">
        <v>42996.800000000003</v>
      </c>
      <c r="O12" s="258">
        <v>2699670</v>
      </c>
      <c r="P12" s="261">
        <v>-2.9250111919568934E-2</v>
      </c>
    </row>
    <row r="13" spans="1:16" ht="12.75" customHeight="1">
      <c r="A13" s="273">
        <v>3</v>
      </c>
      <c r="B13" s="287" t="s">
        <v>34</v>
      </c>
      <c r="C13" s="286" t="s">
        <v>37</v>
      </c>
      <c r="D13" s="280">
        <v>45230</v>
      </c>
      <c r="E13" s="279">
        <v>19434.55</v>
      </c>
      <c r="F13" s="279">
        <v>19506.466666666664</v>
      </c>
      <c r="G13" s="281">
        <v>19307.533333333326</v>
      </c>
      <c r="H13" s="281">
        <v>19180.516666666663</v>
      </c>
      <c r="I13" s="281">
        <v>18981.583333333325</v>
      </c>
      <c r="J13" s="281">
        <v>19633.483333333326</v>
      </c>
      <c r="K13" s="281">
        <v>19832.416666666668</v>
      </c>
      <c r="L13" s="281">
        <v>19959.433333333327</v>
      </c>
      <c r="M13" s="282">
        <v>19705.400000000001</v>
      </c>
      <c r="N13" s="282">
        <v>19379.45</v>
      </c>
      <c r="O13" s="282">
        <v>60520</v>
      </c>
      <c r="P13" s="283">
        <v>-0.1986228813559322</v>
      </c>
    </row>
    <row r="14" spans="1:16" ht="12.75" customHeight="1">
      <c r="A14" s="273">
        <v>4</v>
      </c>
      <c r="B14" s="287" t="s">
        <v>34</v>
      </c>
      <c r="C14" s="286" t="s">
        <v>38</v>
      </c>
      <c r="D14" s="280">
        <v>45229</v>
      </c>
      <c r="E14" s="279">
        <v>8790.15</v>
      </c>
      <c r="F14" s="279">
        <v>8826.75</v>
      </c>
      <c r="G14" s="281">
        <v>8712.4</v>
      </c>
      <c r="H14" s="281">
        <v>8634.65</v>
      </c>
      <c r="I14" s="281">
        <v>8520.2999999999993</v>
      </c>
      <c r="J14" s="281">
        <v>8904.5</v>
      </c>
      <c r="K14" s="281">
        <v>9018.8499999999985</v>
      </c>
      <c r="L14" s="281">
        <v>9096.6</v>
      </c>
      <c r="M14" s="282">
        <v>8941.1</v>
      </c>
      <c r="N14" s="282">
        <v>8749</v>
      </c>
      <c r="O14" s="282">
        <v>589425</v>
      </c>
      <c r="P14" s="283">
        <v>0.11238499646142958</v>
      </c>
    </row>
    <row r="15" spans="1:16" ht="12.75" customHeight="1">
      <c r="A15" s="273">
        <v>5</v>
      </c>
      <c r="B15" s="287" t="s">
        <v>39</v>
      </c>
      <c r="C15" s="279" t="s">
        <v>40</v>
      </c>
      <c r="D15" s="280">
        <v>45225</v>
      </c>
      <c r="E15" s="279">
        <v>455.45</v>
      </c>
      <c r="F15" s="279">
        <v>461.41666666666669</v>
      </c>
      <c r="G15" s="281">
        <v>447.13333333333338</v>
      </c>
      <c r="H15" s="281">
        <v>438.81666666666672</v>
      </c>
      <c r="I15" s="281">
        <v>424.53333333333342</v>
      </c>
      <c r="J15" s="281">
        <v>469.73333333333335</v>
      </c>
      <c r="K15" s="281">
        <v>484.01666666666665</v>
      </c>
      <c r="L15" s="281">
        <v>492.33333333333331</v>
      </c>
      <c r="M15" s="282">
        <v>475.7</v>
      </c>
      <c r="N15" s="282">
        <v>453.1</v>
      </c>
      <c r="O15" s="282">
        <v>16226000</v>
      </c>
      <c r="P15" s="283">
        <v>1.8837121687806102E-2</v>
      </c>
    </row>
    <row r="16" spans="1:16" ht="12.75" customHeight="1">
      <c r="A16" s="273">
        <v>6</v>
      </c>
      <c r="B16" s="287" t="s">
        <v>41</v>
      </c>
      <c r="C16" s="284" t="s">
        <v>42</v>
      </c>
      <c r="D16" s="280">
        <v>45225</v>
      </c>
      <c r="E16" s="279">
        <v>3945.45</v>
      </c>
      <c r="F16" s="279">
        <v>3976.0333333333328</v>
      </c>
      <c r="G16" s="281">
        <v>3905.1166666666659</v>
      </c>
      <c r="H16" s="281">
        <v>3864.7833333333328</v>
      </c>
      <c r="I16" s="281">
        <v>3793.8666666666659</v>
      </c>
      <c r="J16" s="281">
        <v>4016.3666666666659</v>
      </c>
      <c r="K16" s="281">
        <v>4087.2833333333328</v>
      </c>
      <c r="L16" s="281">
        <v>4127.6166666666659</v>
      </c>
      <c r="M16" s="282">
        <v>4046.95</v>
      </c>
      <c r="N16" s="282">
        <v>3935.7</v>
      </c>
      <c r="O16" s="282">
        <v>1413250</v>
      </c>
      <c r="P16" s="283">
        <v>-1.3610190193683477E-2</v>
      </c>
    </row>
    <row r="17" spans="1:16" ht="12.75" customHeight="1">
      <c r="A17" s="273">
        <v>7</v>
      </c>
      <c r="B17" s="287" t="s">
        <v>43</v>
      </c>
      <c r="C17" s="284" t="s">
        <v>44</v>
      </c>
      <c r="D17" s="280">
        <v>45225</v>
      </c>
      <c r="E17" s="279">
        <v>22684.65</v>
      </c>
      <c r="F17" s="279">
        <v>22620.333333333332</v>
      </c>
      <c r="G17" s="281">
        <v>22499.166666666664</v>
      </c>
      <c r="H17" s="281">
        <v>22313.683333333331</v>
      </c>
      <c r="I17" s="281">
        <v>22192.516666666663</v>
      </c>
      <c r="J17" s="281">
        <v>22805.816666666666</v>
      </c>
      <c r="K17" s="281">
        <v>22926.98333333333</v>
      </c>
      <c r="L17" s="281">
        <v>23112.466666666667</v>
      </c>
      <c r="M17" s="282">
        <v>22741.5</v>
      </c>
      <c r="N17" s="282">
        <v>22434.85</v>
      </c>
      <c r="O17" s="282">
        <v>82480</v>
      </c>
      <c r="P17" s="283">
        <v>7.6200417536534448E-2</v>
      </c>
    </row>
    <row r="18" spans="1:16" ht="12.75" customHeight="1">
      <c r="A18" s="273">
        <v>8</v>
      </c>
      <c r="B18" s="287" t="s">
        <v>45</v>
      </c>
      <c r="C18" s="285" t="s">
        <v>46</v>
      </c>
      <c r="D18" s="280">
        <v>45225</v>
      </c>
      <c r="E18" s="279">
        <v>172.8</v>
      </c>
      <c r="F18" s="279">
        <v>175.98333333333335</v>
      </c>
      <c r="G18" s="281">
        <v>168.7166666666667</v>
      </c>
      <c r="H18" s="281">
        <v>164.63333333333335</v>
      </c>
      <c r="I18" s="281">
        <v>157.3666666666667</v>
      </c>
      <c r="J18" s="281">
        <v>180.06666666666669</v>
      </c>
      <c r="K18" s="281">
        <v>187.33333333333334</v>
      </c>
      <c r="L18" s="281">
        <v>191.41666666666669</v>
      </c>
      <c r="M18" s="282">
        <v>183.25</v>
      </c>
      <c r="N18" s="282">
        <v>171.9</v>
      </c>
      <c r="O18" s="282">
        <v>44944200</v>
      </c>
      <c r="P18" s="283">
        <v>3.9205893369958798E-2</v>
      </c>
    </row>
    <row r="19" spans="1:16" ht="12.75" customHeight="1">
      <c r="A19" s="273">
        <v>9</v>
      </c>
      <c r="B19" s="287" t="s">
        <v>47</v>
      </c>
      <c r="C19" s="282" t="s">
        <v>48</v>
      </c>
      <c r="D19" s="280">
        <v>45225</v>
      </c>
      <c r="E19" s="279">
        <v>214.65</v>
      </c>
      <c r="F19" s="279">
        <v>219.26666666666665</v>
      </c>
      <c r="G19" s="281">
        <v>208.58333333333331</v>
      </c>
      <c r="H19" s="281">
        <v>202.51666666666665</v>
      </c>
      <c r="I19" s="281">
        <v>191.83333333333331</v>
      </c>
      <c r="J19" s="281">
        <v>225.33333333333331</v>
      </c>
      <c r="K19" s="281">
        <v>236.01666666666665</v>
      </c>
      <c r="L19" s="281">
        <v>242.08333333333331</v>
      </c>
      <c r="M19" s="282">
        <v>229.95</v>
      </c>
      <c r="N19" s="282">
        <v>213.2</v>
      </c>
      <c r="O19" s="282">
        <v>34972600</v>
      </c>
      <c r="P19" s="283">
        <v>-2.8738537078489421E-2</v>
      </c>
    </row>
    <row r="20" spans="1:16" ht="12.75" customHeight="1">
      <c r="A20" s="273">
        <v>10</v>
      </c>
      <c r="B20" s="287" t="s">
        <v>49</v>
      </c>
      <c r="C20" s="279" t="s">
        <v>50</v>
      </c>
      <c r="D20" s="280">
        <v>45225</v>
      </c>
      <c r="E20" s="279">
        <v>1898</v>
      </c>
      <c r="F20" s="279">
        <v>1920.9333333333334</v>
      </c>
      <c r="G20" s="281">
        <v>1862.3666666666668</v>
      </c>
      <c r="H20" s="281">
        <v>1826.7333333333333</v>
      </c>
      <c r="I20" s="281">
        <v>1768.1666666666667</v>
      </c>
      <c r="J20" s="281">
        <v>1956.5666666666668</v>
      </c>
      <c r="K20" s="281">
        <v>2015.1333333333334</v>
      </c>
      <c r="L20" s="281">
        <v>2050.7666666666669</v>
      </c>
      <c r="M20" s="282">
        <v>1979.5</v>
      </c>
      <c r="N20" s="282">
        <v>1885.3</v>
      </c>
      <c r="O20" s="282">
        <v>5982300</v>
      </c>
      <c r="P20" s="283">
        <v>1.4964116659031914E-2</v>
      </c>
    </row>
    <row r="21" spans="1:16" ht="12.75" customHeight="1">
      <c r="A21" s="273">
        <v>11</v>
      </c>
      <c r="B21" s="287" t="s">
        <v>45</v>
      </c>
      <c r="C21" s="279" t="s">
        <v>51</v>
      </c>
      <c r="D21" s="280">
        <v>45225</v>
      </c>
      <c r="E21" s="279">
        <v>2305.35</v>
      </c>
      <c r="F21" s="279">
        <v>2336.5333333333333</v>
      </c>
      <c r="G21" s="281">
        <v>2260.8166666666666</v>
      </c>
      <c r="H21" s="281">
        <v>2216.2833333333333</v>
      </c>
      <c r="I21" s="281">
        <v>2140.5666666666666</v>
      </c>
      <c r="J21" s="281">
        <v>2381.0666666666666</v>
      </c>
      <c r="K21" s="281">
        <v>2456.7833333333328</v>
      </c>
      <c r="L21" s="281">
        <v>2501.3166666666666</v>
      </c>
      <c r="M21" s="282">
        <v>2412.25</v>
      </c>
      <c r="N21" s="282">
        <v>2292</v>
      </c>
      <c r="O21" s="282">
        <v>10038900</v>
      </c>
      <c r="P21" s="283">
        <v>4.4845730686438653E-4</v>
      </c>
    </row>
    <row r="22" spans="1:16" ht="12.75" customHeight="1">
      <c r="A22" s="273">
        <v>12</v>
      </c>
      <c r="B22" s="287" t="s">
        <v>45</v>
      </c>
      <c r="C22" s="279" t="s">
        <v>52</v>
      </c>
      <c r="D22" s="280">
        <v>45225</v>
      </c>
      <c r="E22" s="279">
        <v>771.5</v>
      </c>
      <c r="F22" s="279">
        <v>778.35</v>
      </c>
      <c r="G22" s="281">
        <v>762.65000000000009</v>
      </c>
      <c r="H22" s="281">
        <v>753.80000000000007</v>
      </c>
      <c r="I22" s="281">
        <v>738.10000000000014</v>
      </c>
      <c r="J22" s="281">
        <v>787.2</v>
      </c>
      <c r="K22" s="281">
        <v>802.90000000000009</v>
      </c>
      <c r="L22" s="281">
        <v>811.75</v>
      </c>
      <c r="M22" s="282">
        <v>794.05</v>
      </c>
      <c r="N22" s="282">
        <v>769.5</v>
      </c>
      <c r="O22" s="282">
        <v>57806400</v>
      </c>
      <c r="P22" s="283">
        <v>2.9198951686417503E-2</v>
      </c>
    </row>
    <row r="23" spans="1:16" ht="12.75" customHeight="1">
      <c r="A23" s="273">
        <v>13</v>
      </c>
      <c r="B23" s="287" t="s">
        <v>43</v>
      </c>
      <c r="C23" s="279" t="s">
        <v>53</v>
      </c>
      <c r="D23" s="280">
        <v>45225</v>
      </c>
      <c r="E23" s="279">
        <v>3537.95</v>
      </c>
      <c r="F23" s="279">
        <v>3560.85</v>
      </c>
      <c r="G23" s="281">
        <v>3508.25</v>
      </c>
      <c r="H23" s="281">
        <v>3478.55</v>
      </c>
      <c r="I23" s="281">
        <v>3425.9500000000003</v>
      </c>
      <c r="J23" s="281">
        <v>3590.5499999999997</v>
      </c>
      <c r="K23" s="281">
        <v>3643.1499999999992</v>
      </c>
      <c r="L23" s="281">
        <v>3672.8499999999995</v>
      </c>
      <c r="M23" s="282">
        <v>3613.45</v>
      </c>
      <c r="N23" s="282">
        <v>3531.15</v>
      </c>
      <c r="O23" s="282">
        <v>707600</v>
      </c>
      <c r="P23" s="283">
        <v>3.7841009093575829E-2</v>
      </c>
    </row>
    <row r="24" spans="1:16" ht="12.75" customHeight="1">
      <c r="A24" s="273">
        <v>14</v>
      </c>
      <c r="B24" s="287" t="s">
        <v>49</v>
      </c>
      <c r="C24" s="279" t="s">
        <v>54</v>
      </c>
      <c r="D24" s="280">
        <v>45225</v>
      </c>
      <c r="E24" s="279">
        <v>415.3</v>
      </c>
      <c r="F24" s="279">
        <v>419.5</v>
      </c>
      <c r="G24" s="281">
        <v>407.8</v>
      </c>
      <c r="H24" s="281">
        <v>400.3</v>
      </c>
      <c r="I24" s="281">
        <v>388.6</v>
      </c>
      <c r="J24" s="281">
        <v>427</v>
      </c>
      <c r="K24" s="281">
        <v>438.70000000000005</v>
      </c>
      <c r="L24" s="281">
        <v>446.2</v>
      </c>
      <c r="M24" s="282">
        <v>431.2</v>
      </c>
      <c r="N24" s="282">
        <v>412</v>
      </c>
      <c r="O24" s="282">
        <v>62080200</v>
      </c>
      <c r="P24" s="283">
        <v>3.7251535170687699E-3</v>
      </c>
    </row>
    <row r="25" spans="1:16" ht="12.75" customHeight="1">
      <c r="A25" s="273">
        <v>15</v>
      </c>
      <c r="B25" s="287" t="s">
        <v>45</v>
      </c>
      <c r="C25" s="279" t="s">
        <v>55</v>
      </c>
      <c r="D25" s="280">
        <v>45225</v>
      </c>
      <c r="E25" s="279">
        <v>4958.25</v>
      </c>
      <c r="F25" s="279">
        <v>4967.8833333333332</v>
      </c>
      <c r="G25" s="281">
        <v>4936.7666666666664</v>
      </c>
      <c r="H25" s="281">
        <v>4915.2833333333328</v>
      </c>
      <c r="I25" s="281">
        <v>4884.1666666666661</v>
      </c>
      <c r="J25" s="281">
        <v>4989.3666666666668</v>
      </c>
      <c r="K25" s="281">
        <v>5020.4833333333336</v>
      </c>
      <c r="L25" s="281">
        <v>5041.9666666666672</v>
      </c>
      <c r="M25" s="282">
        <v>4999</v>
      </c>
      <c r="N25" s="282">
        <v>4946.3999999999996</v>
      </c>
      <c r="O25" s="282">
        <v>2429750</v>
      </c>
      <c r="P25" s="283">
        <v>-5.3605336189687908E-2</v>
      </c>
    </row>
    <row r="26" spans="1:16" ht="12.75" customHeight="1">
      <c r="A26" s="273">
        <v>16</v>
      </c>
      <c r="B26" s="287" t="s">
        <v>56</v>
      </c>
      <c r="C26" s="279" t="s">
        <v>57</v>
      </c>
      <c r="D26" s="280">
        <v>45225</v>
      </c>
      <c r="E26" s="279">
        <v>372.35</v>
      </c>
      <c r="F26" s="279">
        <v>375.43333333333339</v>
      </c>
      <c r="G26" s="281">
        <v>366.76666666666677</v>
      </c>
      <c r="H26" s="281">
        <v>361.18333333333339</v>
      </c>
      <c r="I26" s="281">
        <v>352.51666666666677</v>
      </c>
      <c r="J26" s="281">
        <v>381.01666666666677</v>
      </c>
      <c r="K26" s="281">
        <v>389.68333333333339</v>
      </c>
      <c r="L26" s="281">
        <v>395.26666666666677</v>
      </c>
      <c r="M26" s="282">
        <v>384.1</v>
      </c>
      <c r="N26" s="282">
        <v>369.85</v>
      </c>
      <c r="O26" s="282">
        <v>15277900</v>
      </c>
      <c r="P26" s="283">
        <v>-6.1899791231732774E-2</v>
      </c>
    </row>
    <row r="27" spans="1:16" ht="12.75" customHeight="1">
      <c r="A27" s="273">
        <v>17</v>
      </c>
      <c r="B27" s="287" t="s">
        <v>56</v>
      </c>
      <c r="C27" s="279" t="s">
        <v>58</v>
      </c>
      <c r="D27" s="280">
        <v>45225</v>
      </c>
      <c r="E27" s="279">
        <v>170.9</v>
      </c>
      <c r="F27" s="279">
        <v>171.5333333333333</v>
      </c>
      <c r="G27" s="281">
        <v>169.56666666666661</v>
      </c>
      <c r="H27" s="281">
        <v>168.23333333333329</v>
      </c>
      <c r="I27" s="281">
        <v>166.26666666666659</v>
      </c>
      <c r="J27" s="281">
        <v>172.86666666666662</v>
      </c>
      <c r="K27" s="281">
        <v>174.83333333333331</v>
      </c>
      <c r="L27" s="281">
        <v>176.16666666666663</v>
      </c>
      <c r="M27" s="282">
        <v>173.5</v>
      </c>
      <c r="N27" s="282">
        <v>170.2</v>
      </c>
      <c r="O27" s="282">
        <v>76280000</v>
      </c>
      <c r="P27" s="283">
        <v>-6.5425140896839012E-2</v>
      </c>
    </row>
    <row r="28" spans="1:16" ht="12.75" customHeight="1">
      <c r="A28" s="273">
        <v>18</v>
      </c>
      <c r="B28" s="287" t="s">
        <v>59</v>
      </c>
      <c r="C28" s="279" t="s">
        <v>60</v>
      </c>
      <c r="D28" s="280">
        <v>45225</v>
      </c>
      <c r="E28" s="279">
        <v>3069.45</v>
      </c>
      <c r="F28" s="279">
        <v>3082.5166666666664</v>
      </c>
      <c r="G28" s="281">
        <v>3051.0333333333328</v>
      </c>
      <c r="H28" s="281">
        <v>3032.6166666666663</v>
      </c>
      <c r="I28" s="281">
        <v>3001.1333333333328</v>
      </c>
      <c r="J28" s="281">
        <v>3100.9333333333329</v>
      </c>
      <c r="K28" s="281">
        <v>3132.4166666666665</v>
      </c>
      <c r="L28" s="281">
        <v>3150.833333333333</v>
      </c>
      <c r="M28" s="282">
        <v>3114</v>
      </c>
      <c r="N28" s="282">
        <v>3064.1</v>
      </c>
      <c r="O28" s="282">
        <v>5962800</v>
      </c>
      <c r="P28" s="283">
        <v>-3.0817242051882191E-2</v>
      </c>
    </row>
    <row r="29" spans="1:16" ht="12.75" customHeight="1">
      <c r="A29" s="273">
        <v>19</v>
      </c>
      <c r="B29" s="287" t="s">
        <v>45</v>
      </c>
      <c r="C29" s="279" t="s">
        <v>61</v>
      </c>
      <c r="D29" s="280">
        <v>45225</v>
      </c>
      <c r="E29" s="279">
        <v>1829.05</v>
      </c>
      <c r="F29" s="279">
        <v>1829.0666666666666</v>
      </c>
      <c r="G29" s="281">
        <v>1804.4833333333331</v>
      </c>
      <c r="H29" s="281">
        <v>1779.9166666666665</v>
      </c>
      <c r="I29" s="281">
        <v>1755.333333333333</v>
      </c>
      <c r="J29" s="281">
        <v>1853.6333333333332</v>
      </c>
      <c r="K29" s="281">
        <v>1878.2166666666667</v>
      </c>
      <c r="L29" s="281">
        <v>1902.7833333333333</v>
      </c>
      <c r="M29" s="282">
        <v>1853.65</v>
      </c>
      <c r="N29" s="282">
        <v>1804.5</v>
      </c>
      <c r="O29" s="282">
        <v>3881025</v>
      </c>
      <c r="P29" s="283">
        <v>-1.5546453174455408E-2</v>
      </c>
    </row>
    <row r="30" spans="1:16" ht="12.75" customHeight="1">
      <c r="A30" s="273">
        <v>20</v>
      </c>
      <c r="B30" s="287" t="s">
        <v>45</v>
      </c>
      <c r="C30" s="284" t="s">
        <v>62</v>
      </c>
      <c r="D30" s="280">
        <v>45225</v>
      </c>
      <c r="E30" s="279">
        <v>6397.9</v>
      </c>
      <c r="F30" s="279">
        <v>6514</v>
      </c>
      <c r="G30" s="281">
        <v>6257.35</v>
      </c>
      <c r="H30" s="281">
        <v>6116.8</v>
      </c>
      <c r="I30" s="281">
        <v>5860.1500000000005</v>
      </c>
      <c r="J30" s="281">
        <v>6654.55</v>
      </c>
      <c r="K30" s="281">
        <v>6911.2</v>
      </c>
      <c r="L30" s="281">
        <v>7051.75</v>
      </c>
      <c r="M30" s="282">
        <v>6770.65</v>
      </c>
      <c r="N30" s="282">
        <v>6373.45</v>
      </c>
      <c r="O30" s="282">
        <v>492300</v>
      </c>
      <c r="P30" s="283">
        <v>-0.11928082651281363</v>
      </c>
    </row>
    <row r="31" spans="1:16" ht="12.75" customHeight="1">
      <c r="A31" s="273">
        <v>21</v>
      </c>
      <c r="B31" s="287" t="s">
        <v>63</v>
      </c>
      <c r="C31" s="279" t="s">
        <v>64</v>
      </c>
      <c r="D31" s="280">
        <v>45225</v>
      </c>
      <c r="E31" s="279">
        <v>696.2</v>
      </c>
      <c r="F31" s="279">
        <v>700.4666666666667</v>
      </c>
      <c r="G31" s="281">
        <v>687.93333333333339</v>
      </c>
      <c r="H31" s="281">
        <v>679.66666666666674</v>
      </c>
      <c r="I31" s="281">
        <v>667.13333333333344</v>
      </c>
      <c r="J31" s="281">
        <v>708.73333333333335</v>
      </c>
      <c r="K31" s="281">
        <v>721.26666666666665</v>
      </c>
      <c r="L31" s="281">
        <v>729.5333333333333</v>
      </c>
      <c r="M31" s="282">
        <v>713</v>
      </c>
      <c r="N31" s="282">
        <v>692.2</v>
      </c>
      <c r="O31" s="282">
        <v>14638000</v>
      </c>
      <c r="P31" s="283">
        <v>-1.857190747569561E-2</v>
      </c>
    </row>
    <row r="32" spans="1:16" ht="12.75" customHeight="1">
      <c r="A32" s="273">
        <v>22</v>
      </c>
      <c r="B32" s="287" t="s">
        <v>43</v>
      </c>
      <c r="C32" s="279" t="s">
        <v>65</v>
      </c>
      <c r="D32" s="280">
        <v>45225</v>
      </c>
      <c r="E32" s="279">
        <v>874.35</v>
      </c>
      <c r="F32" s="279">
        <v>873.51666666666677</v>
      </c>
      <c r="G32" s="281">
        <v>861.53333333333353</v>
      </c>
      <c r="H32" s="281">
        <v>848.71666666666681</v>
      </c>
      <c r="I32" s="281">
        <v>836.73333333333358</v>
      </c>
      <c r="J32" s="281">
        <v>886.33333333333348</v>
      </c>
      <c r="K32" s="281">
        <v>898.31666666666683</v>
      </c>
      <c r="L32" s="281">
        <v>911.13333333333344</v>
      </c>
      <c r="M32" s="282">
        <v>885.5</v>
      </c>
      <c r="N32" s="282">
        <v>860.7</v>
      </c>
      <c r="O32" s="282">
        <v>16834400</v>
      </c>
      <c r="P32" s="283">
        <v>-3.0103301856898409E-2</v>
      </c>
    </row>
    <row r="33" spans="1:16" ht="12.75" customHeight="1">
      <c r="A33" s="273">
        <v>23</v>
      </c>
      <c r="B33" s="287" t="s">
        <v>63</v>
      </c>
      <c r="C33" s="279" t="s">
        <v>66</v>
      </c>
      <c r="D33" s="280">
        <v>45225</v>
      </c>
      <c r="E33" s="279">
        <v>964.9</v>
      </c>
      <c r="F33" s="279">
        <v>971.03333333333342</v>
      </c>
      <c r="G33" s="281">
        <v>955.81666666666683</v>
      </c>
      <c r="H33" s="281">
        <v>946.73333333333346</v>
      </c>
      <c r="I33" s="281">
        <v>931.51666666666688</v>
      </c>
      <c r="J33" s="281">
        <v>980.11666666666679</v>
      </c>
      <c r="K33" s="281">
        <v>995.33333333333326</v>
      </c>
      <c r="L33" s="281">
        <v>1004.4166666666667</v>
      </c>
      <c r="M33" s="282">
        <v>986.25</v>
      </c>
      <c r="N33" s="282">
        <v>961.95</v>
      </c>
      <c r="O33" s="282">
        <v>49800625</v>
      </c>
      <c r="P33" s="283">
        <v>-2.517769975164854E-2</v>
      </c>
    </row>
    <row r="34" spans="1:16" ht="12.75" customHeight="1">
      <c r="A34" s="273">
        <v>24</v>
      </c>
      <c r="B34" s="287" t="s">
        <v>56</v>
      </c>
      <c r="C34" s="279" t="s">
        <v>67</v>
      </c>
      <c r="D34" s="280">
        <v>45225</v>
      </c>
      <c r="E34" s="279">
        <v>5408.6</v>
      </c>
      <c r="F34" s="279">
        <v>5434.4833333333336</v>
      </c>
      <c r="G34" s="281">
        <v>5374.6166666666668</v>
      </c>
      <c r="H34" s="281">
        <v>5340.6333333333332</v>
      </c>
      <c r="I34" s="281">
        <v>5280.7666666666664</v>
      </c>
      <c r="J34" s="281">
        <v>5468.4666666666672</v>
      </c>
      <c r="K34" s="281">
        <v>5528.3333333333339</v>
      </c>
      <c r="L34" s="281">
        <v>5562.3166666666675</v>
      </c>
      <c r="M34" s="282">
        <v>5494.35</v>
      </c>
      <c r="N34" s="282">
        <v>5400.5</v>
      </c>
      <c r="O34" s="282">
        <v>2783000</v>
      </c>
      <c r="P34" s="283">
        <v>-8.2502266545784228E-2</v>
      </c>
    </row>
    <row r="35" spans="1:16" ht="12.75" customHeight="1">
      <c r="A35" s="273">
        <v>25</v>
      </c>
      <c r="B35" s="287" t="s">
        <v>68</v>
      </c>
      <c r="C35" s="279" t="s">
        <v>69</v>
      </c>
      <c r="D35" s="280">
        <v>45225</v>
      </c>
      <c r="E35" s="279">
        <v>1613.85</v>
      </c>
      <c r="F35" s="279">
        <v>1623.2833333333335</v>
      </c>
      <c r="G35" s="281">
        <v>1597.166666666667</v>
      </c>
      <c r="H35" s="281">
        <v>1580.4833333333333</v>
      </c>
      <c r="I35" s="281">
        <v>1554.3666666666668</v>
      </c>
      <c r="J35" s="281">
        <v>1639.9666666666672</v>
      </c>
      <c r="K35" s="281">
        <v>1666.0833333333335</v>
      </c>
      <c r="L35" s="281">
        <v>1682.7666666666673</v>
      </c>
      <c r="M35" s="282">
        <v>1649.4</v>
      </c>
      <c r="N35" s="282">
        <v>1606.6</v>
      </c>
      <c r="O35" s="282">
        <v>9465500</v>
      </c>
      <c r="P35" s="283">
        <v>1.067748651967327E-2</v>
      </c>
    </row>
    <row r="36" spans="1:16" ht="12.75" customHeight="1">
      <c r="A36" s="273">
        <v>26</v>
      </c>
      <c r="B36" s="287" t="s">
        <v>68</v>
      </c>
      <c r="C36" s="279" t="s">
        <v>70</v>
      </c>
      <c r="D36" s="280">
        <v>45225</v>
      </c>
      <c r="E36" s="279">
        <v>7797.45</v>
      </c>
      <c r="F36" s="279">
        <v>7816.75</v>
      </c>
      <c r="G36" s="281">
        <v>7742.65</v>
      </c>
      <c r="H36" s="281">
        <v>7687.8499999999995</v>
      </c>
      <c r="I36" s="281">
        <v>7613.7499999999991</v>
      </c>
      <c r="J36" s="281">
        <v>7871.55</v>
      </c>
      <c r="K36" s="281">
        <v>7945.6500000000005</v>
      </c>
      <c r="L36" s="281">
        <v>8000.4500000000007</v>
      </c>
      <c r="M36" s="282">
        <v>7890.85</v>
      </c>
      <c r="N36" s="282">
        <v>7761.95</v>
      </c>
      <c r="O36" s="282">
        <v>4785625</v>
      </c>
      <c r="P36" s="283">
        <v>-2.0668661908781624E-2</v>
      </c>
    </row>
    <row r="37" spans="1:16" ht="12.75" customHeight="1">
      <c r="A37" s="273">
        <v>27</v>
      </c>
      <c r="B37" s="287" t="s">
        <v>56</v>
      </c>
      <c r="C37" s="279" t="s">
        <v>71</v>
      </c>
      <c r="D37" s="280">
        <v>45225</v>
      </c>
      <c r="E37" s="279">
        <v>2575.15</v>
      </c>
      <c r="F37" s="279">
        <v>2556.9666666666667</v>
      </c>
      <c r="G37" s="281">
        <v>2514.0833333333335</v>
      </c>
      <c r="H37" s="281">
        <v>2453.0166666666669</v>
      </c>
      <c r="I37" s="281">
        <v>2410.1333333333337</v>
      </c>
      <c r="J37" s="281">
        <v>2618.0333333333333</v>
      </c>
      <c r="K37" s="281">
        <v>2660.9166666666665</v>
      </c>
      <c r="L37" s="281">
        <v>2721.9833333333331</v>
      </c>
      <c r="M37" s="282">
        <v>2599.85</v>
      </c>
      <c r="N37" s="282">
        <v>2495.9</v>
      </c>
      <c r="O37" s="282">
        <v>2342700</v>
      </c>
      <c r="P37" s="283">
        <v>0.12359712230215827</v>
      </c>
    </row>
    <row r="38" spans="1:16" ht="12.75" customHeight="1">
      <c r="A38" s="273">
        <v>28</v>
      </c>
      <c r="B38" s="287" t="s">
        <v>45</v>
      </c>
      <c r="C38" s="285" t="s">
        <v>72</v>
      </c>
      <c r="D38" s="280">
        <v>45225</v>
      </c>
      <c r="E38" s="279">
        <v>402.35</v>
      </c>
      <c r="F38" s="279">
        <v>409.38333333333338</v>
      </c>
      <c r="G38" s="281">
        <v>393.26666666666677</v>
      </c>
      <c r="H38" s="281">
        <v>384.18333333333339</v>
      </c>
      <c r="I38" s="281">
        <v>368.06666666666678</v>
      </c>
      <c r="J38" s="281">
        <v>418.46666666666675</v>
      </c>
      <c r="K38" s="281">
        <v>434.58333333333343</v>
      </c>
      <c r="L38" s="281">
        <v>443.66666666666674</v>
      </c>
      <c r="M38" s="282">
        <v>425.5</v>
      </c>
      <c r="N38" s="282">
        <v>400.3</v>
      </c>
      <c r="O38" s="282">
        <v>10969600</v>
      </c>
      <c r="P38" s="283">
        <v>2.2978215458072219E-2</v>
      </c>
    </row>
    <row r="39" spans="1:16" ht="12.75" customHeight="1">
      <c r="A39" s="273">
        <v>29</v>
      </c>
      <c r="B39" s="287" t="s">
        <v>63</v>
      </c>
      <c r="C39" s="279" t="s">
        <v>73</v>
      </c>
      <c r="D39" s="280">
        <v>45225</v>
      </c>
      <c r="E39" s="279">
        <v>220.9</v>
      </c>
      <c r="F39" s="279">
        <v>223.04999999999998</v>
      </c>
      <c r="G39" s="281">
        <v>217.94999999999996</v>
      </c>
      <c r="H39" s="281">
        <v>214.99999999999997</v>
      </c>
      <c r="I39" s="281">
        <v>209.89999999999995</v>
      </c>
      <c r="J39" s="281">
        <v>225.99999999999997</v>
      </c>
      <c r="K39" s="281">
        <v>231.1</v>
      </c>
      <c r="L39" s="281">
        <v>234.04999999999998</v>
      </c>
      <c r="M39" s="282">
        <v>228.15</v>
      </c>
      <c r="N39" s="282">
        <v>220.1</v>
      </c>
      <c r="O39" s="282">
        <v>66065000</v>
      </c>
      <c r="P39" s="283">
        <v>-2.6236273859532758E-2</v>
      </c>
    </row>
    <row r="40" spans="1:16" ht="12.75" customHeight="1">
      <c r="A40" s="273">
        <v>30</v>
      </c>
      <c r="B40" s="287" t="s">
        <v>63</v>
      </c>
      <c r="C40" s="279" t="s">
        <v>74</v>
      </c>
      <c r="D40" s="280">
        <v>45225</v>
      </c>
      <c r="E40" s="279">
        <v>195.1</v>
      </c>
      <c r="F40" s="279">
        <v>197.65</v>
      </c>
      <c r="G40" s="281">
        <v>191.65</v>
      </c>
      <c r="H40" s="281">
        <v>188.2</v>
      </c>
      <c r="I40" s="281">
        <v>182.2</v>
      </c>
      <c r="J40" s="281">
        <v>201.10000000000002</v>
      </c>
      <c r="K40" s="281">
        <v>207.10000000000002</v>
      </c>
      <c r="L40" s="281">
        <v>210.55000000000004</v>
      </c>
      <c r="M40" s="282">
        <v>203.65</v>
      </c>
      <c r="N40" s="282">
        <v>194.2</v>
      </c>
      <c r="O40" s="282">
        <v>126675900</v>
      </c>
      <c r="P40" s="283">
        <v>-3.390737931649862E-2</v>
      </c>
    </row>
    <row r="41" spans="1:16" ht="12.75" customHeight="1">
      <c r="A41" s="273">
        <v>31</v>
      </c>
      <c r="B41" s="287" t="s">
        <v>59</v>
      </c>
      <c r="C41" s="279" t="s">
        <v>75</v>
      </c>
      <c r="D41" s="280">
        <v>45225</v>
      </c>
      <c r="E41" s="279">
        <v>1572.8</v>
      </c>
      <c r="F41" s="279">
        <v>1587.4166666666667</v>
      </c>
      <c r="G41" s="281">
        <v>1555.6833333333334</v>
      </c>
      <c r="H41" s="281">
        <v>1538.5666666666666</v>
      </c>
      <c r="I41" s="281">
        <v>1506.8333333333333</v>
      </c>
      <c r="J41" s="281">
        <v>1604.5333333333335</v>
      </c>
      <c r="K41" s="281">
        <v>1636.2666666666667</v>
      </c>
      <c r="L41" s="281">
        <v>1653.3833333333337</v>
      </c>
      <c r="M41" s="282">
        <v>1619.15</v>
      </c>
      <c r="N41" s="282">
        <v>1570.3</v>
      </c>
      <c r="O41" s="282">
        <v>1416000</v>
      </c>
      <c r="P41" s="283">
        <v>-7.9473427596294485E-2</v>
      </c>
    </row>
    <row r="42" spans="1:16" ht="12.75" customHeight="1">
      <c r="A42" s="273">
        <v>32</v>
      </c>
      <c r="B42" s="287" t="s">
        <v>41</v>
      </c>
      <c r="C42" s="279" t="s">
        <v>76</v>
      </c>
      <c r="D42" s="280">
        <v>45225</v>
      </c>
      <c r="E42" s="279">
        <v>132.55000000000001</v>
      </c>
      <c r="F42" s="279">
        <v>133.18333333333337</v>
      </c>
      <c r="G42" s="281">
        <v>130.71666666666673</v>
      </c>
      <c r="H42" s="281">
        <v>128.88333333333335</v>
      </c>
      <c r="I42" s="281">
        <v>126.41666666666671</v>
      </c>
      <c r="J42" s="281">
        <v>135.01666666666674</v>
      </c>
      <c r="K42" s="281">
        <v>137.48333333333338</v>
      </c>
      <c r="L42" s="281">
        <v>139.31666666666675</v>
      </c>
      <c r="M42" s="282">
        <v>135.65</v>
      </c>
      <c r="N42" s="282">
        <v>131.35</v>
      </c>
      <c r="O42" s="282">
        <v>65185200</v>
      </c>
      <c r="P42" s="283">
        <v>-6.7514677103718196E-2</v>
      </c>
    </row>
    <row r="43" spans="1:16" ht="12.75" customHeight="1">
      <c r="A43" s="273">
        <v>33</v>
      </c>
      <c r="B43" s="287" t="s">
        <v>59</v>
      </c>
      <c r="C43" s="279" t="s">
        <v>77</v>
      </c>
      <c r="D43" s="280">
        <v>45225</v>
      </c>
      <c r="E43" s="279">
        <v>570.79999999999995</v>
      </c>
      <c r="F43" s="279">
        <v>574.35</v>
      </c>
      <c r="G43" s="281">
        <v>565.90000000000009</v>
      </c>
      <c r="H43" s="281">
        <v>561.00000000000011</v>
      </c>
      <c r="I43" s="281">
        <v>552.55000000000018</v>
      </c>
      <c r="J43" s="281">
        <v>579.25</v>
      </c>
      <c r="K43" s="281">
        <v>587.70000000000005</v>
      </c>
      <c r="L43" s="281">
        <v>592.59999999999991</v>
      </c>
      <c r="M43" s="282">
        <v>582.79999999999995</v>
      </c>
      <c r="N43" s="282">
        <v>569.45000000000005</v>
      </c>
      <c r="O43" s="282">
        <v>11617320</v>
      </c>
      <c r="P43" s="283">
        <v>-7.4553101997896956E-2</v>
      </c>
    </row>
    <row r="44" spans="1:16" ht="12.75" customHeight="1">
      <c r="A44" s="273">
        <v>34</v>
      </c>
      <c r="B44" s="287" t="s">
        <v>56</v>
      </c>
      <c r="C44" s="279" t="s">
        <v>78</v>
      </c>
      <c r="D44" s="280">
        <v>45225</v>
      </c>
      <c r="E44" s="279">
        <v>1058.95</v>
      </c>
      <c r="F44" s="279">
        <v>1066.1833333333332</v>
      </c>
      <c r="G44" s="281">
        <v>1045.8666666666663</v>
      </c>
      <c r="H44" s="281">
        <v>1032.7833333333331</v>
      </c>
      <c r="I44" s="281">
        <v>1012.4666666666662</v>
      </c>
      <c r="J44" s="281">
        <v>1079.2666666666664</v>
      </c>
      <c r="K44" s="281">
        <v>1099.5833333333335</v>
      </c>
      <c r="L44" s="281">
        <v>1112.6666666666665</v>
      </c>
      <c r="M44" s="282">
        <v>1086.5</v>
      </c>
      <c r="N44" s="282">
        <v>1053.0999999999999</v>
      </c>
      <c r="O44" s="282">
        <v>8901000</v>
      </c>
      <c r="P44" s="283">
        <v>8.2691436338921606E-3</v>
      </c>
    </row>
    <row r="45" spans="1:16" ht="12.75" customHeight="1">
      <c r="A45" s="273">
        <v>35</v>
      </c>
      <c r="B45" s="287" t="s">
        <v>79</v>
      </c>
      <c r="C45" s="279" t="s">
        <v>80</v>
      </c>
      <c r="D45" s="280">
        <v>45225</v>
      </c>
      <c r="E45" s="279">
        <v>940.35</v>
      </c>
      <c r="F45" s="279">
        <v>944.85</v>
      </c>
      <c r="G45" s="281">
        <v>933.95</v>
      </c>
      <c r="H45" s="281">
        <v>927.55000000000007</v>
      </c>
      <c r="I45" s="281">
        <v>916.65000000000009</v>
      </c>
      <c r="J45" s="281">
        <v>951.25</v>
      </c>
      <c r="K45" s="281">
        <v>962.14999999999986</v>
      </c>
      <c r="L45" s="281">
        <v>968.55</v>
      </c>
      <c r="M45" s="282">
        <v>955.75</v>
      </c>
      <c r="N45" s="282">
        <v>938.45</v>
      </c>
      <c r="O45" s="282">
        <v>39653000</v>
      </c>
      <c r="P45" s="283">
        <v>-1.6215706608843215E-2</v>
      </c>
    </row>
    <row r="46" spans="1:16" ht="12.75" customHeight="1">
      <c r="A46" s="273">
        <v>36</v>
      </c>
      <c r="B46" s="287" t="s">
        <v>41</v>
      </c>
      <c r="C46" s="279" t="s">
        <v>81</v>
      </c>
      <c r="D46" s="280">
        <v>45225</v>
      </c>
      <c r="E46" s="279">
        <v>117.85</v>
      </c>
      <c r="F46" s="279">
        <v>120.06666666666666</v>
      </c>
      <c r="G46" s="281">
        <v>114.63333333333333</v>
      </c>
      <c r="H46" s="281">
        <v>111.41666666666666</v>
      </c>
      <c r="I46" s="281">
        <v>105.98333333333332</v>
      </c>
      <c r="J46" s="281">
        <v>123.28333333333333</v>
      </c>
      <c r="K46" s="281">
        <v>128.71666666666667</v>
      </c>
      <c r="L46" s="281">
        <v>131.93333333333334</v>
      </c>
      <c r="M46" s="282">
        <v>125.5</v>
      </c>
      <c r="N46" s="282">
        <v>116.85</v>
      </c>
      <c r="O46" s="282">
        <v>103183500</v>
      </c>
      <c r="P46" s="283">
        <v>-3.1822660098522165E-2</v>
      </c>
    </row>
    <row r="47" spans="1:16" ht="12.75" customHeight="1">
      <c r="A47" s="273">
        <v>37</v>
      </c>
      <c r="B47" s="287" t="s">
        <v>43</v>
      </c>
      <c r="C47" s="279" t="s">
        <v>82</v>
      </c>
      <c r="D47" s="280">
        <v>45225</v>
      </c>
      <c r="E47" s="279">
        <v>225.9</v>
      </c>
      <c r="F47" s="279">
        <v>227.98333333333335</v>
      </c>
      <c r="G47" s="281">
        <v>222.8666666666667</v>
      </c>
      <c r="H47" s="281">
        <v>219.83333333333334</v>
      </c>
      <c r="I47" s="281">
        <v>214.7166666666667</v>
      </c>
      <c r="J47" s="281">
        <v>231.01666666666671</v>
      </c>
      <c r="K47" s="281">
        <v>236.13333333333338</v>
      </c>
      <c r="L47" s="281">
        <v>239.16666666666671</v>
      </c>
      <c r="M47" s="282">
        <v>233.1</v>
      </c>
      <c r="N47" s="282">
        <v>224.95</v>
      </c>
      <c r="O47" s="282">
        <v>38805000</v>
      </c>
      <c r="P47" s="283">
        <v>-3.1509328008984837E-2</v>
      </c>
    </row>
    <row r="48" spans="1:16" ht="12.75" customHeight="1">
      <c r="A48" s="273">
        <v>38</v>
      </c>
      <c r="B48" s="287" t="s">
        <v>56</v>
      </c>
      <c r="C48" s="279" t="s">
        <v>83</v>
      </c>
      <c r="D48" s="280">
        <v>45225</v>
      </c>
      <c r="E48" s="279">
        <v>19842.95</v>
      </c>
      <c r="F48" s="279">
        <v>19924.399999999998</v>
      </c>
      <c r="G48" s="281">
        <v>19713.549999999996</v>
      </c>
      <c r="H48" s="281">
        <v>19584.149999999998</v>
      </c>
      <c r="I48" s="281">
        <v>19373.299999999996</v>
      </c>
      <c r="J48" s="281">
        <v>20053.799999999996</v>
      </c>
      <c r="K48" s="281">
        <v>20264.649999999994</v>
      </c>
      <c r="L48" s="281">
        <v>20394.049999999996</v>
      </c>
      <c r="M48" s="282">
        <v>20135.25</v>
      </c>
      <c r="N48" s="282">
        <v>19795</v>
      </c>
      <c r="O48" s="282">
        <v>117550</v>
      </c>
      <c r="P48" s="283">
        <v>-5.2780016116035458E-2</v>
      </c>
    </row>
    <row r="49" spans="1:16" ht="12.75" customHeight="1">
      <c r="A49" s="273">
        <v>39</v>
      </c>
      <c r="B49" s="287" t="s">
        <v>84</v>
      </c>
      <c r="C49" s="279" t="s">
        <v>85</v>
      </c>
      <c r="D49" s="280">
        <v>45225</v>
      </c>
      <c r="E49" s="279">
        <v>342.2</v>
      </c>
      <c r="F49" s="279">
        <v>343.73333333333329</v>
      </c>
      <c r="G49" s="281">
        <v>339.61666666666656</v>
      </c>
      <c r="H49" s="281">
        <v>337.03333333333325</v>
      </c>
      <c r="I49" s="281">
        <v>332.91666666666652</v>
      </c>
      <c r="J49" s="281">
        <v>346.31666666666661</v>
      </c>
      <c r="K49" s="281">
        <v>350.43333333333328</v>
      </c>
      <c r="L49" s="281">
        <v>353.01666666666665</v>
      </c>
      <c r="M49" s="282">
        <v>347.85</v>
      </c>
      <c r="N49" s="282">
        <v>341.15</v>
      </c>
      <c r="O49" s="282">
        <v>29014200</v>
      </c>
      <c r="P49" s="283">
        <v>-5.9184030817720189E-2</v>
      </c>
    </row>
    <row r="50" spans="1:16" ht="12.75" customHeight="1">
      <c r="A50" s="273">
        <v>40</v>
      </c>
      <c r="B50" s="287" t="s">
        <v>59</v>
      </c>
      <c r="C50" s="279" t="s">
        <v>86</v>
      </c>
      <c r="D50" s="280">
        <v>45225</v>
      </c>
      <c r="E50" s="279">
        <v>4539.5</v>
      </c>
      <c r="F50" s="279">
        <v>4556.2666666666664</v>
      </c>
      <c r="G50" s="281">
        <v>4510.5333333333328</v>
      </c>
      <c r="H50" s="281">
        <v>4481.5666666666666</v>
      </c>
      <c r="I50" s="281">
        <v>4435.833333333333</v>
      </c>
      <c r="J50" s="281">
        <v>4585.2333333333327</v>
      </c>
      <c r="K50" s="281">
        <v>4630.9666666666662</v>
      </c>
      <c r="L50" s="281">
        <v>4659.9333333333325</v>
      </c>
      <c r="M50" s="282">
        <v>4602</v>
      </c>
      <c r="N50" s="282">
        <v>4527.3</v>
      </c>
      <c r="O50" s="282">
        <v>1932200</v>
      </c>
      <c r="P50" s="283">
        <v>-1.9287381991675973E-2</v>
      </c>
    </row>
    <row r="51" spans="1:16" ht="12.75" customHeight="1">
      <c r="A51" s="273">
        <v>41</v>
      </c>
      <c r="B51" s="287" t="s">
        <v>87</v>
      </c>
      <c r="C51" s="284" t="s">
        <v>88</v>
      </c>
      <c r="D51" s="280">
        <v>45225</v>
      </c>
      <c r="E51" s="279">
        <v>527.29999999999995</v>
      </c>
      <c r="F51" s="279">
        <v>533.63333333333333</v>
      </c>
      <c r="G51" s="281">
        <v>518.36666666666667</v>
      </c>
      <c r="H51" s="281">
        <v>509.43333333333339</v>
      </c>
      <c r="I51" s="281">
        <v>494.16666666666674</v>
      </c>
      <c r="J51" s="281">
        <v>542.56666666666661</v>
      </c>
      <c r="K51" s="281">
        <v>557.83333333333326</v>
      </c>
      <c r="L51" s="281">
        <v>566.76666666666654</v>
      </c>
      <c r="M51" s="282">
        <v>548.9</v>
      </c>
      <c r="N51" s="282">
        <v>524.70000000000005</v>
      </c>
      <c r="O51" s="282">
        <v>7894000</v>
      </c>
      <c r="P51" s="283">
        <v>-5.1885659380254627E-2</v>
      </c>
    </row>
    <row r="52" spans="1:16" ht="12.75" customHeight="1">
      <c r="A52" s="273">
        <v>42</v>
      </c>
      <c r="B52" s="287" t="s">
        <v>63</v>
      </c>
      <c r="C52" s="279" t="s">
        <v>89</v>
      </c>
      <c r="D52" s="280">
        <v>45225</v>
      </c>
      <c r="E52" s="279">
        <v>354.85</v>
      </c>
      <c r="F52" s="279">
        <v>359.66666666666669</v>
      </c>
      <c r="G52" s="281">
        <v>348.68333333333339</v>
      </c>
      <c r="H52" s="281">
        <v>342.51666666666671</v>
      </c>
      <c r="I52" s="281">
        <v>331.53333333333342</v>
      </c>
      <c r="J52" s="281">
        <v>365.83333333333337</v>
      </c>
      <c r="K52" s="281">
        <v>376.81666666666661</v>
      </c>
      <c r="L52" s="281">
        <v>382.98333333333335</v>
      </c>
      <c r="M52" s="282">
        <v>370.65</v>
      </c>
      <c r="N52" s="282">
        <v>353.5</v>
      </c>
      <c r="O52" s="282">
        <v>47368800</v>
      </c>
      <c r="P52" s="283">
        <v>1.2231710131548581E-2</v>
      </c>
    </row>
    <row r="53" spans="1:16" ht="12.75" customHeight="1">
      <c r="A53" s="273">
        <v>43</v>
      </c>
      <c r="B53" s="287" t="s">
        <v>68</v>
      </c>
      <c r="C53" s="286" t="s">
        <v>90</v>
      </c>
      <c r="D53" s="280">
        <v>45225</v>
      </c>
      <c r="E53" s="279">
        <v>735.95</v>
      </c>
      <c r="F53" s="279">
        <v>744.43333333333339</v>
      </c>
      <c r="G53" s="281">
        <v>721.56666666666683</v>
      </c>
      <c r="H53" s="281">
        <v>707.18333333333339</v>
      </c>
      <c r="I53" s="281">
        <v>684.31666666666683</v>
      </c>
      <c r="J53" s="281">
        <v>758.81666666666683</v>
      </c>
      <c r="K53" s="281">
        <v>781.68333333333339</v>
      </c>
      <c r="L53" s="281">
        <v>796.06666666666683</v>
      </c>
      <c r="M53" s="282">
        <v>767.3</v>
      </c>
      <c r="N53" s="282">
        <v>730.05</v>
      </c>
      <c r="O53" s="282">
        <v>4975425</v>
      </c>
      <c r="P53" s="283">
        <v>-5.8313341945008305E-2</v>
      </c>
    </row>
    <row r="54" spans="1:16" ht="12.75" customHeight="1">
      <c r="A54" s="273">
        <v>44</v>
      </c>
      <c r="B54" s="287" t="s">
        <v>45</v>
      </c>
      <c r="C54" s="284" t="s">
        <v>91</v>
      </c>
      <c r="D54" s="280">
        <v>45225</v>
      </c>
      <c r="E54" s="279">
        <v>276.85000000000002</v>
      </c>
      <c r="F54" s="279">
        <v>281.08333333333331</v>
      </c>
      <c r="G54" s="281">
        <v>271.26666666666665</v>
      </c>
      <c r="H54" s="281">
        <v>265.68333333333334</v>
      </c>
      <c r="I54" s="281">
        <v>255.86666666666667</v>
      </c>
      <c r="J54" s="281">
        <v>286.66666666666663</v>
      </c>
      <c r="K54" s="281">
        <v>296.48333333333335</v>
      </c>
      <c r="L54" s="281">
        <v>302.06666666666661</v>
      </c>
      <c r="M54" s="282">
        <v>290.89999999999998</v>
      </c>
      <c r="N54" s="282">
        <v>275.5</v>
      </c>
      <c r="O54" s="282">
        <v>16269700</v>
      </c>
      <c r="P54" s="283">
        <v>-7.0047784535186799E-2</v>
      </c>
    </row>
    <row r="55" spans="1:16" ht="12.75" customHeight="1">
      <c r="A55" s="273">
        <v>45</v>
      </c>
      <c r="B55" s="287" t="s">
        <v>68</v>
      </c>
      <c r="C55" s="279" t="s">
        <v>92</v>
      </c>
      <c r="D55" s="280">
        <v>45225</v>
      </c>
      <c r="E55" s="279">
        <v>1168.8</v>
      </c>
      <c r="F55" s="279">
        <v>1178.3</v>
      </c>
      <c r="G55" s="281">
        <v>1154.75</v>
      </c>
      <c r="H55" s="281">
        <v>1140.7</v>
      </c>
      <c r="I55" s="281">
        <v>1117.1500000000001</v>
      </c>
      <c r="J55" s="281">
        <v>1192.3499999999999</v>
      </c>
      <c r="K55" s="281">
        <v>1215.8999999999996</v>
      </c>
      <c r="L55" s="281">
        <v>1229.9499999999998</v>
      </c>
      <c r="M55" s="282">
        <v>1201.8499999999999</v>
      </c>
      <c r="N55" s="282">
        <v>1164.25</v>
      </c>
      <c r="O55" s="282">
        <v>13628750</v>
      </c>
      <c r="P55" s="283">
        <v>-2.7507793874931232E-4</v>
      </c>
    </row>
    <row r="56" spans="1:16" ht="12.75" customHeight="1">
      <c r="A56" s="273">
        <v>46</v>
      </c>
      <c r="B56" s="287" t="s">
        <v>43</v>
      </c>
      <c r="C56" s="279" t="s">
        <v>93</v>
      </c>
      <c r="D56" s="280">
        <v>45225</v>
      </c>
      <c r="E56" s="279">
        <v>1181.8499999999999</v>
      </c>
      <c r="F56" s="279">
        <v>1190.0666666666666</v>
      </c>
      <c r="G56" s="281">
        <v>1169.9833333333331</v>
      </c>
      <c r="H56" s="281">
        <v>1158.1166666666666</v>
      </c>
      <c r="I56" s="281">
        <v>1138.0333333333331</v>
      </c>
      <c r="J56" s="281">
        <v>1201.9333333333332</v>
      </c>
      <c r="K56" s="281">
        <v>1222.0166666666667</v>
      </c>
      <c r="L56" s="281">
        <v>1233.8833333333332</v>
      </c>
      <c r="M56" s="282">
        <v>1210.1500000000001</v>
      </c>
      <c r="N56" s="282">
        <v>1178.2</v>
      </c>
      <c r="O56" s="282">
        <v>11698700</v>
      </c>
      <c r="P56" s="283">
        <v>5.3870476636608502E-2</v>
      </c>
    </row>
    <row r="57" spans="1:16" ht="12.75" customHeight="1">
      <c r="A57" s="273">
        <v>47</v>
      </c>
      <c r="B57" s="287" t="s">
        <v>45</v>
      </c>
      <c r="C57" s="279" t="s">
        <v>94</v>
      </c>
      <c r="D57" s="280">
        <v>45225</v>
      </c>
      <c r="E57" s="279">
        <v>306.45</v>
      </c>
      <c r="F57" s="279">
        <v>308.24999999999994</v>
      </c>
      <c r="G57" s="281">
        <v>303.34999999999991</v>
      </c>
      <c r="H57" s="281">
        <v>300.24999999999994</v>
      </c>
      <c r="I57" s="281">
        <v>295.34999999999991</v>
      </c>
      <c r="J57" s="281">
        <v>311.34999999999991</v>
      </c>
      <c r="K57" s="281">
        <v>316.24999999999989</v>
      </c>
      <c r="L57" s="281">
        <v>319.34999999999991</v>
      </c>
      <c r="M57" s="282">
        <v>313.14999999999998</v>
      </c>
      <c r="N57" s="282">
        <v>305.14999999999998</v>
      </c>
      <c r="O57" s="282">
        <v>72672600</v>
      </c>
      <c r="P57" s="283">
        <v>-1.2329470860208917E-2</v>
      </c>
    </row>
    <row r="58" spans="1:16" ht="12.75" customHeight="1">
      <c r="A58" s="273">
        <v>48</v>
      </c>
      <c r="B58" s="287" t="s">
        <v>87</v>
      </c>
      <c r="C58" s="279" t="s">
        <v>95</v>
      </c>
      <c r="D58" s="280">
        <v>45225</v>
      </c>
      <c r="E58" s="279">
        <v>4927.7</v>
      </c>
      <c r="F58" s="279">
        <v>4952.166666666667</v>
      </c>
      <c r="G58" s="281">
        <v>4885.5333333333338</v>
      </c>
      <c r="H58" s="281">
        <v>4843.3666666666668</v>
      </c>
      <c r="I58" s="281">
        <v>4776.7333333333336</v>
      </c>
      <c r="J58" s="281">
        <v>4994.3333333333339</v>
      </c>
      <c r="K58" s="281">
        <v>5060.9666666666672</v>
      </c>
      <c r="L58" s="281">
        <v>5103.1333333333341</v>
      </c>
      <c r="M58" s="282">
        <v>5018.8</v>
      </c>
      <c r="N58" s="282">
        <v>4910</v>
      </c>
      <c r="O58" s="282">
        <v>1457400</v>
      </c>
      <c r="P58" s="283">
        <v>7.4659882756332258E-2</v>
      </c>
    </row>
    <row r="59" spans="1:16" ht="12.75" customHeight="1">
      <c r="A59" s="273">
        <v>49</v>
      </c>
      <c r="B59" s="287" t="s">
        <v>59</v>
      </c>
      <c r="C59" s="279" t="s">
        <v>96</v>
      </c>
      <c r="D59" s="280">
        <v>45225</v>
      </c>
      <c r="E59" s="279">
        <v>2080.6</v>
      </c>
      <c r="F59" s="279">
        <v>2085.4666666666667</v>
      </c>
      <c r="G59" s="281">
        <v>2056.2833333333333</v>
      </c>
      <c r="H59" s="281">
        <v>2031.9666666666667</v>
      </c>
      <c r="I59" s="281">
        <v>2002.7833333333333</v>
      </c>
      <c r="J59" s="281">
        <v>2109.7833333333333</v>
      </c>
      <c r="K59" s="281">
        <v>2138.9666666666667</v>
      </c>
      <c r="L59" s="281">
        <v>2163.2833333333333</v>
      </c>
      <c r="M59" s="282">
        <v>2114.65</v>
      </c>
      <c r="N59" s="282">
        <v>2061.15</v>
      </c>
      <c r="O59" s="282">
        <v>3143000</v>
      </c>
      <c r="P59" s="283">
        <v>-5.0237969328397671E-2</v>
      </c>
    </row>
    <row r="60" spans="1:16" ht="12.75" customHeight="1">
      <c r="A60" s="273">
        <v>50</v>
      </c>
      <c r="B60" s="287" t="s">
        <v>45</v>
      </c>
      <c r="C60" s="279" t="s">
        <v>97</v>
      </c>
      <c r="D60" s="280">
        <v>45225</v>
      </c>
      <c r="E60" s="279">
        <v>702.9</v>
      </c>
      <c r="F60" s="279">
        <v>704.11666666666667</v>
      </c>
      <c r="G60" s="281">
        <v>695.18333333333339</v>
      </c>
      <c r="H60" s="281">
        <v>687.4666666666667</v>
      </c>
      <c r="I60" s="281">
        <v>678.53333333333342</v>
      </c>
      <c r="J60" s="281">
        <v>711.83333333333337</v>
      </c>
      <c r="K60" s="281">
        <v>720.76666666666654</v>
      </c>
      <c r="L60" s="281">
        <v>728.48333333333335</v>
      </c>
      <c r="M60" s="282">
        <v>713.05</v>
      </c>
      <c r="N60" s="282">
        <v>696.4</v>
      </c>
      <c r="O60" s="282">
        <v>6169000</v>
      </c>
      <c r="P60" s="283">
        <v>4.7546272711835626E-2</v>
      </c>
    </row>
    <row r="61" spans="1:16" ht="12.75" customHeight="1">
      <c r="A61" s="273">
        <v>51</v>
      </c>
      <c r="B61" s="287" t="s">
        <v>45</v>
      </c>
      <c r="C61" s="286" t="s">
        <v>98</v>
      </c>
      <c r="D61" s="280">
        <v>45225</v>
      </c>
      <c r="E61" s="279">
        <v>1109.55</v>
      </c>
      <c r="F61" s="279">
        <v>1120.8166666666666</v>
      </c>
      <c r="G61" s="281">
        <v>1094.1833333333332</v>
      </c>
      <c r="H61" s="281">
        <v>1078.8166666666666</v>
      </c>
      <c r="I61" s="281">
        <v>1052.1833333333332</v>
      </c>
      <c r="J61" s="281">
        <v>1136.1833333333332</v>
      </c>
      <c r="K61" s="281">
        <v>1162.8166666666664</v>
      </c>
      <c r="L61" s="281">
        <v>1178.1833333333332</v>
      </c>
      <c r="M61" s="282">
        <v>1147.45</v>
      </c>
      <c r="N61" s="282">
        <v>1105.45</v>
      </c>
      <c r="O61" s="282">
        <v>1209600</v>
      </c>
      <c r="P61" s="283">
        <v>-9.9531005732152164E-2</v>
      </c>
    </row>
    <row r="62" spans="1:16" ht="12.75" customHeight="1">
      <c r="A62" s="273">
        <v>52</v>
      </c>
      <c r="B62" s="287" t="s">
        <v>41</v>
      </c>
      <c r="C62" s="284" t="s">
        <v>99</v>
      </c>
      <c r="D62" s="280">
        <v>45225</v>
      </c>
      <c r="E62" s="279">
        <v>279.85000000000002</v>
      </c>
      <c r="F62" s="279">
        <v>281.86666666666662</v>
      </c>
      <c r="G62" s="281">
        <v>276.53333333333325</v>
      </c>
      <c r="H62" s="281">
        <v>273.21666666666664</v>
      </c>
      <c r="I62" s="281">
        <v>267.88333333333327</v>
      </c>
      <c r="J62" s="281">
        <v>285.18333333333322</v>
      </c>
      <c r="K62" s="281">
        <v>290.51666666666659</v>
      </c>
      <c r="L62" s="281">
        <v>293.8333333333332</v>
      </c>
      <c r="M62" s="282">
        <v>287.2</v>
      </c>
      <c r="N62" s="282">
        <v>278.55</v>
      </c>
      <c r="O62" s="282">
        <v>13147200</v>
      </c>
      <c r="P62" s="283">
        <v>-3.0656934306569343E-2</v>
      </c>
    </row>
    <row r="63" spans="1:16" ht="12.75" customHeight="1">
      <c r="A63" s="273">
        <v>53</v>
      </c>
      <c r="B63" s="287" t="s">
        <v>63</v>
      </c>
      <c r="C63" s="279" t="s">
        <v>100</v>
      </c>
      <c r="D63" s="280">
        <v>45225</v>
      </c>
      <c r="E63" s="279">
        <v>130.19999999999999</v>
      </c>
      <c r="F63" s="279">
        <v>132.38333333333333</v>
      </c>
      <c r="G63" s="281">
        <v>127.46666666666664</v>
      </c>
      <c r="H63" s="281">
        <v>124.73333333333332</v>
      </c>
      <c r="I63" s="281">
        <v>119.81666666666663</v>
      </c>
      <c r="J63" s="281">
        <v>135.11666666666665</v>
      </c>
      <c r="K63" s="281">
        <v>140.03333333333333</v>
      </c>
      <c r="L63" s="281">
        <v>142.76666666666665</v>
      </c>
      <c r="M63" s="282">
        <v>137.30000000000001</v>
      </c>
      <c r="N63" s="282">
        <v>129.65</v>
      </c>
      <c r="O63" s="282">
        <v>44350000</v>
      </c>
      <c r="P63" s="283">
        <v>-3.8169594448058987E-2</v>
      </c>
    </row>
    <row r="64" spans="1:16" ht="12.75" customHeight="1">
      <c r="A64" s="273">
        <v>54</v>
      </c>
      <c r="B64" s="287" t="s">
        <v>41</v>
      </c>
      <c r="C64" s="279" t="s">
        <v>101</v>
      </c>
      <c r="D64" s="280">
        <v>45225</v>
      </c>
      <c r="E64" s="279">
        <v>1699.85</v>
      </c>
      <c r="F64" s="279">
        <v>1696.4166666666667</v>
      </c>
      <c r="G64" s="281">
        <v>1676.4333333333334</v>
      </c>
      <c r="H64" s="281">
        <v>1653.0166666666667</v>
      </c>
      <c r="I64" s="281">
        <v>1633.0333333333333</v>
      </c>
      <c r="J64" s="281">
        <v>1719.8333333333335</v>
      </c>
      <c r="K64" s="281">
        <v>1739.8166666666666</v>
      </c>
      <c r="L64" s="281">
        <v>1763.2333333333336</v>
      </c>
      <c r="M64" s="282">
        <v>1716.4</v>
      </c>
      <c r="N64" s="282">
        <v>1673</v>
      </c>
      <c r="O64" s="282">
        <v>4490400</v>
      </c>
      <c r="P64" s="283">
        <v>-2.4504692387904068E-2</v>
      </c>
    </row>
    <row r="65" spans="1:16" ht="12.75" customHeight="1">
      <c r="A65" s="273">
        <v>55</v>
      </c>
      <c r="B65" s="287" t="s">
        <v>59</v>
      </c>
      <c r="C65" s="279" t="s">
        <v>102</v>
      </c>
      <c r="D65" s="280">
        <v>45225</v>
      </c>
      <c r="E65" s="279">
        <v>521.4</v>
      </c>
      <c r="F65" s="279">
        <v>522.91666666666663</v>
      </c>
      <c r="G65" s="281">
        <v>518.33333333333326</v>
      </c>
      <c r="H65" s="281">
        <v>515.26666666666665</v>
      </c>
      <c r="I65" s="281">
        <v>510.68333333333328</v>
      </c>
      <c r="J65" s="281">
        <v>525.98333333333323</v>
      </c>
      <c r="K65" s="281">
        <v>530.56666666666649</v>
      </c>
      <c r="L65" s="281">
        <v>533.63333333333321</v>
      </c>
      <c r="M65" s="282">
        <v>527.5</v>
      </c>
      <c r="N65" s="282">
        <v>519.85</v>
      </c>
      <c r="O65" s="282">
        <v>20866250</v>
      </c>
      <c r="P65" s="283">
        <v>-3.0603948896631823E-2</v>
      </c>
    </row>
    <row r="66" spans="1:16" ht="12.75" customHeight="1">
      <c r="A66" s="273">
        <v>56</v>
      </c>
      <c r="B66" s="287" t="s">
        <v>49</v>
      </c>
      <c r="C66" s="284" t="s">
        <v>103</v>
      </c>
      <c r="D66" s="280">
        <v>45225</v>
      </c>
      <c r="E66" s="279">
        <v>2080.35</v>
      </c>
      <c r="F66" s="279">
        <v>2099.4666666666667</v>
      </c>
      <c r="G66" s="281">
        <v>2032.0333333333333</v>
      </c>
      <c r="H66" s="281">
        <v>1983.7166666666667</v>
      </c>
      <c r="I66" s="281">
        <v>1916.2833333333333</v>
      </c>
      <c r="J66" s="281">
        <v>2147.7833333333333</v>
      </c>
      <c r="K66" s="281">
        <v>2215.2166666666667</v>
      </c>
      <c r="L66" s="281">
        <v>2263.5333333333333</v>
      </c>
      <c r="M66" s="282">
        <v>2166.9</v>
      </c>
      <c r="N66" s="282">
        <v>2051.15</v>
      </c>
      <c r="O66" s="282">
        <v>2584500</v>
      </c>
      <c r="P66" s="283">
        <v>3.4006801360272051E-2</v>
      </c>
    </row>
    <row r="67" spans="1:16" ht="12.75" customHeight="1">
      <c r="A67" s="273">
        <v>57</v>
      </c>
      <c r="B67" s="287" t="s">
        <v>39</v>
      </c>
      <c r="C67" s="279" t="s">
        <v>104</v>
      </c>
      <c r="D67" s="280">
        <v>45225</v>
      </c>
      <c r="E67" s="279">
        <v>2015.1</v>
      </c>
      <c r="F67" s="279">
        <v>2037.4166666666667</v>
      </c>
      <c r="G67" s="281">
        <v>1985.1833333333334</v>
      </c>
      <c r="H67" s="281">
        <v>1955.2666666666667</v>
      </c>
      <c r="I67" s="281">
        <v>1903.0333333333333</v>
      </c>
      <c r="J67" s="281">
        <v>2067.3333333333335</v>
      </c>
      <c r="K67" s="281">
        <v>2119.5666666666666</v>
      </c>
      <c r="L67" s="281">
        <v>2149.4833333333336</v>
      </c>
      <c r="M67" s="282">
        <v>2089.65</v>
      </c>
      <c r="N67" s="282">
        <v>2007.5</v>
      </c>
      <c r="O67" s="282">
        <v>2787900</v>
      </c>
      <c r="P67" s="283">
        <v>1.8634221199166939E-2</v>
      </c>
    </row>
    <row r="68" spans="1:16" ht="12.75" customHeight="1">
      <c r="A68" s="273">
        <v>58</v>
      </c>
      <c r="B68" s="287" t="s">
        <v>45</v>
      </c>
      <c r="C68" s="284" t="s">
        <v>105</v>
      </c>
      <c r="D68" s="280">
        <v>45225</v>
      </c>
      <c r="E68" s="279">
        <v>130.25</v>
      </c>
      <c r="F68" s="279">
        <v>131.5</v>
      </c>
      <c r="G68" s="281">
        <v>127.35</v>
      </c>
      <c r="H68" s="281">
        <v>124.44999999999999</v>
      </c>
      <c r="I68" s="281">
        <v>120.29999999999998</v>
      </c>
      <c r="J68" s="281">
        <v>134.4</v>
      </c>
      <c r="K68" s="281">
        <v>138.54999999999998</v>
      </c>
      <c r="L68" s="281">
        <v>141.45000000000002</v>
      </c>
      <c r="M68" s="282">
        <v>135.65</v>
      </c>
      <c r="N68" s="282">
        <v>128.6</v>
      </c>
      <c r="O68" s="282">
        <v>13568800</v>
      </c>
      <c r="P68" s="283">
        <v>7.6888888888888896E-2</v>
      </c>
    </row>
    <row r="69" spans="1:16" ht="12.75" customHeight="1">
      <c r="A69" s="273">
        <v>59</v>
      </c>
      <c r="B69" s="287" t="s">
        <v>43</v>
      </c>
      <c r="C69" s="279" t="s">
        <v>106</v>
      </c>
      <c r="D69" s="280">
        <v>45225</v>
      </c>
      <c r="E69" s="279">
        <v>3507.75</v>
      </c>
      <c r="F69" s="279">
        <v>3547.3333333333335</v>
      </c>
      <c r="G69" s="281">
        <v>3462.6166666666668</v>
      </c>
      <c r="H69" s="281">
        <v>3417.4833333333331</v>
      </c>
      <c r="I69" s="281">
        <v>3332.7666666666664</v>
      </c>
      <c r="J69" s="281">
        <v>3592.4666666666672</v>
      </c>
      <c r="K69" s="281">
        <v>3677.1833333333334</v>
      </c>
      <c r="L69" s="281">
        <v>3722.3166666666675</v>
      </c>
      <c r="M69" s="282">
        <v>3632.05</v>
      </c>
      <c r="N69" s="282">
        <v>3502.2</v>
      </c>
      <c r="O69" s="282">
        <v>2578600</v>
      </c>
      <c r="P69" s="283">
        <v>2.3091572766227583E-2</v>
      </c>
    </row>
    <row r="70" spans="1:16" ht="12.75" customHeight="1">
      <c r="A70" s="273">
        <v>60</v>
      </c>
      <c r="B70" s="287" t="s">
        <v>45</v>
      </c>
      <c r="C70" s="286" t="s">
        <v>107</v>
      </c>
      <c r="D70" s="280">
        <v>45225</v>
      </c>
      <c r="E70" s="279">
        <v>5428.75</v>
      </c>
      <c r="F70" s="279">
        <v>5480.95</v>
      </c>
      <c r="G70" s="281">
        <v>5363.2</v>
      </c>
      <c r="H70" s="281">
        <v>5297.65</v>
      </c>
      <c r="I70" s="281">
        <v>5179.8999999999996</v>
      </c>
      <c r="J70" s="281">
        <v>5546.5</v>
      </c>
      <c r="K70" s="281">
        <v>5664.25</v>
      </c>
      <c r="L70" s="281">
        <v>5729.8</v>
      </c>
      <c r="M70" s="282">
        <v>5598.7</v>
      </c>
      <c r="N70" s="282">
        <v>5415.4</v>
      </c>
      <c r="O70" s="282">
        <v>1670600</v>
      </c>
      <c r="P70" s="283">
        <v>5.0163439778727684E-2</v>
      </c>
    </row>
    <row r="71" spans="1:16" ht="12.75" customHeight="1">
      <c r="A71" s="273">
        <v>61</v>
      </c>
      <c r="B71" s="287" t="s">
        <v>108</v>
      </c>
      <c r="C71" s="279" t="s">
        <v>109</v>
      </c>
      <c r="D71" s="280">
        <v>45225</v>
      </c>
      <c r="E71" s="279">
        <v>532.85</v>
      </c>
      <c r="F71" s="279">
        <v>540.31666666666672</v>
      </c>
      <c r="G71" s="281">
        <v>523.53333333333342</v>
      </c>
      <c r="H71" s="281">
        <v>514.2166666666667</v>
      </c>
      <c r="I71" s="281">
        <v>497.43333333333339</v>
      </c>
      <c r="J71" s="281">
        <v>549.63333333333344</v>
      </c>
      <c r="K71" s="281">
        <v>566.41666666666674</v>
      </c>
      <c r="L71" s="281">
        <v>575.73333333333346</v>
      </c>
      <c r="M71" s="282">
        <v>557.1</v>
      </c>
      <c r="N71" s="282">
        <v>531</v>
      </c>
      <c r="O71" s="282">
        <v>31090950</v>
      </c>
      <c r="P71" s="283">
        <v>-5.2448959066680075E-2</v>
      </c>
    </row>
    <row r="72" spans="1:16" ht="12.75" customHeight="1">
      <c r="A72" s="273">
        <v>62</v>
      </c>
      <c r="B72" s="287" t="s">
        <v>43</v>
      </c>
      <c r="C72" s="279" t="s">
        <v>110</v>
      </c>
      <c r="D72" s="280">
        <v>45225</v>
      </c>
      <c r="E72" s="279">
        <v>5544.1</v>
      </c>
      <c r="F72" s="279">
        <v>5577.4500000000007</v>
      </c>
      <c r="G72" s="281">
        <v>5496.1000000000013</v>
      </c>
      <c r="H72" s="281">
        <v>5448.1</v>
      </c>
      <c r="I72" s="281">
        <v>5366.7500000000009</v>
      </c>
      <c r="J72" s="281">
        <v>5625.4500000000016</v>
      </c>
      <c r="K72" s="281">
        <v>5706.8</v>
      </c>
      <c r="L72" s="281">
        <v>5754.800000000002</v>
      </c>
      <c r="M72" s="282">
        <v>5658.8</v>
      </c>
      <c r="N72" s="282">
        <v>5529.45</v>
      </c>
      <c r="O72" s="282">
        <v>2803750</v>
      </c>
      <c r="P72" s="283">
        <v>5.2435799757988618E-3</v>
      </c>
    </row>
    <row r="73" spans="1:16" ht="12.75" customHeight="1">
      <c r="A73" s="273">
        <v>63</v>
      </c>
      <c r="B73" s="287" t="s">
        <v>56</v>
      </c>
      <c r="C73" s="279" t="s">
        <v>111</v>
      </c>
      <c r="D73" s="280">
        <v>45225</v>
      </c>
      <c r="E73" s="279">
        <v>3442.65</v>
      </c>
      <c r="F73" s="279">
        <v>3456.15</v>
      </c>
      <c r="G73" s="281">
        <v>3418.4</v>
      </c>
      <c r="H73" s="281">
        <v>3394.15</v>
      </c>
      <c r="I73" s="281">
        <v>3356.4</v>
      </c>
      <c r="J73" s="281">
        <v>3480.4</v>
      </c>
      <c r="K73" s="281">
        <v>3518.15</v>
      </c>
      <c r="L73" s="281">
        <v>3542.4</v>
      </c>
      <c r="M73" s="282">
        <v>3493.9</v>
      </c>
      <c r="N73" s="282">
        <v>3431.9</v>
      </c>
      <c r="O73" s="282">
        <v>3315550</v>
      </c>
      <c r="P73" s="283">
        <v>-4.8847103314249695E-3</v>
      </c>
    </row>
    <row r="74" spans="1:16" ht="12.75" customHeight="1">
      <c r="A74" s="273">
        <v>64</v>
      </c>
      <c r="B74" s="287" t="s">
        <v>56</v>
      </c>
      <c r="C74" s="279" t="s">
        <v>112</v>
      </c>
      <c r="D74" s="280">
        <v>45225</v>
      </c>
      <c r="E74" s="279">
        <v>3135.85</v>
      </c>
      <c r="F74" s="279">
        <v>3167.2999999999997</v>
      </c>
      <c r="G74" s="281">
        <v>3094.5499999999993</v>
      </c>
      <c r="H74" s="281">
        <v>3053.2499999999995</v>
      </c>
      <c r="I74" s="281">
        <v>2980.4999999999991</v>
      </c>
      <c r="J74" s="281">
        <v>3208.5999999999995</v>
      </c>
      <c r="K74" s="281">
        <v>3281.3500000000004</v>
      </c>
      <c r="L74" s="281">
        <v>3322.6499999999996</v>
      </c>
      <c r="M74" s="282">
        <v>3240.05</v>
      </c>
      <c r="N74" s="282">
        <v>3126</v>
      </c>
      <c r="O74" s="282">
        <v>1821050</v>
      </c>
      <c r="P74" s="283">
        <v>-6.6666666666666666E-2</v>
      </c>
    </row>
    <row r="75" spans="1:16" ht="12.75" customHeight="1">
      <c r="A75" s="273">
        <v>65</v>
      </c>
      <c r="B75" s="287" t="s">
        <v>56</v>
      </c>
      <c r="C75" s="279" t="s">
        <v>113</v>
      </c>
      <c r="D75" s="280">
        <v>45225</v>
      </c>
      <c r="E75" s="279">
        <v>251.05</v>
      </c>
      <c r="F75" s="279">
        <v>253.04999999999998</v>
      </c>
      <c r="G75" s="281">
        <v>247.59999999999997</v>
      </c>
      <c r="H75" s="281">
        <v>244.14999999999998</v>
      </c>
      <c r="I75" s="281">
        <v>238.69999999999996</v>
      </c>
      <c r="J75" s="281">
        <v>256.5</v>
      </c>
      <c r="K75" s="281">
        <v>261.94999999999993</v>
      </c>
      <c r="L75" s="281">
        <v>265.39999999999998</v>
      </c>
      <c r="M75" s="282">
        <v>258.5</v>
      </c>
      <c r="N75" s="282">
        <v>249.6</v>
      </c>
      <c r="O75" s="282">
        <v>17020800</v>
      </c>
      <c r="P75" s="283">
        <v>-4.696633743196936E-2</v>
      </c>
    </row>
    <row r="76" spans="1:16" ht="12.75" customHeight="1">
      <c r="A76" s="273">
        <v>66</v>
      </c>
      <c r="B76" s="287" t="s">
        <v>63</v>
      </c>
      <c r="C76" s="279" t="s">
        <v>114</v>
      </c>
      <c r="D76" s="280">
        <v>45225</v>
      </c>
      <c r="E76" s="279">
        <v>143.19999999999999</v>
      </c>
      <c r="F76" s="279">
        <v>143.83333333333334</v>
      </c>
      <c r="G76" s="281">
        <v>141.61666666666667</v>
      </c>
      <c r="H76" s="281">
        <v>140.03333333333333</v>
      </c>
      <c r="I76" s="281">
        <v>137.81666666666666</v>
      </c>
      <c r="J76" s="281">
        <v>145.41666666666669</v>
      </c>
      <c r="K76" s="281">
        <v>147.63333333333333</v>
      </c>
      <c r="L76" s="281">
        <v>149.2166666666667</v>
      </c>
      <c r="M76" s="282">
        <v>146.05000000000001</v>
      </c>
      <c r="N76" s="282">
        <v>142.25</v>
      </c>
      <c r="O76" s="282">
        <v>120325000</v>
      </c>
      <c r="P76" s="283">
        <v>-4.3901470003972987E-2</v>
      </c>
    </row>
    <row r="77" spans="1:16" ht="12.75" customHeight="1">
      <c r="A77" s="273">
        <v>67</v>
      </c>
      <c r="B77" s="287" t="s">
        <v>84</v>
      </c>
      <c r="C77" s="279" t="s">
        <v>115</v>
      </c>
      <c r="D77" s="280">
        <v>45225</v>
      </c>
      <c r="E77" s="279">
        <v>120.6</v>
      </c>
      <c r="F77" s="279">
        <v>121.86666666666667</v>
      </c>
      <c r="G77" s="281">
        <v>118.53333333333335</v>
      </c>
      <c r="H77" s="281">
        <v>116.46666666666667</v>
      </c>
      <c r="I77" s="281">
        <v>113.13333333333334</v>
      </c>
      <c r="J77" s="281">
        <v>123.93333333333335</v>
      </c>
      <c r="K77" s="281">
        <v>127.26666666666667</v>
      </c>
      <c r="L77" s="281">
        <v>129.33333333333337</v>
      </c>
      <c r="M77" s="282">
        <v>125.2</v>
      </c>
      <c r="N77" s="282">
        <v>119.8</v>
      </c>
      <c r="O77" s="282">
        <v>163245150</v>
      </c>
      <c r="P77" s="283">
        <v>-3.0380434782608694E-2</v>
      </c>
    </row>
    <row r="78" spans="1:16" ht="12.75" customHeight="1">
      <c r="A78" s="273">
        <v>68</v>
      </c>
      <c r="B78" s="287" t="s">
        <v>43</v>
      </c>
      <c r="C78" s="279" t="s">
        <v>116</v>
      </c>
      <c r="D78" s="280">
        <v>45225</v>
      </c>
      <c r="E78" s="279">
        <v>761.15</v>
      </c>
      <c r="F78" s="279">
        <v>770.36666666666679</v>
      </c>
      <c r="G78" s="281">
        <v>748.73333333333358</v>
      </c>
      <c r="H78" s="281">
        <v>736.31666666666683</v>
      </c>
      <c r="I78" s="281">
        <v>714.68333333333362</v>
      </c>
      <c r="J78" s="281">
        <v>782.78333333333353</v>
      </c>
      <c r="K78" s="281">
        <v>804.41666666666674</v>
      </c>
      <c r="L78" s="281">
        <v>816.83333333333348</v>
      </c>
      <c r="M78" s="282">
        <v>792</v>
      </c>
      <c r="N78" s="282">
        <v>757.95</v>
      </c>
      <c r="O78" s="282">
        <v>8613000</v>
      </c>
      <c r="P78" s="283">
        <v>-1.9154557463672391E-2</v>
      </c>
    </row>
    <row r="79" spans="1:16" ht="12.75" customHeight="1">
      <c r="A79" s="273">
        <v>69</v>
      </c>
      <c r="B79" s="287" t="s">
        <v>117</v>
      </c>
      <c r="C79" s="279" t="s">
        <v>118</v>
      </c>
      <c r="D79" s="280">
        <v>45225</v>
      </c>
      <c r="E79" s="279">
        <v>54.3</v>
      </c>
      <c r="F79" s="279">
        <v>54.766666666666673</v>
      </c>
      <c r="G79" s="281">
        <v>53.483333333333348</v>
      </c>
      <c r="H79" s="281">
        <v>52.666666666666679</v>
      </c>
      <c r="I79" s="281">
        <v>51.383333333333354</v>
      </c>
      <c r="J79" s="281">
        <v>55.583333333333343</v>
      </c>
      <c r="K79" s="281">
        <v>56.86666666666666</v>
      </c>
      <c r="L79" s="281">
        <v>57.683333333333337</v>
      </c>
      <c r="M79" s="282">
        <v>56.05</v>
      </c>
      <c r="N79" s="282">
        <v>53.95</v>
      </c>
      <c r="O79" s="282">
        <v>153697500</v>
      </c>
      <c r="P79" s="283">
        <v>-4.4481745698699116E-2</v>
      </c>
    </row>
    <row r="80" spans="1:16" ht="12.75" customHeight="1">
      <c r="A80" s="273">
        <v>70</v>
      </c>
      <c r="B80" s="287" t="s">
        <v>45</v>
      </c>
      <c r="C80" s="285" t="s">
        <v>119</v>
      </c>
      <c r="D80" s="280">
        <v>45225</v>
      </c>
      <c r="E80" s="279">
        <v>652.15</v>
      </c>
      <c r="F80" s="279">
        <v>659.74999999999989</v>
      </c>
      <c r="G80" s="281">
        <v>635.94999999999982</v>
      </c>
      <c r="H80" s="281">
        <v>619.74999999999989</v>
      </c>
      <c r="I80" s="281">
        <v>595.94999999999982</v>
      </c>
      <c r="J80" s="281">
        <v>675.94999999999982</v>
      </c>
      <c r="K80" s="281">
        <v>699.74999999999977</v>
      </c>
      <c r="L80" s="281">
        <v>715.94999999999982</v>
      </c>
      <c r="M80" s="282">
        <v>683.55</v>
      </c>
      <c r="N80" s="282">
        <v>643.54999999999995</v>
      </c>
      <c r="O80" s="282">
        <v>9785100</v>
      </c>
      <c r="P80" s="283">
        <v>8.646073903002309E-2</v>
      </c>
    </row>
    <row r="81" spans="1:16" ht="12.75" customHeight="1">
      <c r="A81" s="273">
        <v>71</v>
      </c>
      <c r="B81" s="287" t="s">
        <v>59</v>
      </c>
      <c r="C81" s="279" t="s">
        <v>120</v>
      </c>
      <c r="D81" s="280">
        <v>45225</v>
      </c>
      <c r="E81" s="279">
        <v>980.2</v>
      </c>
      <c r="F81" s="279">
        <v>983.61666666666667</v>
      </c>
      <c r="G81" s="281">
        <v>974.68333333333339</v>
      </c>
      <c r="H81" s="281">
        <v>969.16666666666674</v>
      </c>
      <c r="I81" s="281">
        <v>960.23333333333346</v>
      </c>
      <c r="J81" s="281">
        <v>989.13333333333333</v>
      </c>
      <c r="K81" s="281">
        <v>998.06666666666649</v>
      </c>
      <c r="L81" s="281">
        <v>1003.5833333333333</v>
      </c>
      <c r="M81" s="282">
        <v>992.55</v>
      </c>
      <c r="N81" s="282">
        <v>978.1</v>
      </c>
      <c r="O81" s="282">
        <v>9110000</v>
      </c>
      <c r="P81" s="283">
        <v>-5.2413190652980998E-3</v>
      </c>
    </row>
    <row r="82" spans="1:16" ht="12.75" customHeight="1">
      <c r="A82" s="273">
        <v>72</v>
      </c>
      <c r="B82" s="287" t="s">
        <v>108</v>
      </c>
      <c r="C82" s="279" t="s">
        <v>121</v>
      </c>
      <c r="D82" s="280">
        <v>45225</v>
      </c>
      <c r="E82" s="279">
        <v>1628.75</v>
      </c>
      <c r="F82" s="279">
        <v>1634.4333333333334</v>
      </c>
      <c r="G82" s="281">
        <v>1611.3166666666668</v>
      </c>
      <c r="H82" s="281">
        <v>1593.8833333333334</v>
      </c>
      <c r="I82" s="281">
        <v>1570.7666666666669</v>
      </c>
      <c r="J82" s="281">
        <v>1651.8666666666668</v>
      </c>
      <c r="K82" s="281">
        <v>1674.9833333333336</v>
      </c>
      <c r="L82" s="281">
        <v>1692.4166666666667</v>
      </c>
      <c r="M82" s="282">
        <v>1657.55</v>
      </c>
      <c r="N82" s="282">
        <v>1617</v>
      </c>
      <c r="O82" s="282">
        <v>4286400</v>
      </c>
      <c r="P82" s="283">
        <v>-1.2259194395796848E-2</v>
      </c>
    </row>
    <row r="83" spans="1:16" ht="12.75" customHeight="1">
      <c r="A83" s="273">
        <v>73</v>
      </c>
      <c r="B83" s="287" t="s">
        <v>43</v>
      </c>
      <c r="C83" s="279" t="s">
        <v>122</v>
      </c>
      <c r="D83" s="280">
        <v>45225</v>
      </c>
      <c r="E83" s="279">
        <v>332.85</v>
      </c>
      <c r="F83" s="279">
        <v>336.63333333333338</v>
      </c>
      <c r="G83" s="281">
        <v>327.26666666666677</v>
      </c>
      <c r="H83" s="281">
        <v>321.68333333333339</v>
      </c>
      <c r="I83" s="281">
        <v>312.31666666666678</v>
      </c>
      <c r="J83" s="281">
        <v>342.21666666666675</v>
      </c>
      <c r="K83" s="281">
        <v>351.58333333333343</v>
      </c>
      <c r="L83" s="281">
        <v>357.16666666666674</v>
      </c>
      <c r="M83" s="282">
        <v>346</v>
      </c>
      <c r="N83" s="282">
        <v>331.05</v>
      </c>
      <c r="O83" s="282">
        <v>8924000</v>
      </c>
      <c r="P83" s="283">
        <v>-3.9190353143841519E-2</v>
      </c>
    </row>
    <row r="84" spans="1:16" ht="12.75" customHeight="1">
      <c r="A84" s="273">
        <v>74</v>
      </c>
      <c r="B84" s="287" t="s">
        <v>49</v>
      </c>
      <c r="C84" s="279" t="s">
        <v>123</v>
      </c>
      <c r="D84" s="280">
        <v>45225</v>
      </c>
      <c r="E84" s="279">
        <v>1900.05</v>
      </c>
      <c r="F84" s="279">
        <v>1909.3833333333332</v>
      </c>
      <c r="G84" s="281">
        <v>1880.1166666666663</v>
      </c>
      <c r="H84" s="281">
        <v>1860.1833333333332</v>
      </c>
      <c r="I84" s="281">
        <v>1830.9166666666663</v>
      </c>
      <c r="J84" s="281">
        <v>1929.3166666666664</v>
      </c>
      <c r="K84" s="281">
        <v>1958.5833333333333</v>
      </c>
      <c r="L84" s="281">
        <v>1978.5166666666664</v>
      </c>
      <c r="M84" s="282">
        <v>1938.65</v>
      </c>
      <c r="N84" s="282">
        <v>1889.45</v>
      </c>
      <c r="O84" s="282">
        <v>10982950</v>
      </c>
      <c r="P84" s="283">
        <v>-2.4182316944503061E-2</v>
      </c>
    </row>
    <row r="85" spans="1:16" ht="12.75" customHeight="1">
      <c r="A85" s="273">
        <v>75</v>
      </c>
      <c r="B85" s="287" t="s">
        <v>84</v>
      </c>
      <c r="C85" s="279" t="s">
        <v>124</v>
      </c>
      <c r="D85" s="280">
        <v>45225</v>
      </c>
      <c r="E85" s="279">
        <v>405.95</v>
      </c>
      <c r="F85" s="279">
        <v>408.86666666666662</v>
      </c>
      <c r="G85" s="281">
        <v>401.38333333333321</v>
      </c>
      <c r="H85" s="281">
        <v>396.81666666666661</v>
      </c>
      <c r="I85" s="281">
        <v>389.3333333333332</v>
      </c>
      <c r="J85" s="281">
        <v>413.43333333333322</v>
      </c>
      <c r="K85" s="281">
        <v>420.91666666666669</v>
      </c>
      <c r="L85" s="281">
        <v>425.48333333333323</v>
      </c>
      <c r="M85" s="282">
        <v>416.35</v>
      </c>
      <c r="N85" s="282">
        <v>404.3</v>
      </c>
      <c r="O85" s="282">
        <v>11905000</v>
      </c>
      <c r="P85" s="283">
        <v>-4.8266213650444686E-2</v>
      </c>
    </row>
    <row r="86" spans="1:16" ht="12.75" customHeight="1">
      <c r="A86" s="273">
        <v>76</v>
      </c>
      <c r="B86" s="287" t="s">
        <v>45</v>
      </c>
      <c r="C86" s="286" t="s">
        <v>125</v>
      </c>
      <c r="D86" s="280">
        <v>45225</v>
      </c>
      <c r="E86" s="279">
        <v>1848.05</v>
      </c>
      <c r="F86" s="279">
        <v>1867.9166666666667</v>
      </c>
      <c r="G86" s="281">
        <v>1822.4333333333334</v>
      </c>
      <c r="H86" s="281">
        <v>1796.8166666666666</v>
      </c>
      <c r="I86" s="281">
        <v>1751.3333333333333</v>
      </c>
      <c r="J86" s="281">
        <v>1893.5333333333335</v>
      </c>
      <c r="K86" s="281">
        <v>1939.0166666666667</v>
      </c>
      <c r="L86" s="281">
        <v>1964.6333333333337</v>
      </c>
      <c r="M86" s="282">
        <v>1913.4</v>
      </c>
      <c r="N86" s="282">
        <v>1842.3</v>
      </c>
      <c r="O86" s="282">
        <v>8931000</v>
      </c>
      <c r="P86" s="283">
        <v>-1.1423258285182971E-2</v>
      </c>
    </row>
    <row r="87" spans="1:16" ht="12.75" customHeight="1">
      <c r="A87" s="273">
        <v>77</v>
      </c>
      <c r="B87" s="287" t="s">
        <v>41</v>
      </c>
      <c r="C87" s="279" t="s">
        <v>126</v>
      </c>
      <c r="D87" s="280">
        <v>45225</v>
      </c>
      <c r="E87" s="279">
        <v>1286.25</v>
      </c>
      <c r="F87" s="279">
        <v>1289.3</v>
      </c>
      <c r="G87" s="281">
        <v>1277.1999999999998</v>
      </c>
      <c r="H87" s="281">
        <v>1268.1499999999999</v>
      </c>
      <c r="I87" s="281">
        <v>1256.0499999999997</v>
      </c>
      <c r="J87" s="281">
        <v>1298.3499999999999</v>
      </c>
      <c r="K87" s="281">
        <v>1310.4499999999998</v>
      </c>
      <c r="L87" s="281">
        <v>1319.5</v>
      </c>
      <c r="M87" s="282">
        <v>1301.4000000000001</v>
      </c>
      <c r="N87" s="282">
        <v>1280.25</v>
      </c>
      <c r="O87" s="282">
        <v>6318000</v>
      </c>
      <c r="P87" s="283">
        <v>-6.1636714688845982E-2</v>
      </c>
    </row>
    <row r="88" spans="1:16" ht="12.75" customHeight="1">
      <c r="A88" s="273">
        <v>78</v>
      </c>
      <c r="B88" s="287" t="s">
        <v>87</v>
      </c>
      <c r="C88" s="279" t="s">
        <v>127</v>
      </c>
      <c r="D88" s="280">
        <v>45225</v>
      </c>
      <c r="E88" s="279">
        <v>1237.0999999999999</v>
      </c>
      <c r="F88" s="279">
        <v>1244</v>
      </c>
      <c r="G88" s="281">
        <v>1228.55</v>
      </c>
      <c r="H88" s="281">
        <v>1220</v>
      </c>
      <c r="I88" s="281">
        <v>1204.55</v>
      </c>
      <c r="J88" s="281">
        <v>1252.55</v>
      </c>
      <c r="K88" s="281">
        <v>1267.9999999999998</v>
      </c>
      <c r="L88" s="281">
        <v>1276.55</v>
      </c>
      <c r="M88" s="282">
        <v>1259.45</v>
      </c>
      <c r="N88" s="282">
        <v>1235.45</v>
      </c>
      <c r="O88" s="282">
        <v>11666900</v>
      </c>
      <c r="P88" s="283">
        <v>-3.8423815842612355E-2</v>
      </c>
    </row>
    <row r="89" spans="1:16" ht="12.75" customHeight="1">
      <c r="A89" s="273">
        <v>79</v>
      </c>
      <c r="B89" s="287" t="s">
        <v>68</v>
      </c>
      <c r="C89" s="279" t="s">
        <v>128</v>
      </c>
      <c r="D89" s="280">
        <v>45225</v>
      </c>
      <c r="E89" s="279">
        <v>2838</v>
      </c>
      <c r="F89" s="279">
        <v>2852.0833333333335</v>
      </c>
      <c r="G89" s="281">
        <v>2809.166666666667</v>
      </c>
      <c r="H89" s="281">
        <v>2780.3333333333335</v>
      </c>
      <c r="I89" s="281">
        <v>2737.416666666667</v>
      </c>
      <c r="J89" s="281">
        <v>2880.916666666667</v>
      </c>
      <c r="K89" s="281">
        <v>2923.8333333333339</v>
      </c>
      <c r="L89" s="281">
        <v>2952.666666666667</v>
      </c>
      <c r="M89" s="282">
        <v>2895</v>
      </c>
      <c r="N89" s="282">
        <v>2823.25</v>
      </c>
      <c r="O89" s="282">
        <v>4461600</v>
      </c>
      <c r="P89" s="283">
        <v>0.13069261765376719</v>
      </c>
    </row>
    <row r="90" spans="1:16" ht="12.75" customHeight="1">
      <c r="A90" s="273">
        <v>80</v>
      </c>
      <c r="B90" s="287" t="s">
        <v>63</v>
      </c>
      <c r="C90" s="279" t="s">
        <v>129</v>
      </c>
      <c r="D90" s="280">
        <v>45225</v>
      </c>
      <c r="E90" s="279">
        <v>1505.8</v>
      </c>
      <c r="F90" s="279">
        <v>1511.3333333333333</v>
      </c>
      <c r="G90" s="281">
        <v>1495.4166666666665</v>
      </c>
      <c r="H90" s="281">
        <v>1485.0333333333333</v>
      </c>
      <c r="I90" s="281">
        <v>1469.1166666666666</v>
      </c>
      <c r="J90" s="281">
        <v>1521.7166666666665</v>
      </c>
      <c r="K90" s="281">
        <v>1537.633333333333</v>
      </c>
      <c r="L90" s="281">
        <v>1548.0166666666664</v>
      </c>
      <c r="M90" s="282">
        <v>1527.25</v>
      </c>
      <c r="N90" s="282">
        <v>1500.95</v>
      </c>
      <c r="O90" s="282">
        <v>146494150</v>
      </c>
      <c r="P90" s="283">
        <v>-3.597630052154778E-2</v>
      </c>
    </row>
    <row r="91" spans="1:16" ht="12.75" customHeight="1">
      <c r="A91" s="273">
        <v>81</v>
      </c>
      <c r="B91" s="287" t="s">
        <v>68</v>
      </c>
      <c r="C91" s="279" t="s">
        <v>130</v>
      </c>
      <c r="D91" s="280">
        <v>45225</v>
      </c>
      <c r="E91" s="279">
        <v>625.29999999999995</v>
      </c>
      <c r="F91" s="279">
        <v>630.6</v>
      </c>
      <c r="G91" s="281">
        <v>616.65000000000009</v>
      </c>
      <c r="H91" s="281">
        <v>608.00000000000011</v>
      </c>
      <c r="I91" s="281">
        <v>594.05000000000018</v>
      </c>
      <c r="J91" s="281">
        <v>639.25</v>
      </c>
      <c r="K91" s="281">
        <v>653.20000000000005</v>
      </c>
      <c r="L91" s="281">
        <v>661.84999999999991</v>
      </c>
      <c r="M91" s="282">
        <v>644.54999999999995</v>
      </c>
      <c r="N91" s="282">
        <v>621.95000000000005</v>
      </c>
      <c r="O91" s="282">
        <v>15614500</v>
      </c>
      <c r="P91" s="283">
        <v>2.9443759518456739E-2</v>
      </c>
    </row>
    <row r="92" spans="1:16" ht="12.75" customHeight="1">
      <c r="A92" s="273">
        <v>82</v>
      </c>
      <c r="B92" s="287" t="s">
        <v>56</v>
      </c>
      <c r="C92" s="279" t="s">
        <v>131</v>
      </c>
      <c r="D92" s="280">
        <v>45225</v>
      </c>
      <c r="E92" s="279">
        <v>3156.6</v>
      </c>
      <c r="F92" s="279">
        <v>3179.3333333333335</v>
      </c>
      <c r="G92" s="281">
        <v>3123.2666666666669</v>
      </c>
      <c r="H92" s="281">
        <v>3089.9333333333334</v>
      </c>
      <c r="I92" s="281">
        <v>3033.8666666666668</v>
      </c>
      <c r="J92" s="281">
        <v>3212.666666666667</v>
      </c>
      <c r="K92" s="281">
        <v>3268.7333333333336</v>
      </c>
      <c r="L92" s="281">
        <v>3302.0666666666671</v>
      </c>
      <c r="M92" s="282">
        <v>3235.4</v>
      </c>
      <c r="N92" s="282">
        <v>3146</v>
      </c>
      <c r="O92" s="282">
        <v>3962700</v>
      </c>
      <c r="P92" s="283">
        <v>-1.8210197710718003E-2</v>
      </c>
    </row>
    <row r="93" spans="1:16" ht="12.75" customHeight="1">
      <c r="A93" s="273">
        <v>83</v>
      </c>
      <c r="B93" s="287" t="s">
        <v>132</v>
      </c>
      <c r="C93" s="279" t="s">
        <v>133</v>
      </c>
      <c r="D93" s="280">
        <v>45225</v>
      </c>
      <c r="E93" s="279">
        <v>457</v>
      </c>
      <c r="F93" s="279">
        <v>462.33333333333331</v>
      </c>
      <c r="G93" s="281">
        <v>450.41666666666663</v>
      </c>
      <c r="H93" s="281">
        <v>443.83333333333331</v>
      </c>
      <c r="I93" s="281">
        <v>431.91666666666663</v>
      </c>
      <c r="J93" s="281">
        <v>468.91666666666663</v>
      </c>
      <c r="K93" s="281">
        <v>480.83333333333326</v>
      </c>
      <c r="L93" s="281">
        <v>487.41666666666663</v>
      </c>
      <c r="M93" s="282">
        <v>474.25</v>
      </c>
      <c r="N93" s="282">
        <v>455.75</v>
      </c>
      <c r="O93" s="282">
        <v>27407800</v>
      </c>
      <c r="P93" s="283">
        <v>-7.2011765302500124E-3</v>
      </c>
    </row>
    <row r="94" spans="1:16" ht="12.75" customHeight="1">
      <c r="A94" s="273">
        <v>84</v>
      </c>
      <c r="B94" s="287" t="s">
        <v>132</v>
      </c>
      <c r="C94" s="285" t="s">
        <v>134</v>
      </c>
      <c r="D94" s="280">
        <v>45225</v>
      </c>
      <c r="E94" s="279">
        <v>142</v>
      </c>
      <c r="F94" s="279">
        <v>146.65</v>
      </c>
      <c r="G94" s="281">
        <v>136.35000000000002</v>
      </c>
      <c r="H94" s="281">
        <v>130.70000000000002</v>
      </c>
      <c r="I94" s="281">
        <v>120.40000000000003</v>
      </c>
      <c r="J94" s="281">
        <v>152.30000000000001</v>
      </c>
      <c r="K94" s="281">
        <v>162.60000000000002</v>
      </c>
      <c r="L94" s="281">
        <v>168.25</v>
      </c>
      <c r="M94" s="282">
        <v>156.94999999999999</v>
      </c>
      <c r="N94" s="282">
        <v>141</v>
      </c>
      <c r="O94" s="282">
        <v>34365200</v>
      </c>
      <c r="P94" s="283">
        <v>2.4490440827934903E-2</v>
      </c>
    </row>
    <row r="95" spans="1:16" ht="12.75" customHeight="1">
      <c r="A95" s="273">
        <v>85</v>
      </c>
      <c r="B95" s="287" t="s">
        <v>84</v>
      </c>
      <c r="C95" s="279" t="s">
        <v>135</v>
      </c>
      <c r="D95" s="280">
        <v>45225</v>
      </c>
      <c r="E95" s="279">
        <v>248.8</v>
      </c>
      <c r="F95" s="279">
        <v>250.19999999999996</v>
      </c>
      <c r="G95" s="281">
        <v>246.04999999999993</v>
      </c>
      <c r="H95" s="281">
        <v>243.29999999999995</v>
      </c>
      <c r="I95" s="281">
        <v>239.14999999999992</v>
      </c>
      <c r="J95" s="281">
        <v>252.94999999999993</v>
      </c>
      <c r="K95" s="281">
        <v>257.09999999999997</v>
      </c>
      <c r="L95" s="281">
        <v>259.84999999999991</v>
      </c>
      <c r="M95" s="282">
        <v>254.35</v>
      </c>
      <c r="N95" s="282">
        <v>247.45</v>
      </c>
      <c r="O95" s="282">
        <v>49315500</v>
      </c>
      <c r="P95" s="283">
        <v>-1.4301133297355639E-2</v>
      </c>
    </row>
    <row r="96" spans="1:16" ht="12.75" customHeight="1">
      <c r="A96" s="273">
        <v>86</v>
      </c>
      <c r="B96" s="287" t="s">
        <v>59</v>
      </c>
      <c r="C96" s="279" t="s">
        <v>136</v>
      </c>
      <c r="D96" s="280">
        <v>45225</v>
      </c>
      <c r="E96" s="279">
        <v>2487</v>
      </c>
      <c r="F96" s="279">
        <v>2493.8666666666668</v>
      </c>
      <c r="G96" s="281">
        <v>2477.2333333333336</v>
      </c>
      <c r="H96" s="281">
        <v>2467.4666666666667</v>
      </c>
      <c r="I96" s="281">
        <v>2450.8333333333335</v>
      </c>
      <c r="J96" s="281">
        <v>2503.6333333333337</v>
      </c>
      <c r="K96" s="281">
        <v>2520.2666666666669</v>
      </c>
      <c r="L96" s="281">
        <v>2530.0333333333338</v>
      </c>
      <c r="M96" s="282">
        <v>2510.5</v>
      </c>
      <c r="N96" s="282">
        <v>2484.1</v>
      </c>
      <c r="O96" s="282">
        <v>8525700</v>
      </c>
      <c r="P96" s="283">
        <v>-2.86759176977237E-2</v>
      </c>
    </row>
    <row r="97" spans="1:16" ht="12.75" customHeight="1">
      <c r="A97" s="273">
        <v>87</v>
      </c>
      <c r="B97" s="287" t="s">
        <v>68</v>
      </c>
      <c r="C97" s="279" t="s">
        <v>137</v>
      </c>
      <c r="D97" s="280">
        <v>45225</v>
      </c>
      <c r="E97" s="279">
        <v>157.25</v>
      </c>
      <c r="F97" s="279">
        <v>161.04999999999998</v>
      </c>
      <c r="G97" s="281">
        <v>152.44999999999996</v>
      </c>
      <c r="H97" s="281">
        <v>147.64999999999998</v>
      </c>
      <c r="I97" s="281">
        <v>139.04999999999995</v>
      </c>
      <c r="J97" s="281">
        <v>165.84999999999997</v>
      </c>
      <c r="K97" s="281">
        <v>174.45</v>
      </c>
      <c r="L97" s="281">
        <v>179.24999999999997</v>
      </c>
      <c r="M97" s="282">
        <v>169.65</v>
      </c>
      <c r="N97" s="282">
        <v>156.25</v>
      </c>
      <c r="O97" s="282">
        <v>54187500</v>
      </c>
      <c r="P97" s="283">
        <v>-2.9946133479412034E-2</v>
      </c>
    </row>
    <row r="98" spans="1:16" ht="12.75" customHeight="1">
      <c r="A98" s="273">
        <v>88</v>
      </c>
      <c r="B98" s="287" t="s">
        <v>63</v>
      </c>
      <c r="C98" s="279" t="s">
        <v>138</v>
      </c>
      <c r="D98" s="280">
        <v>45225</v>
      </c>
      <c r="E98" s="279">
        <v>928.6</v>
      </c>
      <c r="F98" s="279">
        <v>932.46666666666658</v>
      </c>
      <c r="G98" s="281">
        <v>920.68333333333317</v>
      </c>
      <c r="H98" s="281">
        <v>912.76666666666654</v>
      </c>
      <c r="I98" s="281">
        <v>900.98333333333312</v>
      </c>
      <c r="J98" s="281">
        <v>940.38333333333321</v>
      </c>
      <c r="K98" s="281">
        <v>952.16666666666674</v>
      </c>
      <c r="L98" s="281">
        <v>960.08333333333326</v>
      </c>
      <c r="M98" s="282">
        <v>944.25</v>
      </c>
      <c r="N98" s="282">
        <v>924.55</v>
      </c>
      <c r="O98" s="282">
        <v>90268500</v>
      </c>
      <c r="P98" s="283">
        <v>-2.0701543882564684E-2</v>
      </c>
    </row>
    <row r="99" spans="1:16" ht="12.75" customHeight="1">
      <c r="A99" s="273">
        <v>89</v>
      </c>
      <c r="B99" s="287" t="s">
        <v>68</v>
      </c>
      <c r="C99" s="279" t="s">
        <v>139</v>
      </c>
      <c r="D99" s="280">
        <v>45225</v>
      </c>
      <c r="E99" s="279">
        <v>1397.3</v>
      </c>
      <c r="F99" s="279">
        <v>1398.7666666666664</v>
      </c>
      <c r="G99" s="281">
        <v>1382.1333333333328</v>
      </c>
      <c r="H99" s="281">
        <v>1366.9666666666662</v>
      </c>
      <c r="I99" s="281">
        <v>1350.3333333333326</v>
      </c>
      <c r="J99" s="281">
        <v>1413.9333333333329</v>
      </c>
      <c r="K99" s="281">
        <v>1430.5666666666666</v>
      </c>
      <c r="L99" s="281">
        <v>1445.7333333333331</v>
      </c>
      <c r="M99" s="282">
        <v>1415.4</v>
      </c>
      <c r="N99" s="282">
        <v>1383.6</v>
      </c>
      <c r="O99" s="282">
        <v>2995000</v>
      </c>
      <c r="P99" s="283">
        <v>-1.9639934533551555E-2</v>
      </c>
    </row>
    <row r="100" spans="1:16" ht="12.75" customHeight="1">
      <c r="A100" s="273">
        <v>90</v>
      </c>
      <c r="B100" s="287" t="s">
        <v>68</v>
      </c>
      <c r="C100" s="279" t="s">
        <v>140</v>
      </c>
      <c r="D100" s="280">
        <v>45225</v>
      </c>
      <c r="E100" s="279">
        <v>521.5</v>
      </c>
      <c r="F100" s="279">
        <v>523.75</v>
      </c>
      <c r="G100" s="281">
        <v>516.45000000000005</v>
      </c>
      <c r="H100" s="281">
        <v>511.40000000000009</v>
      </c>
      <c r="I100" s="281">
        <v>504.10000000000014</v>
      </c>
      <c r="J100" s="281">
        <v>528.79999999999995</v>
      </c>
      <c r="K100" s="281">
        <v>536.09999999999991</v>
      </c>
      <c r="L100" s="281">
        <v>541.14999999999986</v>
      </c>
      <c r="M100" s="282">
        <v>531.04999999999995</v>
      </c>
      <c r="N100" s="282">
        <v>518.70000000000005</v>
      </c>
      <c r="O100" s="282">
        <v>10063500</v>
      </c>
      <c r="P100" s="283">
        <v>-2.5704327621260528E-2</v>
      </c>
    </row>
    <row r="101" spans="1:16" ht="12.75" customHeight="1">
      <c r="A101" s="273">
        <v>91</v>
      </c>
      <c r="B101" s="287" t="s">
        <v>79</v>
      </c>
      <c r="C101" s="279" t="s">
        <v>141</v>
      </c>
      <c r="D101" s="280">
        <v>45225</v>
      </c>
      <c r="E101" s="279">
        <v>10.95</v>
      </c>
      <c r="F101" s="279">
        <v>11.233333333333334</v>
      </c>
      <c r="G101" s="281">
        <v>10.566666666666668</v>
      </c>
      <c r="H101" s="281">
        <v>10.183333333333334</v>
      </c>
      <c r="I101" s="281">
        <v>9.5166666666666675</v>
      </c>
      <c r="J101" s="281">
        <v>11.616666666666669</v>
      </c>
      <c r="K101" s="281">
        <v>12.283333333333333</v>
      </c>
      <c r="L101" s="281">
        <v>12.66666666666667</v>
      </c>
      <c r="M101" s="282">
        <v>11.9</v>
      </c>
      <c r="N101" s="282">
        <v>10.85</v>
      </c>
      <c r="O101" s="282">
        <v>1649840000</v>
      </c>
      <c r="P101" s="283">
        <v>-6.2641545800607139E-3</v>
      </c>
    </row>
    <row r="102" spans="1:16" ht="12.75" customHeight="1">
      <c r="A102" s="273">
        <v>92</v>
      </c>
      <c r="B102" s="287" t="s">
        <v>68</v>
      </c>
      <c r="C102" s="285" t="s">
        <v>142</v>
      </c>
      <c r="D102" s="280">
        <v>45225</v>
      </c>
      <c r="E102" s="279">
        <v>119.25</v>
      </c>
      <c r="F102" s="279">
        <v>120.83333333333333</v>
      </c>
      <c r="G102" s="281">
        <v>117.06666666666666</v>
      </c>
      <c r="H102" s="281">
        <v>114.88333333333334</v>
      </c>
      <c r="I102" s="281">
        <v>111.11666666666667</v>
      </c>
      <c r="J102" s="281">
        <v>123.01666666666665</v>
      </c>
      <c r="K102" s="281">
        <v>126.78333333333333</v>
      </c>
      <c r="L102" s="281">
        <v>128.96666666666664</v>
      </c>
      <c r="M102" s="282">
        <v>124.6</v>
      </c>
      <c r="N102" s="282">
        <v>118.65</v>
      </c>
      <c r="O102" s="282">
        <v>83670000</v>
      </c>
      <c r="P102" s="283">
        <v>4.4308537194208686E-2</v>
      </c>
    </row>
    <row r="103" spans="1:16" ht="12.75" customHeight="1">
      <c r="A103" s="273">
        <v>93</v>
      </c>
      <c r="B103" s="287" t="s">
        <v>63</v>
      </c>
      <c r="C103" s="279" t="s">
        <v>143</v>
      </c>
      <c r="D103" s="280">
        <v>45225</v>
      </c>
      <c r="E103" s="279">
        <v>86.75</v>
      </c>
      <c r="F103" s="279">
        <v>87.666666666666671</v>
      </c>
      <c r="G103" s="281">
        <v>85.333333333333343</v>
      </c>
      <c r="H103" s="281">
        <v>83.916666666666671</v>
      </c>
      <c r="I103" s="281">
        <v>81.583333333333343</v>
      </c>
      <c r="J103" s="281">
        <v>89.083333333333343</v>
      </c>
      <c r="K103" s="281">
        <v>91.416666666666686</v>
      </c>
      <c r="L103" s="281">
        <v>92.833333333333343</v>
      </c>
      <c r="M103" s="282">
        <v>90</v>
      </c>
      <c r="N103" s="282">
        <v>86.25</v>
      </c>
      <c r="O103" s="282">
        <v>321930000</v>
      </c>
      <c r="P103" s="283">
        <v>-5.0069541029207233E-3</v>
      </c>
    </row>
    <row r="104" spans="1:16" ht="12.75" customHeight="1">
      <c r="A104" s="273">
        <v>94</v>
      </c>
      <c r="B104" s="287" t="s">
        <v>45</v>
      </c>
      <c r="C104" s="286" t="s">
        <v>144</v>
      </c>
      <c r="D104" s="280">
        <v>45225</v>
      </c>
      <c r="E104" s="279">
        <v>126.1</v>
      </c>
      <c r="F104" s="279">
        <v>127.88333333333333</v>
      </c>
      <c r="G104" s="281">
        <v>123.61666666666665</v>
      </c>
      <c r="H104" s="281">
        <v>121.13333333333333</v>
      </c>
      <c r="I104" s="281">
        <v>116.86666666666665</v>
      </c>
      <c r="J104" s="281">
        <v>130.36666666666665</v>
      </c>
      <c r="K104" s="281">
        <v>134.6333333333333</v>
      </c>
      <c r="L104" s="281">
        <v>137.11666666666665</v>
      </c>
      <c r="M104" s="282">
        <v>132.15</v>
      </c>
      <c r="N104" s="282">
        <v>125.4</v>
      </c>
      <c r="O104" s="282">
        <v>56733750</v>
      </c>
      <c r="P104" s="283">
        <v>-5.285063090440642E-4</v>
      </c>
    </row>
    <row r="105" spans="1:16" ht="12.75" customHeight="1">
      <c r="A105" s="273">
        <v>95</v>
      </c>
      <c r="B105" s="287" t="s">
        <v>84</v>
      </c>
      <c r="C105" s="279" t="s">
        <v>145</v>
      </c>
      <c r="D105" s="280">
        <v>45225</v>
      </c>
      <c r="E105" s="279">
        <v>392.5</v>
      </c>
      <c r="F105" s="279">
        <v>397.31666666666666</v>
      </c>
      <c r="G105" s="281">
        <v>386.23333333333335</v>
      </c>
      <c r="H105" s="281">
        <v>379.9666666666667</v>
      </c>
      <c r="I105" s="281">
        <v>368.88333333333338</v>
      </c>
      <c r="J105" s="281">
        <v>403.58333333333331</v>
      </c>
      <c r="K105" s="281">
        <v>414.66666666666669</v>
      </c>
      <c r="L105" s="281">
        <v>420.93333333333328</v>
      </c>
      <c r="M105" s="282">
        <v>408.4</v>
      </c>
      <c r="N105" s="282">
        <v>391.05</v>
      </c>
      <c r="O105" s="282">
        <v>18843000</v>
      </c>
      <c r="P105" s="283">
        <v>-8.7522603978300185E-3</v>
      </c>
    </row>
    <row r="106" spans="1:16" ht="12.75" customHeight="1">
      <c r="A106" s="273">
        <v>96</v>
      </c>
      <c r="B106" s="287" t="s">
        <v>117</v>
      </c>
      <c r="C106" s="286" t="s">
        <v>146</v>
      </c>
      <c r="D106" s="280">
        <v>45225</v>
      </c>
      <c r="E106" s="279">
        <v>396.55</v>
      </c>
      <c r="F106" s="279">
        <v>399.2</v>
      </c>
      <c r="G106" s="281">
        <v>391.09999999999997</v>
      </c>
      <c r="H106" s="281">
        <v>385.65</v>
      </c>
      <c r="I106" s="281">
        <v>377.54999999999995</v>
      </c>
      <c r="J106" s="281">
        <v>404.65</v>
      </c>
      <c r="K106" s="281">
        <v>412.75</v>
      </c>
      <c r="L106" s="281">
        <v>418.2</v>
      </c>
      <c r="M106" s="282">
        <v>407.3</v>
      </c>
      <c r="N106" s="282">
        <v>393.75</v>
      </c>
      <c r="O106" s="282">
        <v>23090000</v>
      </c>
      <c r="P106" s="283">
        <v>1.2452863281592563E-2</v>
      </c>
    </row>
    <row r="107" spans="1:16" ht="12.75" customHeight="1">
      <c r="A107" s="273">
        <v>97</v>
      </c>
      <c r="B107" s="287" t="s">
        <v>49</v>
      </c>
      <c r="C107" s="284" t="s">
        <v>147</v>
      </c>
      <c r="D107" s="280">
        <v>45225</v>
      </c>
      <c r="E107" s="279">
        <v>209.75</v>
      </c>
      <c r="F107" s="279">
        <v>214.91666666666666</v>
      </c>
      <c r="G107" s="281">
        <v>203.2833333333333</v>
      </c>
      <c r="H107" s="281">
        <v>196.81666666666663</v>
      </c>
      <c r="I107" s="281">
        <v>185.18333333333328</v>
      </c>
      <c r="J107" s="281">
        <v>221.38333333333333</v>
      </c>
      <c r="K107" s="281">
        <v>233.01666666666671</v>
      </c>
      <c r="L107" s="281">
        <v>239.48333333333335</v>
      </c>
      <c r="M107" s="282">
        <v>226.55</v>
      </c>
      <c r="N107" s="282">
        <v>208.45</v>
      </c>
      <c r="O107" s="282">
        <v>22330000</v>
      </c>
      <c r="P107" s="283">
        <v>3.4112275047005106E-2</v>
      </c>
    </row>
    <row r="108" spans="1:16" ht="12.75" customHeight="1">
      <c r="A108" s="273">
        <v>98</v>
      </c>
      <c r="B108" s="287" t="s">
        <v>45</v>
      </c>
      <c r="C108" s="286" t="s">
        <v>148</v>
      </c>
      <c r="D108" s="280">
        <v>45225</v>
      </c>
      <c r="E108" s="279">
        <v>2690.6</v>
      </c>
      <c r="F108" s="279">
        <v>2707.1666666666665</v>
      </c>
      <c r="G108" s="281">
        <v>2662.333333333333</v>
      </c>
      <c r="H108" s="281">
        <v>2634.0666666666666</v>
      </c>
      <c r="I108" s="281">
        <v>2589.2333333333331</v>
      </c>
      <c r="J108" s="281">
        <v>2735.4333333333329</v>
      </c>
      <c r="K108" s="281">
        <v>2780.266666666666</v>
      </c>
      <c r="L108" s="281">
        <v>2808.5333333333328</v>
      </c>
      <c r="M108" s="282">
        <v>2752</v>
      </c>
      <c r="N108" s="282">
        <v>2678.9</v>
      </c>
      <c r="O108" s="282">
        <v>714900</v>
      </c>
      <c r="P108" s="283">
        <v>-3.6003236245954695E-2</v>
      </c>
    </row>
    <row r="109" spans="1:16" ht="12.75" customHeight="1">
      <c r="A109" s="273">
        <v>99</v>
      </c>
      <c r="B109" s="287" t="s">
        <v>45</v>
      </c>
      <c r="C109" s="279" t="s">
        <v>149</v>
      </c>
      <c r="D109" s="280">
        <v>45225</v>
      </c>
      <c r="E109" s="279">
        <v>2392.35</v>
      </c>
      <c r="F109" s="279">
        <v>2413.0166666666664</v>
      </c>
      <c r="G109" s="281">
        <v>2368.9333333333329</v>
      </c>
      <c r="H109" s="281">
        <v>2345.5166666666664</v>
      </c>
      <c r="I109" s="281">
        <v>2301.4333333333329</v>
      </c>
      <c r="J109" s="281">
        <v>2436.4333333333329</v>
      </c>
      <c r="K109" s="281">
        <v>2480.5166666666669</v>
      </c>
      <c r="L109" s="281">
        <v>2503.9333333333329</v>
      </c>
      <c r="M109" s="282">
        <v>2457.1</v>
      </c>
      <c r="N109" s="282">
        <v>2389.6</v>
      </c>
      <c r="O109" s="282">
        <v>5967600</v>
      </c>
      <c r="P109" s="283">
        <v>7.7511525406555549E-3</v>
      </c>
    </row>
    <row r="110" spans="1:16" ht="12.75" customHeight="1">
      <c r="A110" s="273">
        <v>100</v>
      </c>
      <c r="B110" s="287" t="s">
        <v>63</v>
      </c>
      <c r="C110" s="279" t="s">
        <v>150</v>
      </c>
      <c r="D110" s="280">
        <v>45225</v>
      </c>
      <c r="E110" s="279">
        <v>1429.8</v>
      </c>
      <c r="F110" s="279">
        <v>1440.7</v>
      </c>
      <c r="G110" s="281">
        <v>1413.5</v>
      </c>
      <c r="H110" s="281">
        <v>1397.2</v>
      </c>
      <c r="I110" s="281">
        <v>1370</v>
      </c>
      <c r="J110" s="281">
        <v>1457</v>
      </c>
      <c r="K110" s="281">
        <v>1484.2000000000003</v>
      </c>
      <c r="L110" s="281">
        <v>1500.5</v>
      </c>
      <c r="M110" s="282">
        <v>1467.9</v>
      </c>
      <c r="N110" s="282">
        <v>1424.4</v>
      </c>
      <c r="O110" s="282">
        <v>23293500</v>
      </c>
      <c r="P110" s="283">
        <v>-4.0254630106507899E-2</v>
      </c>
    </row>
    <row r="111" spans="1:16" ht="12.75" customHeight="1">
      <c r="A111" s="273">
        <v>101</v>
      </c>
      <c r="B111" s="287" t="s">
        <v>79</v>
      </c>
      <c r="C111" s="279" t="s">
        <v>151</v>
      </c>
      <c r="D111" s="280">
        <v>45225</v>
      </c>
      <c r="E111" s="279">
        <v>177.5</v>
      </c>
      <c r="F111" s="279">
        <v>179.68333333333331</v>
      </c>
      <c r="G111" s="281">
        <v>174.66666666666663</v>
      </c>
      <c r="H111" s="281">
        <v>171.83333333333331</v>
      </c>
      <c r="I111" s="281">
        <v>166.81666666666663</v>
      </c>
      <c r="J111" s="281">
        <v>182.51666666666662</v>
      </c>
      <c r="K111" s="281">
        <v>187.53333333333333</v>
      </c>
      <c r="L111" s="281">
        <v>190.36666666666662</v>
      </c>
      <c r="M111" s="282">
        <v>184.7</v>
      </c>
      <c r="N111" s="282">
        <v>176.85</v>
      </c>
      <c r="O111" s="282">
        <v>78203400</v>
      </c>
      <c r="P111" s="283">
        <v>-8.1072922506360782E-3</v>
      </c>
    </row>
    <row r="112" spans="1:16" ht="12.75" customHeight="1">
      <c r="A112" s="273">
        <v>102</v>
      </c>
      <c r="B112" s="287" t="s">
        <v>87</v>
      </c>
      <c r="C112" s="279" t="s">
        <v>152</v>
      </c>
      <c r="D112" s="280">
        <v>45225</v>
      </c>
      <c r="E112" s="279">
        <v>1388.15</v>
      </c>
      <c r="F112" s="279">
        <v>1396.4000000000003</v>
      </c>
      <c r="G112" s="281">
        <v>1376.9000000000005</v>
      </c>
      <c r="H112" s="281">
        <v>1365.6500000000003</v>
      </c>
      <c r="I112" s="281">
        <v>1346.1500000000005</v>
      </c>
      <c r="J112" s="281">
        <v>1407.6500000000005</v>
      </c>
      <c r="K112" s="281">
        <v>1427.15</v>
      </c>
      <c r="L112" s="281">
        <v>1438.4000000000005</v>
      </c>
      <c r="M112" s="282">
        <v>1415.9</v>
      </c>
      <c r="N112" s="282">
        <v>1385.15</v>
      </c>
      <c r="O112" s="282">
        <v>25999200</v>
      </c>
      <c r="P112" s="283">
        <v>-1.8957345971563982E-2</v>
      </c>
    </row>
    <row r="113" spans="1:16" ht="12.75" customHeight="1">
      <c r="A113" s="273">
        <v>103</v>
      </c>
      <c r="B113" s="287" t="s">
        <v>84</v>
      </c>
      <c r="C113" s="279" t="s">
        <v>154</v>
      </c>
      <c r="D113" s="280">
        <v>45225</v>
      </c>
      <c r="E113" s="279">
        <v>87.9</v>
      </c>
      <c r="F113" s="279">
        <v>88.533333333333346</v>
      </c>
      <c r="G113" s="281">
        <v>87.016666666666694</v>
      </c>
      <c r="H113" s="281">
        <v>86.133333333333354</v>
      </c>
      <c r="I113" s="281">
        <v>84.616666666666703</v>
      </c>
      <c r="J113" s="281">
        <v>89.416666666666686</v>
      </c>
      <c r="K113" s="281">
        <v>90.933333333333337</v>
      </c>
      <c r="L113" s="281">
        <v>91.816666666666677</v>
      </c>
      <c r="M113" s="282">
        <v>90.05</v>
      </c>
      <c r="N113" s="282">
        <v>87.65</v>
      </c>
      <c r="O113" s="282">
        <v>113977500</v>
      </c>
      <c r="P113" s="283">
        <v>-1.6820857863751051E-2</v>
      </c>
    </row>
    <row r="114" spans="1:16" ht="12.75" customHeight="1">
      <c r="A114" s="273">
        <v>104</v>
      </c>
      <c r="B114" s="287" t="s">
        <v>43</v>
      </c>
      <c r="C114" s="286" t="s">
        <v>155</v>
      </c>
      <c r="D114" s="280">
        <v>45225</v>
      </c>
      <c r="E114" s="279">
        <v>998.55</v>
      </c>
      <c r="F114" s="279">
        <v>986.5</v>
      </c>
      <c r="G114" s="281">
        <v>964.05</v>
      </c>
      <c r="H114" s="281">
        <v>929.55</v>
      </c>
      <c r="I114" s="281">
        <v>907.09999999999991</v>
      </c>
      <c r="J114" s="281">
        <v>1021</v>
      </c>
      <c r="K114" s="281">
        <v>1043.45</v>
      </c>
      <c r="L114" s="281">
        <v>1077.95</v>
      </c>
      <c r="M114" s="282">
        <v>1008.95</v>
      </c>
      <c r="N114" s="282">
        <v>952</v>
      </c>
      <c r="O114" s="282">
        <v>2952300</v>
      </c>
      <c r="P114" s="283">
        <v>0.10109090909090909</v>
      </c>
    </row>
    <row r="115" spans="1:16" ht="12.75" customHeight="1">
      <c r="A115" s="273">
        <v>105</v>
      </c>
      <c r="B115" s="287" t="s">
        <v>45</v>
      </c>
      <c r="C115" s="279" t="s">
        <v>156</v>
      </c>
      <c r="D115" s="280">
        <v>45225</v>
      </c>
      <c r="E115" s="279">
        <v>665.3</v>
      </c>
      <c r="F115" s="279">
        <v>672.76666666666665</v>
      </c>
      <c r="G115" s="281">
        <v>654.5333333333333</v>
      </c>
      <c r="H115" s="281">
        <v>643.76666666666665</v>
      </c>
      <c r="I115" s="281">
        <v>625.5333333333333</v>
      </c>
      <c r="J115" s="281">
        <v>683.5333333333333</v>
      </c>
      <c r="K115" s="281">
        <v>701.76666666666665</v>
      </c>
      <c r="L115" s="281">
        <v>712.5333333333333</v>
      </c>
      <c r="M115" s="282">
        <v>691</v>
      </c>
      <c r="N115" s="282">
        <v>662</v>
      </c>
      <c r="O115" s="282">
        <v>14058625</v>
      </c>
      <c r="P115" s="283">
        <v>3.3722600387185411E-3</v>
      </c>
    </row>
    <row r="116" spans="1:16" ht="12.75" customHeight="1">
      <c r="A116" s="273">
        <v>106</v>
      </c>
      <c r="B116" s="287" t="s">
        <v>59</v>
      </c>
      <c r="C116" s="279" t="s">
        <v>157</v>
      </c>
      <c r="D116" s="280">
        <v>45225</v>
      </c>
      <c r="E116" s="279">
        <v>434.85</v>
      </c>
      <c r="F116" s="279">
        <v>436.01666666666665</v>
      </c>
      <c r="G116" s="281">
        <v>431.88333333333333</v>
      </c>
      <c r="H116" s="281">
        <v>428.91666666666669</v>
      </c>
      <c r="I116" s="281">
        <v>424.78333333333336</v>
      </c>
      <c r="J116" s="281">
        <v>438.98333333333329</v>
      </c>
      <c r="K116" s="281">
        <v>443.11666666666662</v>
      </c>
      <c r="L116" s="281">
        <v>446.08333333333326</v>
      </c>
      <c r="M116" s="282">
        <v>440.15</v>
      </c>
      <c r="N116" s="282">
        <v>433.05</v>
      </c>
      <c r="O116" s="282">
        <v>56643200</v>
      </c>
      <c r="P116" s="283">
        <v>-2.1421726140143189E-3</v>
      </c>
    </row>
    <row r="117" spans="1:16" ht="12.75" customHeight="1">
      <c r="A117" s="273">
        <v>107</v>
      </c>
      <c r="B117" s="287" t="s">
        <v>132</v>
      </c>
      <c r="C117" s="279" t="s">
        <v>158</v>
      </c>
      <c r="D117" s="280">
        <v>45225</v>
      </c>
      <c r="E117" s="279">
        <v>640.29999999999995</v>
      </c>
      <c r="F117" s="279">
        <v>647.18333333333339</v>
      </c>
      <c r="G117" s="281">
        <v>630.76666666666677</v>
      </c>
      <c r="H117" s="281">
        <v>621.23333333333335</v>
      </c>
      <c r="I117" s="281">
        <v>604.81666666666672</v>
      </c>
      <c r="J117" s="281">
        <v>656.71666666666681</v>
      </c>
      <c r="K117" s="281">
        <v>673.13333333333333</v>
      </c>
      <c r="L117" s="281">
        <v>682.66666666666686</v>
      </c>
      <c r="M117" s="282">
        <v>663.6</v>
      </c>
      <c r="N117" s="282">
        <v>637.65</v>
      </c>
      <c r="O117" s="282">
        <v>25785000</v>
      </c>
      <c r="P117" s="283">
        <v>-1.7293125625267972E-2</v>
      </c>
    </row>
    <row r="118" spans="1:16" ht="12.75" customHeight="1">
      <c r="A118" s="273">
        <v>108</v>
      </c>
      <c r="B118" s="287" t="s">
        <v>49</v>
      </c>
      <c r="C118" s="284" t="s">
        <v>159</v>
      </c>
      <c r="D118" s="280">
        <v>45225</v>
      </c>
      <c r="E118" s="279">
        <v>3176.45</v>
      </c>
      <c r="F118" s="279">
        <v>3226.5333333333333</v>
      </c>
      <c r="G118" s="281">
        <v>3110.9166666666665</v>
      </c>
      <c r="H118" s="281">
        <v>3045.3833333333332</v>
      </c>
      <c r="I118" s="281">
        <v>2929.7666666666664</v>
      </c>
      <c r="J118" s="281">
        <v>3292.0666666666666</v>
      </c>
      <c r="K118" s="281">
        <v>3407.6833333333334</v>
      </c>
      <c r="L118" s="281">
        <v>3473.2166666666667</v>
      </c>
      <c r="M118" s="282">
        <v>3342.15</v>
      </c>
      <c r="N118" s="282">
        <v>3161</v>
      </c>
      <c r="O118" s="282">
        <v>647250</v>
      </c>
      <c r="P118" s="283">
        <v>-5.5454213790587376E-2</v>
      </c>
    </row>
    <row r="119" spans="1:16" ht="12.75" customHeight="1">
      <c r="A119" s="273">
        <v>109</v>
      </c>
      <c r="B119" s="287" t="s">
        <v>132</v>
      </c>
      <c r="C119" s="279" t="s">
        <v>160</v>
      </c>
      <c r="D119" s="280">
        <v>45225</v>
      </c>
      <c r="E119" s="279">
        <v>750.45</v>
      </c>
      <c r="F119" s="279">
        <v>757.48333333333323</v>
      </c>
      <c r="G119" s="281">
        <v>740.06666666666649</v>
      </c>
      <c r="H119" s="281">
        <v>729.68333333333328</v>
      </c>
      <c r="I119" s="281">
        <v>712.26666666666654</v>
      </c>
      <c r="J119" s="281">
        <v>767.86666666666645</v>
      </c>
      <c r="K119" s="281">
        <v>785.28333333333319</v>
      </c>
      <c r="L119" s="281">
        <v>795.6666666666664</v>
      </c>
      <c r="M119" s="282">
        <v>774.9</v>
      </c>
      <c r="N119" s="282">
        <v>747.1</v>
      </c>
      <c r="O119" s="282">
        <v>18068400</v>
      </c>
      <c r="P119" s="283">
        <v>-3.6567808810826372E-2</v>
      </c>
    </row>
    <row r="120" spans="1:16" ht="12.75" customHeight="1">
      <c r="A120" s="273">
        <v>110</v>
      </c>
      <c r="B120" s="287" t="s">
        <v>45</v>
      </c>
      <c r="C120" s="279" t="s">
        <v>161</v>
      </c>
      <c r="D120" s="280">
        <v>45225</v>
      </c>
      <c r="E120" s="279">
        <v>525.4</v>
      </c>
      <c r="F120" s="279">
        <v>526.75</v>
      </c>
      <c r="G120" s="281">
        <v>522.25</v>
      </c>
      <c r="H120" s="281">
        <v>519.1</v>
      </c>
      <c r="I120" s="281">
        <v>514.6</v>
      </c>
      <c r="J120" s="281">
        <v>529.9</v>
      </c>
      <c r="K120" s="281">
        <v>534.4</v>
      </c>
      <c r="L120" s="281">
        <v>537.54999999999995</v>
      </c>
      <c r="M120" s="282">
        <v>531.25</v>
      </c>
      <c r="N120" s="282">
        <v>523.6</v>
      </c>
      <c r="O120" s="282">
        <v>23952500</v>
      </c>
      <c r="P120" s="283">
        <v>-7.9213046854776075E-3</v>
      </c>
    </row>
    <row r="121" spans="1:16" ht="12.75" customHeight="1">
      <c r="A121" s="273">
        <v>111</v>
      </c>
      <c r="B121" s="287" t="s">
        <v>63</v>
      </c>
      <c r="C121" s="279" t="s">
        <v>162</v>
      </c>
      <c r="D121" s="280">
        <v>45225</v>
      </c>
      <c r="E121" s="279">
        <v>1737.85</v>
      </c>
      <c r="F121" s="279">
        <v>1740.4166666666667</v>
      </c>
      <c r="G121" s="281">
        <v>1717.1833333333334</v>
      </c>
      <c r="H121" s="281">
        <v>1696.5166666666667</v>
      </c>
      <c r="I121" s="281">
        <v>1673.2833333333333</v>
      </c>
      <c r="J121" s="281">
        <v>1761.0833333333335</v>
      </c>
      <c r="K121" s="281">
        <v>1784.3166666666666</v>
      </c>
      <c r="L121" s="281">
        <v>1804.9833333333336</v>
      </c>
      <c r="M121" s="282">
        <v>1763.65</v>
      </c>
      <c r="N121" s="282">
        <v>1719.75</v>
      </c>
      <c r="O121" s="282">
        <v>26298400</v>
      </c>
      <c r="P121" s="283">
        <v>-8.6759639959995555E-2</v>
      </c>
    </row>
    <row r="122" spans="1:16" ht="12.75" customHeight="1">
      <c r="A122" s="273">
        <v>112</v>
      </c>
      <c r="B122" s="287" t="s">
        <v>68</v>
      </c>
      <c r="C122" s="279" t="s">
        <v>163</v>
      </c>
      <c r="D122" s="280">
        <v>45225</v>
      </c>
      <c r="E122" s="279">
        <v>132.1</v>
      </c>
      <c r="F122" s="279">
        <v>134.28333333333333</v>
      </c>
      <c r="G122" s="281">
        <v>128.86666666666667</v>
      </c>
      <c r="H122" s="281">
        <v>125.63333333333335</v>
      </c>
      <c r="I122" s="281">
        <v>120.2166666666667</v>
      </c>
      <c r="J122" s="281">
        <v>137.51666666666665</v>
      </c>
      <c r="K122" s="281">
        <v>142.93333333333334</v>
      </c>
      <c r="L122" s="281">
        <v>146.16666666666663</v>
      </c>
      <c r="M122" s="282">
        <v>139.69999999999999</v>
      </c>
      <c r="N122" s="282">
        <v>131.05000000000001</v>
      </c>
      <c r="O122" s="282">
        <v>64707924</v>
      </c>
      <c r="P122" s="283">
        <v>-7.0265418643415817E-2</v>
      </c>
    </row>
    <row r="123" spans="1:16" ht="12.75" customHeight="1">
      <c r="A123" s="273">
        <v>113</v>
      </c>
      <c r="B123" s="287" t="s">
        <v>45</v>
      </c>
      <c r="C123" s="279" t="s">
        <v>164</v>
      </c>
      <c r="D123" s="280">
        <v>45225</v>
      </c>
      <c r="E123" s="279">
        <v>2450.15</v>
      </c>
      <c r="F123" s="279">
        <v>2475.5166666666669</v>
      </c>
      <c r="G123" s="281">
        <v>2418.9333333333338</v>
      </c>
      <c r="H123" s="281">
        <v>2387.7166666666672</v>
      </c>
      <c r="I123" s="281">
        <v>2331.1333333333341</v>
      </c>
      <c r="J123" s="281">
        <v>2506.7333333333336</v>
      </c>
      <c r="K123" s="281">
        <v>2563.3166666666666</v>
      </c>
      <c r="L123" s="281">
        <v>2594.5333333333333</v>
      </c>
      <c r="M123" s="282">
        <v>2532.1</v>
      </c>
      <c r="N123" s="282">
        <v>2444.3000000000002</v>
      </c>
      <c r="O123" s="282">
        <v>1357200</v>
      </c>
      <c r="P123" s="283">
        <v>2.4920706841866789E-2</v>
      </c>
    </row>
    <row r="124" spans="1:16" ht="12.75" customHeight="1">
      <c r="A124" s="273">
        <v>114</v>
      </c>
      <c r="B124" s="287" t="s">
        <v>43</v>
      </c>
      <c r="C124" s="284" t="s">
        <v>165</v>
      </c>
      <c r="D124" s="280">
        <v>45225</v>
      </c>
      <c r="E124" s="279">
        <v>362.9</v>
      </c>
      <c r="F124" s="279">
        <v>373.64999999999992</v>
      </c>
      <c r="G124" s="281">
        <v>345.39999999999986</v>
      </c>
      <c r="H124" s="281">
        <v>327.89999999999992</v>
      </c>
      <c r="I124" s="281">
        <v>299.64999999999986</v>
      </c>
      <c r="J124" s="281">
        <v>391.14999999999986</v>
      </c>
      <c r="K124" s="281">
        <v>419.4</v>
      </c>
      <c r="L124" s="281">
        <v>436.89999999999986</v>
      </c>
      <c r="M124" s="282">
        <v>401.9</v>
      </c>
      <c r="N124" s="282">
        <v>356.15</v>
      </c>
      <c r="O124" s="282">
        <v>19094400</v>
      </c>
      <c r="P124" s="283">
        <v>-8.8089632215636926E-2</v>
      </c>
    </row>
    <row r="125" spans="1:16" ht="12.75" customHeight="1">
      <c r="A125" s="273">
        <v>115</v>
      </c>
      <c r="B125" s="287" t="s">
        <v>68</v>
      </c>
      <c r="C125" s="279" t="s">
        <v>166</v>
      </c>
      <c r="D125" s="280">
        <v>45225</v>
      </c>
      <c r="E125" s="279">
        <v>450.8</v>
      </c>
      <c r="F125" s="279">
        <v>453.38333333333338</v>
      </c>
      <c r="G125" s="281">
        <v>445.91666666666674</v>
      </c>
      <c r="H125" s="281">
        <v>441.03333333333336</v>
      </c>
      <c r="I125" s="281">
        <v>433.56666666666672</v>
      </c>
      <c r="J125" s="281">
        <v>458.26666666666677</v>
      </c>
      <c r="K125" s="281">
        <v>465.73333333333335</v>
      </c>
      <c r="L125" s="281">
        <v>470.61666666666679</v>
      </c>
      <c r="M125" s="282">
        <v>460.85</v>
      </c>
      <c r="N125" s="282">
        <v>448.5</v>
      </c>
      <c r="O125" s="282">
        <v>22312000</v>
      </c>
      <c r="P125" s="283">
        <v>-1.8994020400984874E-2</v>
      </c>
    </row>
    <row r="126" spans="1:16" ht="12.75" customHeight="1">
      <c r="A126" s="273">
        <v>116</v>
      </c>
      <c r="B126" s="287" t="s">
        <v>41</v>
      </c>
      <c r="C126" s="279" t="s">
        <v>167</v>
      </c>
      <c r="D126" s="280">
        <v>45225</v>
      </c>
      <c r="E126" s="279">
        <v>2959.9</v>
      </c>
      <c r="F126" s="279">
        <v>2973.8666666666668</v>
      </c>
      <c r="G126" s="281">
        <v>2938.3333333333335</v>
      </c>
      <c r="H126" s="281">
        <v>2916.7666666666669</v>
      </c>
      <c r="I126" s="281">
        <v>2881.2333333333336</v>
      </c>
      <c r="J126" s="281">
        <v>2995.4333333333334</v>
      </c>
      <c r="K126" s="281">
        <v>3030.9666666666662</v>
      </c>
      <c r="L126" s="281">
        <v>3052.5333333333333</v>
      </c>
      <c r="M126" s="282">
        <v>3009.4</v>
      </c>
      <c r="N126" s="282">
        <v>2952.3</v>
      </c>
      <c r="O126" s="282">
        <v>9033600</v>
      </c>
      <c r="P126" s="283">
        <v>-1.6269193074158771E-2</v>
      </c>
    </row>
    <row r="127" spans="1:16" ht="12.75" customHeight="1">
      <c r="A127" s="273">
        <v>117</v>
      </c>
      <c r="B127" s="287" t="s">
        <v>87</v>
      </c>
      <c r="C127" s="279" t="s">
        <v>168</v>
      </c>
      <c r="D127" s="280">
        <v>45225</v>
      </c>
      <c r="E127" s="279">
        <v>5206.55</v>
      </c>
      <c r="F127" s="279">
        <v>5274.1166666666659</v>
      </c>
      <c r="G127" s="281">
        <v>5123.2333333333318</v>
      </c>
      <c r="H127" s="281">
        <v>5039.9166666666661</v>
      </c>
      <c r="I127" s="281">
        <v>4889.0333333333319</v>
      </c>
      <c r="J127" s="281">
        <v>5357.4333333333316</v>
      </c>
      <c r="K127" s="281">
        <v>5508.3166666666648</v>
      </c>
      <c r="L127" s="281">
        <v>5591.6333333333314</v>
      </c>
      <c r="M127" s="282">
        <v>5425</v>
      </c>
      <c r="N127" s="282">
        <v>5190.8</v>
      </c>
      <c r="O127" s="282">
        <v>1508100</v>
      </c>
      <c r="P127" s="283">
        <v>-0.10916179337231968</v>
      </c>
    </row>
    <row r="128" spans="1:16" ht="12.75" customHeight="1">
      <c r="A128" s="273">
        <v>118</v>
      </c>
      <c r="B128" s="287" t="s">
        <v>87</v>
      </c>
      <c r="C128" s="279" t="s">
        <v>169</v>
      </c>
      <c r="D128" s="280">
        <v>45225</v>
      </c>
      <c r="E128" s="279">
        <v>4226.75</v>
      </c>
      <c r="F128" s="279">
        <v>4267.0999999999995</v>
      </c>
      <c r="G128" s="281">
        <v>4171.0499999999993</v>
      </c>
      <c r="H128" s="281">
        <v>4115.3499999999995</v>
      </c>
      <c r="I128" s="281">
        <v>4019.2999999999993</v>
      </c>
      <c r="J128" s="281">
        <v>4322.7999999999993</v>
      </c>
      <c r="K128" s="281">
        <v>4418.8500000000004</v>
      </c>
      <c r="L128" s="281">
        <v>4474.5499999999993</v>
      </c>
      <c r="M128" s="282">
        <v>4363.1499999999996</v>
      </c>
      <c r="N128" s="282">
        <v>4211.3999999999996</v>
      </c>
      <c r="O128" s="282">
        <v>1170600</v>
      </c>
      <c r="P128" s="283">
        <v>-6.5762170790103755E-2</v>
      </c>
    </row>
    <row r="129" spans="1:16" ht="12.75" customHeight="1">
      <c r="A129" s="273">
        <v>119</v>
      </c>
      <c r="B129" s="287" t="s">
        <v>43</v>
      </c>
      <c r="C129" s="279" t="s">
        <v>170</v>
      </c>
      <c r="D129" s="280">
        <v>45225</v>
      </c>
      <c r="E129" s="279">
        <v>1167.05</v>
      </c>
      <c r="F129" s="279">
        <v>1172.4833333333333</v>
      </c>
      <c r="G129" s="281">
        <v>1157.0666666666666</v>
      </c>
      <c r="H129" s="281">
        <v>1147.0833333333333</v>
      </c>
      <c r="I129" s="281">
        <v>1131.6666666666665</v>
      </c>
      <c r="J129" s="281">
        <v>1182.4666666666667</v>
      </c>
      <c r="K129" s="281">
        <v>1197.8833333333332</v>
      </c>
      <c r="L129" s="281">
        <v>1207.8666666666668</v>
      </c>
      <c r="M129" s="282">
        <v>1187.9000000000001</v>
      </c>
      <c r="N129" s="282">
        <v>1162.5</v>
      </c>
      <c r="O129" s="282">
        <v>5933850</v>
      </c>
      <c r="P129" s="283">
        <v>-1.6899028305872411E-2</v>
      </c>
    </row>
    <row r="130" spans="1:16" ht="12.75" customHeight="1">
      <c r="A130" s="273">
        <v>120</v>
      </c>
      <c r="B130" s="287" t="s">
        <v>56</v>
      </c>
      <c r="C130" s="279" t="s">
        <v>171</v>
      </c>
      <c r="D130" s="280">
        <v>45225</v>
      </c>
      <c r="E130" s="279">
        <v>1562.85</v>
      </c>
      <c r="F130" s="279">
        <v>1559.5333333333331</v>
      </c>
      <c r="G130" s="281">
        <v>1545.7666666666662</v>
      </c>
      <c r="H130" s="281">
        <v>1528.6833333333332</v>
      </c>
      <c r="I130" s="281">
        <v>1514.9166666666663</v>
      </c>
      <c r="J130" s="281">
        <v>1576.6166666666661</v>
      </c>
      <c r="K130" s="281">
        <v>1590.383333333333</v>
      </c>
      <c r="L130" s="281">
        <v>1607.466666666666</v>
      </c>
      <c r="M130" s="282">
        <v>1573.3</v>
      </c>
      <c r="N130" s="282">
        <v>1542.45</v>
      </c>
      <c r="O130" s="282">
        <v>14632800</v>
      </c>
      <c r="P130" s="283">
        <v>-4.7089392350822809E-2</v>
      </c>
    </row>
    <row r="131" spans="1:16" ht="12.75" customHeight="1">
      <c r="A131" s="273">
        <v>121</v>
      </c>
      <c r="B131" s="287" t="s">
        <v>68</v>
      </c>
      <c r="C131" s="279" t="s">
        <v>172</v>
      </c>
      <c r="D131" s="280">
        <v>45225</v>
      </c>
      <c r="E131" s="279">
        <v>272.89999999999998</v>
      </c>
      <c r="F131" s="279">
        <v>274.81666666666666</v>
      </c>
      <c r="G131" s="281">
        <v>269.5333333333333</v>
      </c>
      <c r="H131" s="281">
        <v>266.16666666666663</v>
      </c>
      <c r="I131" s="281">
        <v>260.88333333333327</v>
      </c>
      <c r="J131" s="281">
        <v>278.18333333333334</v>
      </c>
      <c r="K131" s="281">
        <v>283.46666666666675</v>
      </c>
      <c r="L131" s="281">
        <v>286.83333333333337</v>
      </c>
      <c r="M131" s="282">
        <v>280.10000000000002</v>
      </c>
      <c r="N131" s="282">
        <v>271.45</v>
      </c>
      <c r="O131" s="282">
        <v>39976000</v>
      </c>
      <c r="P131" s="283">
        <v>-0.19591278461662243</v>
      </c>
    </row>
    <row r="132" spans="1:16" ht="12.75" customHeight="1">
      <c r="A132" s="273">
        <v>122</v>
      </c>
      <c r="B132" s="287" t="s">
        <v>68</v>
      </c>
      <c r="C132" s="279" t="s">
        <v>173</v>
      </c>
      <c r="D132" s="280">
        <v>45225</v>
      </c>
      <c r="E132" s="279">
        <v>135.1</v>
      </c>
      <c r="F132" s="279">
        <v>137.18333333333331</v>
      </c>
      <c r="G132" s="281">
        <v>130.26666666666662</v>
      </c>
      <c r="H132" s="281">
        <v>125.43333333333331</v>
      </c>
      <c r="I132" s="281">
        <v>118.51666666666662</v>
      </c>
      <c r="J132" s="281">
        <v>142.01666666666662</v>
      </c>
      <c r="K132" s="281">
        <v>148.93333333333331</v>
      </c>
      <c r="L132" s="281">
        <v>153.76666666666662</v>
      </c>
      <c r="M132" s="282">
        <v>144.1</v>
      </c>
      <c r="N132" s="282">
        <v>132.35</v>
      </c>
      <c r="O132" s="282">
        <v>66624000</v>
      </c>
      <c r="P132" s="283">
        <v>1.4990859232175503E-2</v>
      </c>
    </row>
    <row r="133" spans="1:16" ht="12.75" customHeight="1">
      <c r="A133" s="273">
        <v>123</v>
      </c>
      <c r="B133" s="287" t="s">
        <v>59</v>
      </c>
      <c r="C133" s="279" t="s">
        <v>174</v>
      </c>
      <c r="D133" s="280">
        <v>45225</v>
      </c>
      <c r="E133" s="279">
        <v>537.9</v>
      </c>
      <c r="F133" s="279">
        <v>539.7833333333333</v>
      </c>
      <c r="G133" s="281">
        <v>534.46666666666658</v>
      </c>
      <c r="H133" s="281">
        <v>531.0333333333333</v>
      </c>
      <c r="I133" s="281">
        <v>525.71666666666658</v>
      </c>
      <c r="J133" s="281">
        <v>543.21666666666658</v>
      </c>
      <c r="K133" s="281">
        <v>548.53333333333319</v>
      </c>
      <c r="L133" s="281">
        <v>551.96666666666658</v>
      </c>
      <c r="M133" s="282">
        <v>545.1</v>
      </c>
      <c r="N133" s="282">
        <v>536.35</v>
      </c>
      <c r="O133" s="282">
        <v>11846400</v>
      </c>
      <c r="P133" s="283">
        <v>-1.1019835704267681E-2</v>
      </c>
    </row>
    <row r="134" spans="1:16" ht="12.75" customHeight="1">
      <c r="A134" s="273">
        <v>124</v>
      </c>
      <c r="B134" s="287" t="s">
        <v>56</v>
      </c>
      <c r="C134" s="279" t="s">
        <v>175</v>
      </c>
      <c r="D134" s="280">
        <v>45225</v>
      </c>
      <c r="E134" s="279">
        <v>10565.65</v>
      </c>
      <c r="F134" s="279">
        <v>10614.516666666666</v>
      </c>
      <c r="G134" s="281">
        <v>10504.683333333332</v>
      </c>
      <c r="H134" s="281">
        <v>10443.716666666665</v>
      </c>
      <c r="I134" s="281">
        <v>10333.883333333331</v>
      </c>
      <c r="J134" s="281">
        <v>10675.483333333334</v>
      </c>
      <c r="K134" s="281">
        <v>10785.316666666669</v>
      </c>
      <c r="L134" s="281">
        <v>10846.283333333335</v>
      </c>
      <c r="M134" s="282">
        <v>10724.35</v>
      </c>
      <c r="N134" s="282">
        <v>10553.55</v>
      </c>
      <c r="O134" s="282">
        <v>3189900</v>
      </c>
      <c r="P134" s="283">
        <v>-4.5083071396497532E-2</v>
      </c>
    </row>
    <row r="135" spans="1:16" ht="12.75" customHeight="1">
      <c r="A135" s="273">
        <v>125</v>
      </c>
      <c r="B135" s="287" t="s">
        <v>59</v>
      </c>
      <c r="C135" s="279" t="s">
        <v>176</v>
      </c>
      <c r="D135" s="280">
        <v>45225</v>
      </c>
      <c r="E135" s="279">
        <v>1012.5</v>
      </c>
      <c r="F135" s="279">
        <v>1019.0666666666666</v>
      </c>
      <c r="G135" s="281">
        <v>1001.6833333333332</v>
      </c>
      <c r="H135" s="281">
        <v>990.86666666666656</v>
      </c>
      <c r="I135" s="281">
        <v>973.48333333333312</v>
      </c>
      <c r="J135" s="281">
        <v>1029.8833333333332</v>
      </c>
      <c r="K135" s="281">
        <v>1047.2666666666664</v>
      </c>
      <c r="L135" s="281">
        <v>1058.0833333333333</v>
      </c>
      <c r="M135" s="282">
        <v>1036.45</v>
      </c>
      <c r="N135" s="282">
        <v>1008.25</v>
      </c>
      <c r="O135" s="282">
        <v>9362500</v>
      </c>
      <c r="P135" s="283">
        <v>-1.4951035359198625E-4</v>
      </c>
    </row>
    <row r="136" spans="1:16" ht="12.75" customHeight="1">
      <c r="A136" s="273">
        <v>126</v>
      </c>
      <c r="B136" s="287" t="s">
        <v>45</v>
      </c>
      <c r="C136" s="286" t="s">
        <v>177</v>
      </c>
      <c r="D136" s="280">
        <v>45225</v>
      </c>
      <c r="E136" s="279">
        <v>2218</v>
      </c>
      <c r="F136" s="279">
        <v>2278.9833333333331</v>
      </c>
      <c r="G136" s="281">
        <v>2148.0666666666662</v>
      </c>
      <c r="H136" s="281">
        <v>2078.1333333333332</v>
      </c>
      <c r="I136" s="281">
        <v>1947.2166666666662</v>
      </c>
      <c r="J136" s="281">
        <v>2348.9166666666661</v>
      </c>
      <c r="K136" s="281">
        <v>2479.833333333333</v>
      </c>
      <c r="L136" s="281">
        <v>2549.766666666666</v>
      </c>
      <c r="M136" s="282">
        <v>2409.9</v>
      </c>
      <c r="N136" s="282">
        <v>2209.0500000000002</v>
      </c>
      <c r="O136" s="282">
        <v>2101600</v>
      </c>
      <c r="P136" s="283">
        <v>-3.2234297292319025E-2</v>
      </c>
    </row>
    <row r="137" spans="1:16" ht="12.75" customHeight="1">
      <c r="A137" s="273">
        <v>127</v>
      </c>
      <c r="B137" s="287" t="s">
        <v>43</v>
      </c>
      <c r="C137" s="286" t="s">
        <v>178</v>
      </c>
      <c r="D137" s="280">
        <v>45225</v>
      </c>
      <c r="E137" s="279">
        <v>1485.4</v>
      </c>
      <c r="F137" s="279">
        <v>1499.9833333333333</v>
      </c>
      <c r="G137" s="281">
        <v>1463.9666666666667</v>
      </c>
      <c r="H137" s="281">
        <v>1442.5333333333333</v>
      </c>
      <c r="I137" s="281">
        <v>1406.5166666666667</v>
      </c>
      <c r="J137" s="281">
        <v>1521.4166666666667</v>
      </c>
      <c r="K137" s="281">
        <v>1557.4333333333336</v>
      </c>
      <c r="L137" s="281">
        <v>1578.8666666666668</v>
      </c>
      <c r="M137" s="282">
        <v>1536</v>
      </c>
      <c r="N137" s="282">
        <v>1478.55</v>
      </c>
      <c r="O137" s="282">
        <v>2032000</v>
      </c>
      <c r="P137" s="283">
        <v>-7.4849754143143321E-2</v>
      </c>
    </row>
    <row r="138" spans="1:16" ht="12.75" customHeight="1">
      <c r="A138" s="273">
        <v>128</v>
      </c>
      <c r="B138" s="287" t="s">
        <v>68</v>
      </c>
      <c r="C138" s="279" t="s">
        <v>179</v>
      </c>
      <c r="D138" s="280">
        <v>45225</v>
      </c>
      <c r="E138" s="279">
        <v>887.3</v>
      </c>
      <c r="F138" s="279">
        <v>898.66666666666663</v>
      </c>
      <c r="G138" s="281">
        <v>869.68333333333328</v>
      </c>
      <c r="H138" s="281">
        <v>852.06666666666661</v>
      </c>
      <c r="I138" s="281">
        <v>823.08333333333326</v>
      </c>
      <c r="J138" s="281">
        <v>916.2833333333333</v>
      </c>
      <c r="K138" s="281">
        <v>945.26666666666665</v>
      </c>
      <c r="L138" s="281">
        <v>962.88333333333333</v>
      </c>
      <c r="M138" s="282">
        <v>927.65</v>
      </c>
      <c r="N138" s="282">
        <v>881.05</v>
      </c>
      <c r="O138" s="282">
        <v>7493600</v>
      </c>
      <c r="P138" s="283">
        <v>1.3897797733589908E-3</v>
      </c>
    </row>
    <row r="139" spans="1:16" ht="12.75" customHeight="1">
      <c r="A139" s="273">
        <v>129</v>
      </c>
      <c r="B139" s="287" t="s">
        <v>84</v>
      </c>
      <c r="C139" s="279" t="s">
        <v>180</v>
      </c>
      <c r="D139" s="280">
        <v>45225</v>
      </c>
      <c r="E139" s="279">
        <v>1019.6</v>
      </c>
      <c r="F139" s="279">
        <v>1026.8</v>
      </c>
      <c r="G139" s="281">
        <v>1005.8999999999999</v>
      </c>
      <c r="H139" s="281">
        <v>992.19999999999993</v>
      </c>
      <c r="I139" s="281">
        <v>971.29999999999984</v>
      </c>
      <c r="J139" s="281">
        <v>1040.5</v>
      </c>
      <c r="K139" s="281">
        <v>1061.4000000000001</v>
      </c>
      <c r="L139" s="281">
        <v>1075.0999999999999</v>
      </c>
      <c r="M139" s="282">
        <v>1047.7</v>
      </c>
      <c r="N139" s="282">
        <v>1013.1</v>
      </c>
      <c r="O139" s="282">
        <v>3341600</v>
      </c>
      <c r="P139" s="283">
        <v>-3.6891860733225729E-2</v>
      </c>
    </row>
    <row r="140" spans="1:16" ht="12.75" customHeight="1">
      <c r="A140" s="273">
        <v>130</v>
      </c>
      <c r="B140" s="287" t="s">
        <v>56</v>
      </c>
      <c r="C140" s="284" t="s">
        <v>181</v>
      </c>
      <c r="D140" s="280">
        <v>45225</v>
      </c>
      <c r="E140" s="279">
        <v>92.6</v>
      </c>
      <c r="F140" s="279">
        <v>93.016666666666666</v>
      </c>
      <c r="G140" s="281">
        <v>91.383333333333326</v>
      </c>
      <c r="H140" s="281">
        <v>90.166666666666657</v>
      </c>
      <c r="I140" s="281">
        <v>88.533333333333317</v>
      </c>
      <c r="J140" s="281">
        <v>94.233333333333334</v>
      </c>
      <c r="K140" s="281">
        <v>95.866666666666688</v>
      </c>
      <c r="L140" s="281">
        <v>97.083333333333343</v>
      </c>
      <c r="M140" s="282">
        <v>94.65</v>
      </c>
      <c r="N140" s="282">
        <v>91.8</v>
      </c>
      <c r="O140" s="282">
        <v>88884900</v>
      </c>
      <c r="P140" s="283">
        <v>4.5166137919519116E-2</v>
      </c>
    </row>
    <row r="141" spans="1:16" ht="12.75" customHeight="1">
      <c r="A141" s="273">
        <v>131</v>
      </c>
      <c r="B141" s="287" t="s">
        <v>87</v>
      </c>
      <c r="C141" s="279" t="s">
        <v>182</v>
      </c>
      <c r="D141" s="280">
        <v>45225</v>
      </c>
      <c r="E141" s="279">
        <v>2129.1</v>
      </c>
      <c r="F141" s="279">
        <v>2153.9166666666665</v>
      </c>
      <c r="G141" s="281">
        <v>2092.9333333333329</v>
      </c>
      <c r="H141" s="281">
        <v>2056.7666666666664</v>
      </c>
      <c r="I141" s="281">
        <v>1995.7833333333328</v>
      </c>
      <c r="J141" s="281">
        <v>2190.083333333333</v>
      </c>
      <c r="K141" s="281">
        <v>2251.0666666666666</v>
      </c>
      <c r="L141" s="281">
        <v>2287.2333333333331</v>
      </c>
      <c r="M141" s="282">
        <v>2214.9</v>
      </c>
      <c r="N141" s="282">
        <v>2117.75</v>
      </c>
      <c r="O141" s="282">
        <v>2861925</v>
      </c>
      <c r="P141" s="283">
        <v>-5.3134382676735509E-2</v>
      </c>
    </row>
    <row r="142" spans="1:16" ht="12.75" customHeight="1">
      <c r="A142" s="273">
        <v>132</v>
      </c>
      <c r="B142" s="287" t="s">
        <v>56</v>
      </c>
      <c r="C142" s="279" t="s">
        <v>183</v>
      </c>
      <c r="D142" s="280">
        <v>45225</v>
      </c>
      <c r="E142" s="279">
        <v>108906.55</v>
      </c>
      <c r="F142" s="279">
        <v>109151.25</v>
      </c>
      <c r="G142" s="281">
        <v>108260.3</v>
      </c>
      <c r="H142" s="281">
        <v>107614.05</v>
      </c>
      <c r="I142" s="281">
        <v>106723.1</v>
      </c>
      <c r="J142" s="281">
        <v>109797.5</v>
      </c>
      <c r="K142" s="281">
        <v>110688.45000000001</v>
      </c>
      <c r="L142" s="281">
        <v>111334.7</v>
      </c>
      <c r="M142" s="282">
        <v>110042.2</v>
      </c>
      <c r="N142" s="282">
        <v>108505</v>
      </c>
      <c r="O142" s="282">
        <v>50040</v>
      </c>
      <c r="P142" s="283">
        <v>8.1244598098530685E-2</v>
      </c>
    </row>
    <row r="143" spans="1:16" ht="12.75" customHeight="1">
      <c r="A143" s="273">
        <v>133</v>
      </c>
      <c r="B143" s="287" t="s">
        <v>68</v>
      </c>
      <c r="C143" s="279" t="s">
        <v>184</v>
      </c>
      <c r="D143" s="280">
        <v>45225</v>
      </c>
      <c r="E143" s="279">
        <v>1280.3</v>
      </c>
      <c r="F143" s="279">
        <v>1286.3999999999999</v>
      </c>
      <c r="G143" s="281">
        <v>1264.6999999999998</v>
      </c>
      <c r="H143" s="281">
        <v>1249.0999999999999</v>
      </c>
      <c r="I143" s="281">
        <v>1227.3999999999999</v>
      </c>
      <c r="J143" s="281">
        <v>1301.9999999999998</v>
      </c>
      <c r="K143" s="281">
        <v>1323.7</v>
      </c>
      <c r="L143" s="281">
        <v>1339.2999999999997</v>
      </c>
      <c r="M143" s="282">
        <v>1308.0999999999999</v>
      </c>
      <c r="N143" s="282">
        <v>1270.8</v>
      </c>
      <c r="O143" s="282">
        <v>7104350</v>
      </c>
      <c r="P143" s="283">
        <v>9.9787143465304387E-2</v>
      </c>
    </row>
    <row r="144" spans="1:16" ht="12.75" customHeight="1">
      <c r="A144" s="273">
        <v>134</v>
      </c>
      <c r="B144" s="287" t="s">
        <v>132</v>
      </c>
      <c r="C144" s="279" t="s">
        <v>185</v>
      </c>
      <c r="D144" s="280">
        <v>45225</v>
      </c>
      <c r="E144" s="279">
        <v>89.7</v>
      </c>
      <c r="F144" s="279">
        <v>91.15000000000002</v>
      </c>
      <c r="G144" s="281">
        <v>87.900000000000034</v>
      </c>
      <c r="H144" s="281">
        <v>86.100000000000009</v>
      </c>
      <c r="I144" s="281">
        <v>82.850000000000023</v>
      </c>
      <c r="J144" s="281">
        <v>92.950000000000045</v>
      </c>
      <c r="K144" s="281">
        <v>96.200000000000017</v>
      </c>
      <c r="L144" s="281">
        <v>98.000000000000057</v>
      </c>
      <c r="M144" s="282">
        <v>94.4</v>
      </c>
      <c r="N144" s="282">
        <v>89.35</v>
      </c>
      <c r="O144" s="282">
        <v>78750000</v>
      </c>
      <c r="P144" s="283">
        <v>7.2961373390557943E-2</v>
      </c>
    </row>
    <row r="145" spans="1:16" ht="12.75" customHeight="1">
      <c r="A145" s="273">
        <v>135</v>
      </c>
      <c r="B145" s="287" t="s">
        <v>45</v>
      </c>
      <c r="C145" s="279" t="s">
        <v>186</v>
      </c>
      <c r="D145" s="280">
        <v>45225</v>
      </c>
      <c r="E145" s="279">
        <v>4068.55</v>
      </c>
      <c r="F145" s="279">
        <v>4110.083333333333</v>
      </c>
      <c r="G145" s="281">
        <v>4015.5166666666664</v>
      </c>
      <c r="H145" s="281">
        <v>3962.4833333333336</v>
      </c>
      <c r="I145" s="281">
        <v>3867.916666666667</v>
      </c>
      <c r="J145" s="281">
        <v>4163.1166666666659</v>
      </c>
      <c r="K145" s="281">
        <v>4257.6833333333334</v>
      </c>
      <c r="L145" s="281">
        <v>4310.7166666666653</v>
      </c>
      <c r="M145" s="282">
        <v>4204.6499999999996</v>
      </c>
      <c r="N145" s="282">
        <v>4057.05</v>
      </c>
      <c r="O145" s="282">
        <v>1574700</v>
      </c>
      <c r="P145" s="283">
        <v>-2.0434823178128208E-2</v>
      </c>
    </row>
    <row r="146" spans="1:16" ht="12.75" customHeight="1">
      <c r="A146" s="273">
        <v>136</v>
      </c>
      <c r="B146" s="287" t="s">
        <v>39</v>
      </c>
      <c r="C146" s="279" t="s">
        <v>187</v>
      </c>
      <c r="D146" s="280">
        <v>45225</v>
      </c>
      <c r="E146" s="279">
        <v>3522.7</v>
      </c>
      <c r="F146" s="279">
        <v>3555.7333333333331</v>
      </c>
      <c r="G146" s="281">
        <v>3478.6166666666663</v>
      </c>
      <c r="H146" s="281">
        <v>3434.5333333333333</v>
      </c>
      <c r="I146" s="281">
        <v>3357.4166666666665</v>
      </c>
      <c r="J146" s="281">
        <v>3599.8166666666662</v>
      </c>
      <c r="K146" s="281">
        <v>3676.9333333333329</v>
      </c>
      <c r="L146" s="281">
        <v>3721.016666666666</v>
      </c>
      <c r="M146" s="282">
        <v>3632.85</v>
      </c>
      <c r="N146" s="282">
        <v>3511.65</v>
      </c>
      <c r="O146" s="282">
        <v>1344450</v>
      </c>
      <c r="P146" s="283">
        <v>2.869275794789395E-2</v>
      </c>
    </row>
    <row r="147" spans="1:16" ht="12.75" customHeight="1">
      <c r="A147" s="273">
        <v>137</v>
      </c>
      <c r="B147" s="287" t="s">
        <v>59</v>
      </c>
      <c r="C147" s="279" t="s">
        <v>188</v>
      </c>
      <c r="D147" s="280">
        <v>45225</v>
      </c>
      <c r="E147" s="279">
        <v>24220.7</v>
      </c>
      <c r="F147" s="279">
        <v>24323.75</v>
      </c>
      <c r="G147" s="281">
        <v>24047.65</v>
      </c>
      <c r="H147" s="281">
        <v>23874.600000000002</v>
      </c>
      <c r="I147" s="281">
        <v>23598.500000000004</v>
      </c>
      <c r="J147" s="281">
        <v>24496.799999999999</v>
      </c>
      <c r="K147" s="281">
        <v>24772.899999999998</v>
      </c>
      <c r="L147" s="281">
        <v>24945.949999999997</v>
      </c>
      <c r="M147" s="282">
        <v>24599.85</v>
      </c>
      <c r="N147" s="282">
        <v>24150.7</v>
      </c>
      <c r="O147" s="282">
        <v>337720</v>
      </c>
      <c r="P147" s="283">
        <v>-3.0543116316454243E-2</v>
      </c>
    </row>
    <row r="148" spans="1:16" ht="12.75" customHeight="1">
      <c r="A148" s="273">
        <v>138</v>
      </c>
      <c r="B148" s="287" t="s">
        <v>132</v>
      </c>
      <c r="C148" s="279" t="s">
        <v>189</v>
      </c>
      <c r="D148" s="280">
        <v>45225</v>
      </c>
      <c r="E148" s="279">
        <v>151.30000000000001</v>
      </c>
      <c r="F148" s="279">
        <v>153.68333333333337</v>
      </c>
      <c r="G148" s="281">
        <v>148.46666666666673</v>
      </c>
      <c r="H148" s="281">
        <v>145.63333333333335</v>
      </c>
      <c r="I148" s="281">
        <v>140.41666666666671</v>
      </c>
      <c r="J148" s="281">
        <v>156.51666666666674</v>
      </c>
      <c r="K148" s="281">
        <v>161.73333333333338</v>
      </c>
      <c r="L148" s="281">
        <v>164.56666666666675</v>
      </c>
      <c r="M148" s="282">
        <v>158.9</v>
      </c>
      <c r="N148" s="282">
        <v>150.85</v>
      </c>
      <c r="O148" s="282">
        <v>112365000</v>
      </c>
      <c r="P148" s="283">
        <v>4.7076811652516795E-3</v>
      </c>
    </row>
    <row r="149" spans="1:16" ht="12.75" customHeight="1">
      <c r="A149" s="273">
        <v>139</v>
      </c>
      <c r="B149" s="287" t="s">
        <v>190</v>
      </c>
      <c r="C149" s="279" t="s">
        <v>191</v>
      </c>
      <c r="D149" s="280">
        <v>45225</v>
      </c>
      <c r="E149" s="279">
        <v>235.6</v>
      </c>
      <c r="F149" s="279">
        <v>236.88333333333333</v>
      </c>
      <c r="G149" s="281">
        <v>233.16666666666666</v>
      </c>
      <c r="H149" s="281">
        <v>230.73333333333332</v>
      </c>
      <c r="I149" s="281">
        <v>227.01666666666665</v>
      </c>
      <c r="J149" s="281">
        <v>239.31666666666666</v>
      </c>
      <c r="K149" s="281">
        <v>243.03333333333336</v>
      </c>
      <c r="L149" s="281">
        <v>245.46666666666667</v>
      </c>
      <c r="M149" s="282">
        <v>240.6</v>
      </c>
      <c r="N149" s="282">
        <v>234.45</v>
      </c>
      <c r="O149" s="282">
        <v>80802000</v>
      </c>
      <c r="P149" s="283">
        <v>5.337613377626815E-3</v>
      </c>
    </row>
    <row r="150" spans="1:16" ht="12.75" customHeight="1">
      <c r="A150" s="273">
        <v>140</v>
      </c>
      <c r="B150" s="287" t="s">
        <v>108</v>
      </c>
      <c r="C150" s="284" t="s">
        <v>192</v>
      </c>
      <c r="D150" s="280">
        <v>45225</v>
      </c>
      <c r="E150" s="279">
        <v>1085.3</v>
      </c>
      <c r="F150" s="279">
        <v>1091.0333333333333</v>
      </c>
      <c r="G150" s="281">
        <v>1075.1166666666666</v>
      </c>
      <c r="H150" s="281">
        <v>1064.9333333333332</v>
      </c>
      <c r="I150" s="281">
        <v>1049.0166666666664</v>
      </c>
      <c r="J150" s="281">
        <v>1101.2166666666667</v>
      </c>
      <c r="K150" s="281">
        <v>1117.1333333333337</v>
      </c>
      <c r="L150" s="281">
        <v>1127.3166666666668</v>
      </c>
      <c r="M150" s="282">
        <v>1106.95</v>
      </c>
      <c r="N150" s="282">
        <v>1080.8499999999999</v>
      </c>
      <c r="O150" s="282">
        <v>7959700</v>
      </c>
      <c r="P150" s="283">
        <v>9.3200781111308362E-3</v>
      </c>
    </row>
    <row r="151" spans="1:16" ht="12.75" customHeight="1">
      <c r="A151" s="273">
        <v>141</v>
      </c>
      <c r="B151" s="287" t="s">
        <v>87</v>
      </c>
      <c r="C151" s="286" t="s">
        <v>193</v>
      </c>
      <c r="D151" s="280">
        <v>45225</v>
      </c>
      <c r="E151" s="279">
        <v>3922.2</v>
      </c>
      <c r="F151" s="279">
        <v>3935.6666666666665</v>
      </c>
      <c r="G151" s="281">
        <v>3892.333333333333</v>
      </c>
      <c r="H151" s="281">
        <v>3862.4666666666667</v>
      </c>
      <c r="I151" s="281">
        <v>3819.1333333333332</v>
      </c>
      <c r="J151" s="281">
        <v>3965.5333333333328</v>
      </c>
      <c r="K151" s="281">
        <v>4008.8666666666659</v>
      </c>
      <c r="L151" s="281">
        <v>4038.7333333333327</v>
      </c>
      <c r="M151" s="282">
        <v>3979</v>
      </c>
      <c r="N151" s="282">
        <v>3905.8</v>
      </c>
      <c r="O151" s="282">
        <v>325800</v>
      </c>
      <c r="P151" s="283">
        <v>-7.5482406356413165E-2</v>
      </c>
    </row>
    <row r="152" spans="1:16" ht="12.75" customHeight="1">
      <c r="A152" s="273">
        <v>142</v>
      </c>
      <c r="B152" s="287" t="s">
        <v>84</v>
      </c>
      <c r="C152" s="279" t="s">
        <v>194</v>
      </c>
      <c r="D152" s="280">
        <v>45225</v>
      </c>
      <c r="E152" s="279">
        <v>184.55</v>
      </c>
      <c r="F152" s="279">
        <v>184.85</v>
      </c>
      <c r="G152" s="281">
        <v>183.85</v>
      </c>
      <c r="H152" s="281">
        <v>183.15</v>
      </c>
      <c r="I152" s="281">
        <v>182.15</v>
      </c>
      <c r="J152" s="281">
        <v>185.54999999999998</v>
      </c>
      <c r="K152" s="281">
        <v>186.54999999999998</v>
      </c>
      <c r="L152" s="281">
        <v>187.24999999999997</v>
      </c>
      <c r="M152" s="282">
        <v>185.85</v>
      </c>
      <c r="N152" s="282">
        <v>184.15</v>
      </c>
      <c r="O152" s="282">
        <v>44363550</v>
      </c>
      <c r="P152" s="283">
        <v>-8.6056472081218277E-2</v>
      </c>
    </row>
    <row r="153" spans="1:16" ht="12.75" customHeight="1">
      <c r="A153" s="273">
        <v>143</v>
      </c>
      <c r="B153" s="287" t="s">
        <v>47</v>
      </c>
      <c r="C153" s="279" t="s">
        <v>195</v>
      </c>
      <c r="D153" s="280">
        <v>45225</v>
      </c>
      <c r="E153" s="279">
        <v>37367.85</v>
      </c>
      <c r="F153" s="279">
        <v>37350.383333333331</v>
      </c>
      <c r="G153" s="281">
        <v>36821.21666666666</v>
      </c>
      <c r="H153" s="281">
        <v>36274.583333333328</v>
      </c>
      <c r="I153" s="281">
        <v>35745.416666666657</v>
      </c>
      <c r="J153" s="281">
        <v>37897.016666666663</v>
      </c>
      <c r="K153" s="281">
        <v>38426.183333333334</v>
      </c>
      <c r="L153" s="281">
        <v>38972.816666666666</v>
      </c>
      <c r="M153" s="282">
        <v>37879.550000000003</v>
      </c>
      <c r="N153" s="282">
        <v>36803.75</v>
      </c>
      <c r="O153" s="282">
        <v>181845</v>
      </c>
      <c r="P153" s="283">
        <v>4.7072033166349975E-2</v>
      </c>
    </row>
    <row r="154" spans="1:16" ht="12.75" customHeight="1">
      <c r="A154" s="273">
        <v>144</v>
      </c>
      <c r="B154" s="287" t="s">
        <v>43</v>
      </c>
      <c r="C154" s="279" t="s">
        <v>196</v>
      </c>
      <c r="D154" s="280">
        <v>45225</v>
      </c>
      <c r="E154" s="279">
        <v>972.35</v>
      </c>
      <c r="F154" s="279">
        <v>984.1</v>
      </c>
      <c r="G154" s="281">
        <v>954.85</v>
      </c>
      <c r="H154" s="281">
        <v>937.35</v>
      </c>
      <c r="I154" s="281">
        <v>908.1</v>
      </c>
      <c r="J154" s="281">
        <v>1001.6</v>
      </c>
      <c r="K154" s="281">
        <v>1030.8499999999999</v>
      </c>
      <c r="L154" s="281">
        <v>1048.3499999999999</v>
      </c>
      <c r="M154" s="282">
        <v>1013.35</v>
      </c>
      <c r="N154" s="282">
        <v>966.6</v>
      </c>
      <c r="O154" s="282">
        <v>10116000</v>
      </c>
      <c r="P154" s="283">
        <v>-5.1876845212990297E-2</v>
      </c>
    </row>
    <row r="155" spans="1:16" ht="12.75" customHeight="1">
      <c r="A155" s="273">
        <v>145</v>
      </c>
      <c r="B155" s="287" t="s">
        <v>87</v>
      </c>
      <c r="C155" s="284" t="s">
        <v>197</v>
      </c>
      <c r="D155" s="280">
        <v>45225</v>
      </c>
      <c r="E155" s="279">
        <v>5818.45</v>
      </c>
      <c r="F155" s="279">
        <v>5849.5166666666673</v>
      </c>
      <c r="G155" s="281">
        <v>5759.2833333333347</v>
      </c>
      <c r="H155" s="281">
        <v>5700.1166666666677</v>
      </c>
      <c r="I155" s="281">
        <v>5609.883333333335</v>
      </c>
      <c r="J155" s="281">
        <v>5908.6833333333343</v>
      </c>
      <c r="K155" s="281">
        <v>5998.9166666666661</v>
      </c>
      <c r="L155" s="281">
        <v>6058.0833333333339</v>
      </c>
      <c r="M155" s="282">
        <v>5939.75</v>
      </c>
      <c r="N155" s="282">
        <v>5790.35</v>
      </c>
      <c r="O155" s="282">
        <v>1441825</v>
      </c>
      <c r="P155" s="283">
        <v>0.12370430987452265</v>
      </c>
    </row>
    <row r="156" spans="1:16" ht="12.75" customHeight="1">
      <c r="A156" s="273">
        <v>146</v>
      </c>
      <c r="B156" s="287" t="s">
        <v>84</v>
      </c>
      <c r="C156" s="279" t="s">
        <v>198</v>
      </c>
      <c r="D156" s="280">
        <v>45225</v>
      </c>
      <c r="E156" s="279">
        <v>220.05</v>
      </c>
      <c r="F156" s="279">
        <v>222.41666666666666</v>
      </c>
      <c r="G156" s="281">
        <v>217.0333333333333</v>
      </c>
      <c r="H156" s="281">
        <v>214.01666666666665</v>
      </c>
      <c r="I156" s="281">
        <v>208.6333333333333</v>
      </c>
      <c r="J156" s="281">
        <v>225.43333333333331</v>
      </c>
      <c r="K156" s="281">
        <v>230.81666666666669</v>
      </c>
      <c r="L156" s="281">
        <v>233.83333333333331</v>
      </c>
      <c r="M156" s="282">
        <v>227.8</v>
      </c>
      <c r="N156" s="282">
        <v>219.4</v>
      </c>
      <c r="O156" s="282">
        <v>25833000</v>
      </c>
      <c r="P156" s="283">
        <v>-3.2797933280916548E-2</v>
      </c>
    </row>
    <row r="157" spans="1:16" ht="12.75" customHeight="1">
      <c r="A157" s="273">
        <v>147</v>
      </c>
      <c r="B157" s="287" t="s">
        <v>68</v>
      </c>
      <c r="C157" s="279" t="s">
        <v>199</v>
      </c>
      <c r="D157" s="280">
        <v>45225</v>
      </c>
      <c r="E157" s="279">
        <v>243.9</v>
      </c>
      <c r="F157" s="279">
        <v>245.13333333333335</v>
      </c>
      <c r="G157" s="281">
        <v>239.81666666666672</v>
      </c>
      <c r="H157" s="281">
        <v>235.73333333333338</v>
      </c>
      <c r="I157" s="281">
        <v>230.41666666666674</v>
      </c>
      <c r="J157" s="281">
        <v>249.2166666666667</v>
      </c>
      <c r="K157" s="281">
        <v>254.53333333333336</v>
      </c>
      <c r="L157" s="281">
        <v>258.61666666666667</v>
      </c>
      <c r="M157" s="282">
        <v>250.45</v>
      </c>
      <c r="N157" s="282">
        <v>241.05</v>
      </c>
      <c r="O157" s="282">
        <v>72408250</v>
      </c>
      <c r="P157" s="283">
        <v>-2.6365152146727803E-2</v>
      </c>
    </row>
    <row r="158" spans="1:16" ht="12.75" customHeight="1">
      <c r="A158" s="273">
        <v>148</v>
      </c>
      <c r="B158" s="287" t="s">
        <v>59</v>
      </c>
      <c r="C158" s="279" t="s">
        <v>200</v>
      </c>
      <c r="D158" s="280">
        <v>45225</v>
      </c>
      <c r="E158" s="279">
        <v>2350.8000000000002</v>
      </c>
      <c r="F158" s="279">
        <v>2360.4666666666667</v>
      </c>
      <c r="G158" s="281">
        <v>2331.3333333333335</v>
      </c>
      <c r="H158" s="281">
        <v>2311.8666666666668</v>
      </c>
      <c r="I158" s="281">
        <v>2282.7333333333336</v>
      </c>
      <c r="J158" s="281">
        <v>2379.9333333333334</v>
      </c>
      <c r="K158" s="281">
        <v>2409.0666666666666</v>
      </c>
      <c r="L158" s="281">
        <v>2428.5333333333333</v>
      </c>
      <c r="M158" s="282">
        <v>2389.6</v>
      </c>
      <c r="N158" s="282">
        <v>2341</v>
      </c>
      <c r="O158" s="282">
        <v>2388250</v>
      </c>
      <c r="P158" s="283">
        <v>-1.005181347150259E-2</v>
      </c>
    </row>
    <row r="159" spans="1:16" ht="12.75" customHeight="1">
      <c r="A159" s="273">
        <v>149</v>
      </c>
      <c r="B159" s="287" t="s">
        <v>39</v>
      </c>
      <c r="C159" s="279" t="s">
        <v>201</v>
      </c>
      <c r="D159" s="280">
        <v>45225</v>
      </c>
      <c r="E159" s="279">
        <v>3403.85</v>
      </c>
      <c r="F159" s="279">
        <v>3426.2833333333333</v>
      </c>
      <c r="G159" s="281">
        <v>3374.5666666666666</v>
      </c>
      <c r="H159" s="281">
        <v>3345.2833333333333</v>
      </c>
      <c r="I159" s="281">
        <v>3293.5666666666666</v>
      </c>
      <c r="J159" s="281">
        <v>3455.5666666666666</v>
      </c>
      <c r="K159" s="281">
        <v>3507.2833333333328</v>
      </c>
      <c r="L159" s="281">
        <v>3536.5666666666666</v>
      </c>
      <c r="M159" s="282">
        <v>3478</v>
      </c>
      <c r="N159" s="282">
        <v>3397</v>
      </c>
      <c r="O159" s="282">
        <v>2552500</v>
      </c>
      <c r="P159" s="283">
        <v>-2.8451803216290799E-2</v>
      </c>
    </row>
    <row r="160" spans="1:16" ht="12.75" customHeight="1">
      <c r="A160" s="273">
        <v>150</v>
      </c>
      <c r="B160" s="287" t="s">
        <v>63</v>
      </c>
      <c r="C160" s="279" t="s">
        <v>202</v>
      </c>
      <c r="D160" s="280">
        <v>45225</v>
      </c>
      <c r="E160" s="279">
        <v>69.599999999999994</v>
      </c>
      <c r="F160" s="279">
        <v>70.766666666666666</v>
      </c>
      <c r="G160" s="281">
        <v>67.933333333333337</v>
      </c>
      <c r="H160" s="281">
        <v>66.266666666666666</v>
      </c>
      <c r="I160" s="281">
        <v>63.433333333333337</v>
      </c>
      <c r="J160" s="281">
        <v>72.433333333333337</v>
      </c>
      <c r="K160" s="281">
        <v>75.26666666666668</v>
      </c>
      <c r="L160" s="281">
        <v>76.933333333333337</v>
      </c>
      <c r="M160" s="282">
        <v>73.599999999999994</v>
      </c>
      <c r="N160" s="282">
        <v>69.099999999999994</v>
      </c>
      <c r="O160" s="282">
        <v>286128000</v>
      </c>
      <c r="P160" s="283">
        <v>8.1177067478437337E-3</v>
      </c>
    </row>
    <row r="161" spans="1:16" ht="12.75" customHeight="1">
      <c r="A161" s="273">
        <v>151</v>
      </c>
      <c r="B161" s="287" t="s">
        <v>45</v>
      </c>
      <c r="C161" s="286" t="s">
        <v>203</v>
      </c>
      <c r="D161" s="280">
        <v>45225</v>
      </c>
      <c r="E161" s="279">
        <v>5155</v>
      </c>
      <c r="F161" s="279">
        <v>5168.5333333333328</v>
      </c>
      <c r="G161" s="281">
        <v>5114.0166666666655</v>
      </c>
      <c r="H161" s="281">
        <v>5073.0333333333328</v>
      </c>
      <c r="I161" s="281">
        <v>5018.5166666666655</v>
      </c>
      <c r="J161" s="281">
        <v>5209.5166666666655</v>
      </c>
      <c r="K161" s="281">
        <v>5264.0333333333319</v>
      </c>
      <c r="L161" s="281">
        <v>5305.0166666666655</v>
      </c>
      <c r="M161" s="282">
        <v>5223.05</v>
      </c>
      <c r="N161" s="282">
        <v>5127.55</v>
      </c>
      <c r="O161" s="282">
        <v>3079800</v>
      </c>
      <c r="P161" s="283">
        <v>-3.8812342324859306E-3</v>
      </c>
    </row>
    <row r="162" spans="1:16" ht="12.75" customHeight="1">
      <c r="A162" s="273">
        <v>152</v>
      </c>
      <c r="B162" s="287" t="s">
        <v>190</v>
      </c>
      <c r="C162" s="279" t="s">
        <v>204</v>
      </c>
      <c r="D162" s="280">
        <v>45225</v>
      </c>
      <c r="E162" s="279">
        <v>200.35</v>
      </c>
      <c r="F162" s="279">
        <v>201.85</v>
      </c>
      <c r="G162" s="281">
        <v>198.2</v>
      </c>
      <c r="H162" s="281">
        <v>196.04999999999998</v>
      </c>
      <c r="I162" s="281">
        <v>192.39999999999998</v>
      </c>
      <c r="J162" s="281">
        <v>204</v>
      </c>
      <c r="K162" s="281">
        <v>207.65000000000003</v>
      </c>
      <c r="L162" s="281">
        <v>209.8</v>
      </c>
      <c r="M162" s="282">
        <v>205.5</v>
      </c>
      <c r="N162" s="282">
        <v>199.7</v>
      </c>
      <c r="O162" s="282">
        <v>61736400</v>
      </c>
      <c r="P162" s="283">
        <v>4.7843089331541001E-2</v>
      </c>
    </row>
    <row r="163" spans="1:16" ht="12.75" customHeight="1">
      <c r="A163" s="273">
        <v>153</v>
      </c>
      <c r="B163" s="287" t="s">
        <v>205</v>
      </c>
      <c r="C163" s="279" t="s">
        <v>206</v>
      </c>
      <c r="D163" s="280">
        <v>45225</v>
      </c>
      <c r="E163" s="279">
        <v>1614.2</v>
      </c>
      <c r="F163" s="279">
        <v>1642.2</v>
      </c>
      <c r="G163" s="281">
        <v>1579</v>
      </c>
      <c r="H163" s="281">
        <v>1543.8</v>
      </c>
      <c r="I163" s="281">
        <v>1480.6</v>
      </c>
      <c r="J163" s="281">
        <v>1677.4</v>
      </c>
      <c r="K163" s="281">
        <v>1740.6000000000004</v>
      </c>
      <c r="L163" s="281">
        <v>1775.8000000000002</v>
      </c>
      <c r="M163" s="282">
        <v>1705.4</v>
      </c>
      <c r="N163" s="282">
        <v>1607</v>
      </c>
      <c r="O163" s="282">
        <v>6844519</v>
      </c>
      <c r="P163" s="283">
        <v>5.9467174119885826E-5</v>
      </c>
    </row>
    <row r="164" spans="1:16" ht="12.75" customHeight="1">
      <c r="A164" s="273">
        <v>154</v>
      </c>
      <c r="B164" s="287" t="s">
        <v>49</v>
      </c>
      <c r="C164" s="279" t="s">
        <v>208</v>
      </c>
      <c r="D164" s="280">
        <v>45225</v>
      </c>
      <c r="E164" s="279">
        <v>977.2</v>
      </c>
      <c r="F164" s="279">
        <v>987.30000000000007</v>
      </c>
      <c r="G164" s="281">
        <v>962.90000000000009</v>
      </c>
      <c r="H164" s="281">
        <v>948.6</v>
      </c>
      <c r="I164" s="281">
        <v>924.2</v>
      </c>
      <c r="J164" s="281">
        <v>1001.6000000000001</v>
      </c>
      <c r="K164" s="281">
        <v>1026</v>
      </c>
      <c r="L164" s="281">
        <v>1040.3000000000002</v>
      </c>
      <c r="M164" s="282">
        <v>1011.7</v>
      </c>
      <c r="N164" s="282">
        <v>973</v>
      </c>
      <c r="O164" s="282">
        <v>3903200</v>
      </c>
      <c r="P164" s="283">
        <v>-3.509140575751208E-2</v>
      </c>
    </row>
    <row r="165" spans="1:16" ht="12.75" customHeight="1">
      <c r="A165" s="273">
        <v>155</v>
      </c>
      <c r="B165" s="287" t="s">
        <v>63</v>
      </c>
      <c r="C165" s="279" t="s">
        <v>209</v>
      </c>
      <c r="D165" s="280">
        <v>45225</v>
      </c>
      <c r="E165" s="279">
        <v>230.55</v>
      </c>
      <c r="F165" s="279">
        <v>238.08333333333334</v>
      </c>
      <c r="G165" s="281">
        <v>221.4666666666667</v>
      </c>
      <c r="H165" s="281">
        <v>212.38333333333335</v>
      </c>
      <c r="I165" s="281">
        <v>195.76666666666671</v>
      </c>
      <c r="J165" s="281">
        <v>247.16666666666669</v>
      </c>
      <c r="K165" s="281">
        <v>263.7833333333333</v>
      </c>
      <c r="L165" s="281">
        <v>272.86666666666667</v>
      </c>
      <c r="M165" s="282">
        <v>254.7</v>
      </c>
      <c r="N165" s="282">
        <v>229</v>
      </c>
      <c r="O165" s="282">
        <v>61985000</v>
      </c>
      <c r="P165" s="283">
        <v>1.5398476533704644E-2</v>
      </c>
    </row>
    <row r="166" spans="1:16" ht="12.75" customHeight="1">
      <c r="A166" s="273">
        <v>156</v>
      </c>
      <c r="B166" s="287" t="s">
        <v>190</v>
      </c>
      <c r="C166" s="279" t="s">
        <v>210</v>
      </c>
      <c r="D166" s="280">
        <v>45225</v>
      </c>
      <c r="E166" s="279">
        <v>279.3</v>
      </c>
      <c r="F166" s="279">
        <v>282.5</v>
      </c>
      <c r="G166" s="281">
        <v>273.2</v>
      </c>
      <c r="H166" s="281">
        <v>267.09999999999997</v>
      </c>
      <c r="I166" s="281">
        <v>257.79999999999995</v>
      </c>
      <c r="J166" s="281">
        <v>288.60000000000002</v>
      </c>
      <c r="K166" s="281">
        <v>297.89999999999998</v>
      </c>
      <c r="L166" s="281">
        <v>304.00000000000006</v>
      </c>
      <c r="M166" s="282">
        <v>291.8</v>
      </c>
      <c r="N166" s="282">
        <v>276.39999999999998</v>
      </c>
      <c r="O166" s="282">
        <v>64976000</v>
      </c>
      <c r="P166" s="283">
        <v>1.145703611457036E-2</v>
      </c>
    </row>
    <row r="167" spans="1:16" ht="12.75" customHeight="1">
      <c r="A167" s="273">
        <v>157</v>
      </c>
      <c r="B167" s="287" t="s">
        <v>84</v>
      </c>
      <c r="C167" s="279" t="s">
        <v>211</v>
      </c>
      <c r="D167" s="280">
        <v>45225</v>
      </c>
      <c r="E167" s="279">
        <v>2260.4</v>
      </c>
      <c r="F167" s="279">
        <v>2274.5499999999997</v>
      </c>
      <c r="G167" s="281">
        <v>2240.8499999999995</v>
      </c>
      <c r="H167" s="281">
        <v>2221.2999999999997</v>
      </c>
      <c r="I167" s="281">
        <v>2187.5999999999995</v>
      </c>
      <c r="J167" s="281">
        <v>2294.0999999999995</v>
      </c>
      <c r="K167" s="281">
        <v>2327.7999999999993</v>
      </c>
      <c r="L167" s="281">
        <v>2347.3499999999995</v>
      </c>
      <c r="M167" s="282">
        <v>2308.25</v>
      </c>
      <c r="N167" s="282">
        <v>2255</v>
      </c>
      <c r="O167" s="282">
        <v>54673000</v>
      </c>
      <c r="P167" s="283">
        <v>-5.3034231185583418E-3</v>
      </c>
    </row>
    <row r="168" spans="1:16" ht="12.75" customHeight="1">
      <c r="A168" s="273">
        <v>158</v>
      </c>
      <c r="B168" s="287" t="s">
        <v>132</v>
      </c>
      <c r="C168" s="279" t="s">
        <v>212</v>
      </c>
      <c r="D168" s="280">
        <v>45225</v>
      </c>
      <c r="E168" s="279">
        <v>83.2</v>
      </c>
      <c r="F168" s="279">
        <v>84.316666666666677</v>
      </c>
      <c r="G168" s="281">
        <v>81.78333333333336</v>
      </c>
      <c r="H168" s="281">
        <v>80.366666666666688</v>
      </c>
      <c r="I168" s="281">
        <v>77.833333333333371</v>
      </c>
      <c r="J168" s="281">
        <v>85.733333333333348</v>
      </c>
      <c r="K168" s="281">
        <v>88.26666666666668</v>
      </c>
      <c r="L168" s="281">
        <v>89.683333333333337</v>
      </c>
      <c r="M168" s="282">
        <v>86.85</v>
      </c>
      <c r="N168" s="282">
        <v>82.9</v>
      </c>
      <c r="O168" s="282">
        <v>141272000</v>
      </c>
      <c r="P168" s="283">
        <v>2.5314985774835975E-2</v>
      </c>
    </row>
    <row r="169" spans="1:16" ht="12.75" customHeight="1">
      <c r="A169" s="273">
        <v>159</v>
      </c>
      <c r="B169" s="287" t="s">
        <v>63</v>
      </c>
      <c r="C169" s="284" t="s">
        <v>213</v>
      </c>
      <c r="D169" s="280">
        <v>45225</v>
      </c>
      <c r="E169" s="279">
        <v>773</v>
      </c>
      <c r="F169" s="279">
        <v>776.70000000000016</v>
      </c>
      <c r="G169" s="281">
        <v>764.50000000000034</v>
      </c>
      <c r="H169" s="281">
        <v>756.00000000000023</v>
      </c>
      <c r="I169" s="281">
        <v>743.80000000000041</v>
      </c>
      <c r="J169" s="281">
        <v>785.20000000000027</v>
      </c>
      <c r="K169" s="281">
        <v>797.40000000000009</v>
      </c>
      <c r="L169" s="281">
        <v>805.9000000000002</v>
      </c>
      <c r="M169" s="282">
        <v>788.9</v>
      </c>
      <c r="N169" s="282">
        <v>768.2</v>
      </c>
      <c r="O169" s="282">
        <v>11241600</v>
      </c>
      <c r="P169" s="283">
        <v>9.1587042647401543E-2</v>
      </c>
    </row>
    <row r="170" spans="1:16" ht="12.75" customHeight="1">
      <c r="A170" s="273">
        <v>160</v>
      </c>
      <c r="B170" s="287" t="s">
        <v>68</v>
      </c>
      <c r="C170" s="279" t="s">
        <v>214</v>
      </c>
      <c r="D170" s="280">
        <v>45225</v>
      </c>
      <c r="E170" s="279">
        <v>1340.15</v>
      </c>
      <c r="F170" s="279">
        <v>1346.5</v>
      </c>
      <c r="G170" s="281">
        <v>1324.9</v>
      </c>
      <c r="H170" s="281">
        <v>1309.6500000000001</v>
      </c>
      <c r="I170" s="281">
        <v>1288.0500000000002</v>
      </c>
      <c r="J170" s="281">
        <v>1361.75</v>
      </c>
      <c r="K170" s="281">
        <v>1383.35</v>
      </c>
      <c r="L170" s="281">
        <v>1398.6</v>
      </c>
      <c r="M170" s="282">
        <v>1368.1</v>
      </c>
      <c r="N170" s="282">
        <v>1331.25</v>
      </c>
      <c r="O170" s="282">
        <v>7060500</v>
      </c>
      <c r="P170" s="283">
        <v>1.9157088122605363E-3</v>
      </c>
    </row>
    <row r="171" spans="1:16" ht="12.75" customHeight="1">
      <c r="A171" s="273">
        <v>161</v>
      </c>
      <c r="B171" s="287" t="s">
        <v>63</v>
      </c>
      <c r="C171" s="279" t="s">
        <v>215</v>
      </c>
      <c r="D171" s="280">
        <v>45225</v>
      </c>
      <c r="E171" s="279">
        <v>554.5</v>
      </c>
      <c r="F171" s="279">
        <v>557.98333333333323</v>
      </c>
      <c r="G171" s="281">
        <v>549.16666666666652</v>
      </c>
      <c r="H171" s="281">
        <v>543.83333333333326</v>
      </c>
      <c r="I171" s="281">
        <v>535.01666666666654</v>
      </c>
      <c r="J171" s="281">
        <v>563.31666666666649</v>
      </c>
      <c r="K171" s="281">
        <v>572.13333333333333</v>
      </c>
      <c r="L171" s="281">
        <v>577.46666666666647</v>
      </c>
      <c r="M171" s="282">
        <v>566.79999999999995</v>
      </c>
      <c r="N171" s="282">
        <v>552.65</v>
      </c>
      <c r="O171" s="282">
        <v>99277500</v>
      </c>
      <c r="P171" s="283">
        <v>-2.6075312329855643E-2</v>
      </c>
    </row>
    <row r="172" spans="1:16" ht="12.75" customHeight="1">
      <c r="A172" s="273">
        <v>162</v>
      </c>
      <c r="B172" s="287" t="s">
        <v>49</v>
      </c>
      <c r="C172" s="279" t="s">
        <v>216</v>
      </c>
      <c r="D172" s="280">
        <v>45225</v>
      </c>
      <c r="E172" s="279">
        <v>25758.7</v>
      </c>
      <c r="F172" s="279">
        <v>25906.033333333336</v>
      </c>
      <c r="G172" s="281">
        <v>25499.416666666672</v>
      </c>
      <c r="H172" s="281">
        <v>25240.133333333335</v>
      </c>
      <c r="I172" s="281">
        <v>24833.51666666667</v>
      </c>
      <c r="J172" s="281">
        <v>26165.316666666673</v>
      </c>
      <c r="K172" s="281">
        <v>26571.933333333334</v>
      </c>
      <c r="L172" s="281">
        <v>26831.216666666674</v>
      </c>
      <c r="M172" s="282">
        <v>26312.65</v>
      </c>
      <c r="N172" s="282">
        <v>25646.75</v>
      </c>
      <c r="O172" s="282">
        <v>207525</v>
      </c>
      <c r="P172" s="283">
        <v>1.3429373702844586E-2</v>
      </c>
    </row>
    <row r="173" spans="1:16" ht="12.75" customHeight="1">
      <c r="A173" s="273">
        <v>163</v>
      </c>
      <c r="B173" s="287" t="s">
        <v>41</v>
      </c>
      <c r="C173" s="279" t="s">
        <v>217</v>
      </c>
      <c r="D173" s="280">
        <v>45225</v>
      </c>
      <c r="E173" s="279">
        <v>3409.65</v>
      </c>
      <c r="F173" s="279">
        <v>3426.6666666666665</v>
      </c>
      <c r="G173" s="281">
        <v>3385.9833333333331</v>
      </c>
      <c r="H173" s="281">
        <v>3362.3166666666666</v>
      </c>
      <c r="I173" s="281">
        <v>3321.6333333333332</v>
      </c>
      <c r="J173" s="281">
        <v>3450.333333333333</v>
      </c>
      <c r="K173" s="281">
        <v>3491.0166666666664</v>
      </c>
      <c r="L173" s="281">
        <v>3514.6833333333329</v>
      </c>
      <c r="M173" s="282">
        <v>3467.35</v>
      </c>
      <c r="N173" s="282">
        <v>3403</v>
      </c>
      <c r="O173" s="282">
        <v>2608375</v>
      </c>
      <c r="P173" s="283">
        <v>-2.1761551155115511E-2</v>
      </c>
    </row>
    <row r="174" spans="1:16" ht="12.75" customHeight="1">
      <c r="A174" s="273">
        <v>164</v>
      </c>
      <c r="B174" s="287" t="s">
        <v>47</v>
      </c>
      <c r="C174" s="279" t="s">
        <v>218</v>
      </c>
      <c r="D174" s="280">
        <v>45225</v>
      </c>
      <c r="E174" s="279">
        <v>2169.75</v>
      </c>
      <c r="F174" s="279">
        <v>2192.6</v>
      </c>
      <c r="G174" s="281">
        <v>2142.1999999999998</v>
      </c>
      <c r="H174" s="281">
        <v>2114.65</v>
      </c>
      <c r="I174" s="281">
        <v>2064.25</v>
      </c>
      <c r="J174" s="281">
        <v>2220.1499999999996</v>
      </c>
      <c r="K174" s="281">
        <v>2270.5500000000002</v>
      </c>
      <c r="L174" s="281">
        <v>2298.0999999999995</v>
      </c>
      <c r="M174" s="282">
        <v>2243</v>
      </c>
      <c r="N174" s="282">
        <v>2165.0500000000002</v>
      </c>
      <c r="O174" s="282">
        <v>4218000</v>
      </c>
      <c r="P174" s="283">
        <v>-3.1930458731388243E-2</v>
      </c>
    </row>
    <row r="175" spans="1:16" ht="12.75" customHeight="1">
      <c r="A175" s="273">
        <v>165</v>
      </c>
      <c r="B175" s="287" t="s">
        <v>68</v>
      </c>
      <c r="C175" s="279" t="s">
        <v>219</v>
      </c>
      <c r="D175" s="280">
        <v>45225</v>
      </c>
      <c r="E175" s="279">
        <v>1876.5</v>
      </c>
      <c r="F175" s="279">
        <v>1884.3500000000001</v>
      </c>
      <c r="G175" s="281">
        <v>1855.0500000000002</v>
      </c>
      <c r="H175" s="281">
        <v>1833.6000000000001</v>
      </c>
      <c r="I175" s="281">
        <v>1804.3000000000002</v>
      </c>
      <c r="J175" s="281">
        <v>1905.8000000000002</v>
      </c>
      <c r="K175" s="281">
        <v>1935.1</v>
      </c>
      <c r="L175" s="281">
        <v>1956.5500000000002</v>
      </c>
      <c r="M175" s="282">
        <v>1913.65</v>
      </c>
      <c r="N175" s="282">
        <v>1862.9</v>
      </c>
      <c r="O175" s="282">
        <v>8355600</v>
      </c>
      <c r="P175" s="283">
        <v>-4.9303322615219724E-3</v>
      </c>
    </row>
    <row r="176" spans="1:16" ht="12.75" customHeight="1">
      <c r="A176" s="273">
        <v>166</v>
      </c>
      <c r="B176" s="287" t="s">
        <v>43</v>
      </c>
      <c r="C176" s="279" t="s">
        <v>220</v>
      </c>
      <c r="D176" s="280">
        <v>45225</v>
      </c>
      <c r="E176" s="279">
        <v>1121.3499999999999</v>
      </c>
      <c r="F176" s="279">
        <v>1128.6499999999999</v>
      </c>
      <c r="G176" s="281">
        <v>1111.4999999999998</v>
      </c>
      <c r="H176" s="281">
        <v>1101.6499999999999</v>
      </c>
      <c r="I176" s="281">
        <v>1084.4999999999998</v>
      </c>
      <c r="J176" s="281">
        <v>1138.4999999999998</v>
      </c>
      <c r="K176" s="281">
        <v>1155.6499999999999</v>
      </c>
      <c r="L176" s="281">
        <v>1165.4999999999998</v>
      </c>
      <c r="M176" s="282">
        <v>1145.8</v>
      </c>
      <c r="N176" s="282">
        <v>1118.8</v>
      </c>
      <c r="O176" s="282">
        <v>22407700</v>
      </c>
      <c r="P176" s="283">
        <v>1.4290240811153359E-2</v>
      </c>
    </row>
    <row r="177" spans="1:16" ht="12.75" customHeight="1">
      <c r="A177" s="273">
        <v>167</v>
      </c>
      <c r="B177" s="287" t="s">
        <v>205</v>
      </c>
      <c r="C177" s="279" t="s">
        <v>221</v>
      </c>
      <c r="D177" s="280">
        <v>45225</v>
      </c>
      <c r="E177" s="279">
        <v>630.75</v>
      </c>
      <c r="F177" s="279">
        <v>636.7166666666667</v>
      </c>
      <c r="G177" s="281">
        <v>622.03333333333342</v>
      </c>
      <c r="H177" s="281">
        <v>613.31666666666672</v>
      </c>
      <c r="I177" s="281">
        <v>598.63333333333344</v>
      </c>
      <c r="J177" s="281">
        <v>645.43333333333339</v>
      </c>
      <c r="K177" s="281">
        <v>660.11666666666679</v>
      </c>
      <c r="L177" s="281">
        <v>668.83333333333337</v>
      </c>
      <c r="M177" s="282">
        <v>651.4</v>
      </c>
      <c r="N177" s="282">
        <v>628</v>
      </c>
      <c r="O177" s="282">
        <v>8698500</v>
      </c>
      <c r="P177" s="283">
        <v>-4.9811568081271504E-2</v>
      </c>
    </row>
    <row r="178" spans="1:16" ht="12.75" customHeight="1">
      <c r="A178" s="273">
        <v>168</v>
      </c>
      <c r="B178" s="287" t="s">
        <v>43</v>
      </c>
      <c r="C178" s="286" t="s">
        <v>222</v>
      </c>
      <c r="D178" s="280">
        <v>45225</v>
      </c>
      <c r="E178" s="279">
        <v>695.5</v>
      </c>
      <c r="F178" s="279">
        <v>699.85</v>
      </c>
      <c r="G178" s="281">
        <v>688.2</v>
      </c>
      <c r="H178" s="281">
        <v>680.9</v>
      </c>
      <c r="I178" s="281">
        <v>669.25</v>
      </c>
      <c r="J178" s="281">
        <v>707.15000000000009</v>
      </c>
      <c r="K178" s="281">
        <v>718.8</v>
      </c>
      <c r="L178" s="281">
        <v>726.10000000000014</v>
      </c>
      <c r="M178" s="282">
        <v>711.5</v>
      </c>
      <c r="N178" s="282">
        <v>692.55</v>
      </c>
      <c r="O178" s="282">
        <v>4669000</v>
      </c>
      <c r="P178" s="283">
        <v>-6.4328657314629265E-2</v>
      </c>
    </row>
    <row r="179" spans="1:16" ht="12.75" customHeight="1">
      <c r="A179" s="273">
        <v>169</v>
      </c>
      <c r="B179" s="287" t="s">
        <v>39</v>
      </c>
      <c r="C179" s="279" t="s">
        <v>223</v>
      </c>
      <c r="D179" s="280">
        <v>45225</v>
      </c>
      <c r="E179" s="279">
        <v>977.3</v>
      </c>
      <c r="F179" s="279">
        <v>988.31666666666661</v>
      </c>
      <c r="G179" s="281">
        <v>962.63333333333321</v>
      </c>
      <c r="H179" s="281">
        <v>947.96666666666658</v>
      </c>
      <c r="I179" s="281">
        <v>922.28333333333319</v>
      </c>
      <c r="J179" s="281">
        <v>1002.9833333333332</v>
      </c>
      <c r="K179" s="281">
        <v>1028.6666666666665</v>
      </c>
      <c r="L179" s="281">
        <v>1043.3333333333333</v>
      </c>
      <c r="M179" s="282">
        <v>1014</v>
      </c>
      <c r="N179" s="282">
        <v>973.65</v>
      </c>
      <c r="O179" s="282">
        <v>8627300</v>
      </c>
      <c r="P179" s="283">
        <v>-2.2435497943412687E-2</v>
      </c>
    </row>
    <row r="180" spans="1:16" ht="12.75" customHeight="1">
      <c r="A180" s="273">
        <v>170</v>
      </c>
      <c r="B180" s="287" t="s">
        <v>79</v>
      </c>
      <c r="C180" s="285" t="s">
        <v>224</v>
      </c>
      <c r="D180" s="280">
        <v>45225</v>
      </c>
      <c r="E180" s="279">
        <v>1611.85</v>
      </c>
      <c r="F180" s="279">
        <v>1636.25</v>
      </c>
      <c r="G180" s="281">
        <v>1578.05</v>
      </c>
      <c r="H180" s="281">
        <v>1544.25</v>
      </c>
      <c r="I180" s="281">
        <v>1486.05</v>
      </c>
      <c r="J180" s="281">
        <v>1670.05</v>
      </c>
      <c r="K180" s="281">
        <v>1728.2499999999998</v>
      </c>
      <c r="L180" s="281">
        <v>1762.05</v>
      </c>
      <c r="M180" s="282">
        <v>1694.45</v>
      </c>
      <c r="N180" s="282">
        <v>1602.45</v>
      </c>
      <c r="O180" s="282">
        <v>7177000</v>
      </c>
      <c r="P180" s="283">
        <v>1.7447135180403378E-3</v>
      </c>
    </row>
    <row r="181" spans="1:16" ht="12.75" customHeight="1">
      <c r="A181" s="273">
        <v>171</v>
      </c>
      <c r="B181" s="287" t="s">
        <v>59</v>
      </c>
      <c r="C181" s="279" t="s">
        <v>225</v>
      </c>
      <c r="D181" s="280">
        <v>45225</v>
      </c>
      <c r="E181" s="279">
        <v>885.55</v>
      </c>
      <c r="F181" s="279">
        <v>891.44999999999993</v>
      </c>
      <c r="G181" s="281">
        <v>877.09999999999991</v>
      </c>
      <c r="H181" s="281">
        <v>868.65</v>
      </c>
      <c r="I181" s="281">
        <v>854.3</v>
      </c>
      <c r="J181" s="281">
        <v>899.89999999999986</v>
      </c>
      <c r="K181" s="281">
        <v>914.25</v>
      </c>
      <c r="L181" s="281">
        <v>922.69999999999982</v>
      </c>
      <c r="M181" s="282">
        <v>905.8</v>
      </c>
      <c r="N181" s="282">
        <v>883</v>
      </c>
      <c r="O181" s="282">
        <v>10207800</v>
      </c>
      <c r="P181" s="283">
        <v>1.6763783056925146E-2</v>
      </c>
    </row>
    <row r="182" spans="1:16" ht="12.75" customHeight="1">
      <c r="A182" s="273">
        <v>172</v>
      </c>
      <c r="B182" s="287" t="s">
        <v>56</v>
      </c>
      <c r="C182" s="279" t="s">
        <v>226</v>
      </c>
      <c r="D182" s="280">
        <v>45225</v>
      </c>
      <c r="E182" s="279">
        <v>646.85</v>
      </c>
      <c r="F182" s="279">
        <v>652.66666666666663</v>
      </c>
      <c r="G182" s="281">
        <v>639.23333333333323</v>
      </c>
      <c r="H182" s="281">
        <v>631.61666666666656</v>
      </c>
      <c r="I182" s="281">
        <v>618.18333333333317</v>
      </c>
      <c r="J182" s="281">
        <v>660.2833333333333</v>
      </c>
      <c r="K182" s="281">
        <v>673.7166666666667</v>
      </c>
      <c r="L182" s="281">
        <v>681.33333333333337</v>
      </c>
      <c r="M182" s="282">
        <v>666.1</v>
      </c>
      <c r="N182" s="282">
        <v>645.04999999999995</v>
      </c>
      <c r="O182" s="282">
        <v>76643625</v>
      </c>
      <c r="P182" s="283">
        <v>2.0239766303729277E-2</v>
      </c>
    </row>
    <row r="183" spans="1:16" ht="12.75" customHeight="1">
      <c r="A183" s="273">
        <v>173</v>
      </c>
      <c r="B183" s="287" t="s">
        <v>190</v>
      </c>
      <c r="C183" s="279" t="s">
        <v>227</v>
      </c>
      <c r="D183" s="280">
        <v>45225</v>
      </c>
      <c r="E183" s="279">
        <v>238.35</v>
      </c>
      <c r="F183" s="279">
        <v>241.36666666666667</v>
      </c>
      <c r="G183" s="281">
        <v>233.98333333333335</v>
      </c>
      <c r="H183" s="281">
        <v>229.61666666666667</v>
      </c>
      <c r="I183" s="281">
        <v>222.23333333333335</v>
      </c>
      <c r="J183" s="281">
        <v>245.73333333333335</v>
      </c>
      <c r="K183" s="281">
        <v>253.11666666666667</v>
      </c>
      <c r="L183" s="281">
        <v>257.48333333333335</v>
      </c>
      <c r="M183" s="282">
        <v>248.75</v>
      </c>
      <c r="N183" s="282">
        <v>237</v>
      </c>
      <c r="O183" s="282">
        <v>92252250</v>
      </c>
      <c r="P183" s="283">
        <v>-1.3355472133987871E-2</v>
      </c>
    </row>
    <row r="184" spans="1:16" ht="12.75" customHeight="1">
      <c r="A184" s="273">
        <v>174</v>
      </c>
      <c r="B184" s="287" t="s">
        <v>132</v>
      </c>
      <c r="C184" s="279" t="s">
        <v>228</v>
      </c>
      <c r="D184" s="280">
        <v>45225</v>
      </c>
      <c r="E184" s="279">
        <v>119.85</v>
      </c>
      <c r="F184" s="279">
        <v>120.85000000000001</v>
      </c>
      <c r="G184" s="281">
        <v>118.45000000000002</v>
      </c>
      <c r="H184" s="281">
        <v>117.05000000000001</v>
      </c>
      <c r="I184" s="281">
        <v>114.65000000000002</v>
      </c>
      <c r="J184" s="281">
        <v>122.25000000000001</v>
      </c>
      <c r="K184" s="281">
        <v>124.65000000000002</v>
      </c>
      <c r="L184" s="281">
        <v>126.05000000000001</v>
      </c>
      <c r="M184" s="282">
        <v>123.25</v>
      </c>
      <c r="N184" s="282">
        <v>119.45</v>
      </c>
      <c r="O184" s="282">
        <v>232650000</v>
      </c>
      <c r="P184" s="283">
        <v>1.9719396364688297E-2</v>
      </c>
    </row>
    <row r="185" spans="1:16" ht="12.75" customHeight="1">
      <c r="A185" s="273">
        <v>175</v>
      </c>
      <c r="B185" s="287" t="s">
        <v>87</v>
      </c>
      <c r="C185" s="279" t="s">
        <v>229</v>
      </c>
      <c r="D185" s="280">
        <v>45225</v>
      </c>
      <c r="E185" s="279">
        <v>3413.9</v>
      </c>
      <c r="F185" s="279">
        <v>3434.9666666666667</v>
      </c>
      <c r="G185" s="281">
        <v>3385.1833333333334</v>
      </c>
      <c r="H185" s="281">
        <v>3356.4666666666667</v>
      </c>
      <c r="I185" s="281">
        <v>3306.6833333333334</v>
      </c>
      <c r="J185" s="281">
        <v>3463.6833333333334</v>
      </c>
      <c r="K185" s="281">
        <v>3513.4666666666672</v>
      </c>
      <c r="L185" s="281">
        <v>3542.1833333333334</v>
      </c>
      <c r="M185" s="282">
        <v>3484.75</v>
      </c>
      <c r="N185" s="282">
        <v>3406.25</v>
      </c>
      <c r="O185" s="282">
        <v>11817050</v>
      </c>
      <c r="P185" s="283">
        <v>3.4177365668093202E-3</v>
      </c>
    </row>
    <row r="186" spans="1:16" ht="12.75" customHeight="1">
      <c r="A186" s="273">
        <v>176</v>
      </c>
      <c r="B186" s="287" t="s">
        <v>87</v>
      </c>
      <c r="C186" s="279" t="s">
        <v>230</v>
      </c>
      <c r="D186" s="280">
        <v>45225</v>
      </c>
      <c r="E186" s="279">
        <v>1155.3499999999999</v>
      </c>
      <c r="F186" s="279">
        <v>1159.75</v>
      </c>
      <c r="G186" s="281">
        <v>1147.6500000000001</v>
      </c>
      <c r="H186" s="281">
        <v>1139.95</v>
      </c>
      <c r="I186" s="281">
        <v>1127.8500000000001</v>
      </c>
      <c r="J186" s="281">
        <v>1167.45</v>
      </c>
      <c r="K186" s="281">
        <v>1179.55</v>
      </c>
      <c r="L186" s="281">
        <v>1187.25</v>
      </c>
      <c r="M186" s="282">
        <v>1171.8499999999999</v>
      </c>
      <c r="N186" s="282">
        <v>1152.05</v>
      </c>
      <c r="O186" s="282">
        <v>14529000</v>
      </c>
      <c r="P186" s="283">
        <v>-2.4305841641262256E-3</v>
      </c>
    </row>
    <row r="187" spans="1:16" ht="12.75" customHeight="1">
      <c r="A187" s="273">
        <v>177</v>
      </c>
      <c r="B187" s="287" t="s">
        <v>59</v>
      </c>
      <c r="C187" s="279" t="s">
        <v>231</v>
      </c>
      <c r="D187" s="280">
        <v>45225</v>
      </c>
      <c r="E187" s="279">
        <v>3223.65</v>
      </c>
      <c r="F187" s="279">
        <v>3237.4166666666665</v>
      </c>
      <c r="G187" s="281">
        <v>3198.7333333333331</v>
      </c>
      <c r="H187" s="281">
        <v>3173.8166666666666</v>
      </c>
      <c r="I187" s="281">
        <v>3135.1333333333332</v>
      </c>
      <c r="J187" s="281">
        <v>3262.333333333333</v>
      </c>
      <c r="K187" s="281">
        <v>3301.0166666666664</v>
      </c>
      <c r="L187" s="281">
        <v>3325.9333333333329</v>
      </c>
      <c r="M187" s="282">
        <v>3276.1</v>
      </c>
      <c r="N187" s="282">
        <v>3212.5</v>
      </c>
      <c r="O187" s="282">
        <v>5266500</v>
      </c>
      <c r="P187" s="283">
        <v>-1.1681914144968332E-2</v>
      </c>
    </row>
    <row r="188" spans="1:16" ht="12.75" customHeight="1">
      <c r="A188" s="273">
        <v>178</v>
      </c>
      <c r="B188" s="287" t="s">
        <v>43</v>
      </c>
      <c r="C188" s="279" t="s">
        <v>232</v>
      </c>
      <c r="D188" s="280">
        <v>45225</v>
      </c>
      <c r="E188" s="279">
        <v>1877.65</v>
      </c>
      <c r="F188" s="279">
        <v>1886.6166666666668</v>
      </c>
      <c r="G188" s="281">
        <v>1862.0833333333335</v>
      </c>
      <c r="H188" s="281">
        <v>1846.5166666666667</v>
      </c>
      <c r="I188" s="281">
        <v>1821.9833333333333</v>
      </c>
      <c r="J188" s="281">
        <v>1902.1833333333336</v>
      </c>
      <c r="K188" s="281">
        <v>1926.7166666666669</v>
      </c>
      <c r="L188" s="281">
        <v>1942.2833333333338</v>
      </c>
      <c r="M188" s="282">
        <v>1911.15</v>
      </c>
      <c r="N188" s="282">
        <v>1871.05</v>
      </c>
      <c r="O188" s="282">
        <v>1780500</v>
      </c>
      <c r="P188" s="283">
        <v>2.0343839541547278E-2</v>
      </c>
    </row>
    <row r="189" spans="1:16" ht="12.75" customHeight="1">
      <c r="A189" s="273">
        <v>179</v>
      </c>
      <c r="B189" s="287" t="s">
        <v>45</v>
      </c>
      <c r="C189" s="279" t="s">
        <v>233</v>
      </c>
      <c r="D189" s="280">
        <v>45225</v>
      </c>
      <c r="E189" s="279">
        <v>1989.65</v>
      </c>
      <c r="F189" s="279">
        <v>2006.4833333333333</v>
      </c>
      <c r="G189" s="281">
        <v>1966.4166666666667</v>
      </c>
      <c r="H189" s="281">
        <v>1943.1833333333334</v>
      </c>
      <c r="I189" s="281">
        <v>1903.1166666666668</v>
      </c>
      <c r="J189" s="281">
        <v>2029.7166666666667</v>
      </c>
      <c r="K189" s="281">
        <v>2069.7833333333333</v>
      </c>
      <c r="L189" s="281">
        <v>2093.0166666666664</v>
      </c>
      <c r="M189" s="282">
        <v>2046.55</v>
      </c>
      <c r="N189" s="282">
        <v>1983.25</v>
      </c>
      <c r="O189" s="282">
        <v>3509600</v>
      </c>
      <c r="P189" s="283">
        <v>-9.1095422455021637E-4</v>
      </c>
    </row>
    <row r="190" spans="1:16" ht="12.75" customHeight="1">
      <c r="A190" s="273">
        <v>180</v>
      </c>
      <c r="B190" s="287" t="s">
        <v>56</v>
      </c>
      <c r="C190" s="279" t="s">
        <v>234</v>
      </c>
      <c r="D190" s="280">
        <v>45225</v>
      </c>
      <c r="E190" s="279">
        <v>1588.05</v>
      </c>
      <c r="F190" s="279">
        <v>1591.3</v>
      </c>
      <c r="G190" s="281">
        <v>1577.05</v>
      </c>
      <c r="H190" s="281">
        <v>1566.05</v>
      </c>
      <c r="I190" s="281">
        <v>1551.8</v>
      </c>
      <c r="J190" s="281">
        <v>1602.3</v>
      </c>
      <c r="K190" s="281">
        <v>1616.55</v>
      </c>
      <c r="L190" s="281">
        <v>1627.55</v>
      </c>
      <c r="M190" s="282">
        <v>1605.55</v>
      </c>
      <c r="N190" s="282">
        <v>1580.3</v>
      </c>
      <c r="O190" s="282">
        <v>8761900</v>
      </c>
      <c r="P190" s="283">
        <v>-5.2451720575379477E-3</v>
      </c>
    </row>
    <row r="191" spans="1:16" ht="12.75" customHeight="1">
      <c r="A191" s="273">
        <v>181</v>
      </c>
      <c r="B191" s="287" t="s">
        <v>59</v>
      </c>
      <c r="C191" s="279" t="s">
        <v>235</v>
      </c>
      <c r="D191" s="280">
        <v>45225</v>
      </c>
      <c r="E191" s="279">
        <v>1629.95</v>
      </c>
      <c r="F191" s="279">
        <v>1625.8166666666668</v>
      </c>
      <c r="G191" s="281">
        <v>1604.2833333333338</v>
      </c>
      <c r="H191" s="281">
        <v>1578.616666666667</v>
      </c>
      <c r="I191" s="281">
        <v>1557.0833333333339</v>
      </c>
      <c r="J191" s="281">
        <v>1651.4833333333336</v>
      </c>
      <c r="K191" s="281">
        <v>1673.0166666666669</v>
      </c>
      <c r="L191" s="281">
        <v>1698.6833333333334</v>
      </c>
      <c r="M191" s="282">
        <v>1647.35</v>
      </c>
      <c r="N191" s="282">
        <v>1600.15</v>
      </c>
      <c r="O191" s="282">
        <v>3376000</v>
      </c>
      <c r="P191" s="283">
        <v>-5.8456046407853637E-2</v>
      </c>
    </row>
    <row r="192" spans="1:16" ht="12.75" customHeight="1">
      <c r="A192" s="273">
        <v>182</v>
      </c>
      <c r="B192" s="287" t="s">
        <v>49</v>
      </c>
      <c r="C192" s="279" t="s">
        <v>236</v>
      </c>
      <c r="D192" s="280">
        <v>45225</v>
      </c>
      <c r="E192" s="279">
        <v>8329.5</v>
      </c>
      <c r="F192" s="279">
        <v>8389.3000000000011</v>
      </c>
      <c r="G192" s="281">
        <v>8252.2000000000025</v>
      </c>
      <c r="H192" s="281">
        <v>8174.9000000000015</v>
      </c>
      <c r="I192" s="281">
        <v>8037.8000000000029</v>
      </c>
      <c r="J192" s="281">
        <v>8466.6000000000022</v>
      </c>
      <c r="K192" s="281">
        <v>8603.7000000000007</v>
      </c>
      <c r="L192" s="281">
        <v>8681.0000000000018</v>
      </c>
      <c r="M192" s="282">
        <v>8526.4</v>
      </c>
      <c r="N192" s="282">
        <v>8312</v>
      </c>
      <c r="O192" s="282">
        <v>1558400</v>
      </c>
      <c r="P192" s="283">
        <v>-3.1568481232910763E-2</v>
      </c>
    </row>
    <row r="193" spans="1:16" ht="12.75" customHeight="1">
      <c r="A193" s="273">
        <v>183</v>
      </c>
      <c r="B193" s="287" t="s">
        <v>39</v>
      </c>
      <c r="C193" s="279" t="s">
        <v>237</v>
      </c>
      <c r="D193" s="280">
        <v>45225</v>
      </c>
      <c r="E193" s="279">
        <v>585.9</v>
      </c>
      <c r="F193" s="279">
        <v>592.7166666666667</v>
      </c>
      <c r="G193" s="281">
        <v>577.93333333333339</v>
      </c>
      <c r="H193" s="281">
        <v>569.9666666666667</v>
      </c>
      <c r="I193" s="281">
        <v>555.18333333333339</v>
      </c>
      <c r="J193" s="281">
        <v>600.68333333333339</v>
      </c>
      <c r="K193" s="281">
        <v>615.4666666666667</v>
      </c>
      <c r="L193" s="281">
        <v>623.43333333333339</v>
      </c>
      <c r="M193" s="282">
        <v>607.5</v>
      </c>
      <c r="N193" s="282">
        <v>584.75</v>
      </c>
      <c r="O193" s="282">
        <v>31262400</v>
      </c>
      <c r="P193" s="283">
        <v>-8.2072008908318558E-3</v>
      </c>
    </row>
    <row r="194" spans="1:16" ht="12.75" customHeight="1">
      <c r="A194" s="273">
        <v>184</v>
      </c>
      <c r="B194" s="287" t="s">
        <v>132</v>
      </c>
      <c r="C194" s="279" t="s">
        <v>238</v>
      </c>
      <c r="D194" s="280">
        <v>45225</v>
      </c>
      <c r="E194" s="279">
        <v>215.25</v>
      </c>
      <c r="F194" s="279">
        <v>218.63333333333333</v>
      </c>
      <c r="G194" s="281">
        <v>211.46666666666664</v>
      </c>
      <c r="H194" s="281">
        <v>207.68333333333331</v>
      </c>
      <c r="I194" s="281">
        <v>200.51666666666662</v>
      </c>
      <c r="J194" s="281">
        <v>222.41666666666666</v>
      </c>
      <c r="K194" s="281">
        <v>229.58333333333334</v>
      </c>
      <c r="L194" s="281">
        <v>233.36666666666667</v>
      </c>
      <c r="M194" s="282">
        <v>225.8</v>
      </c>
      <c r="N194" s="282">
        <v>214.85</v>
      </c>
      <c r="O194" s="282">
        <v>82856000</v>
      </c>
      <c r="P194" s="283">
        <v>-3.0198042979540242E-2</v>
      </c>
    </row>
    <row r="195" spans="1:16" ht="12.75" customHeight="1">
      <c r="A195" s="273">
        <v>185</v>
      </c>
      <c r="B195" s="287" t="s">
        <v>41</v>
      </c>
      <c r="C195" s="279" t="s">
        <v>239</v>
      </c>
      <c r="D195" s="280">
        <v>45225</v>
      </c>
      <c r="E195" s="279">
        <v>823.3</v>
      </c>
      <c r="F195" s="279">
        <v>820.96666666666658</v>
      </c>
      <c r="G195" s="281">
        <v>807.53333333333319</v>
      </c>
      <c r="H195" s="281">
        <v>791.76666666666665</v>
      </c>
      <c r="I195" s="281">
        <v>778.33333333333326</v>
      </c>
      <c r="J195" s="281">
        <v>836.73333333333312</v>
      </c>
      <c r="K195" s="281">
        <v>850.16666666666652</v>
      </c>
      <c r="L195" s="281">
        <v>865.93333333333305</v>
      </c>
      <c r="M195" s="282">
        <v>834.4</v>
      </c>
      <c r="N195" s="282">
        <v>805.2</v>
      </c>
      <c r="O195" s="282">
        <v>7770000</v>
      </c>
      <c r="P195" s="283">
        <v>-8.3834453484258928E-2</v>
      </c>
    </row>
    <row r="196" spans="1:16" ht="12.75" customHeight="1">
      <c r="A196" s="273">
        <v>186</v>
      </c>
      <c r="B196" s="287" t="s">
        <v>87</v>
      </c>
      <c r="C196" s="279" t="s">
        <v>240</v>
      </c>
      <c r="D196" s="280">
        <v>45225</v>
      </c>
      <c r="E196" s="279">
        <v>383.9</v>
      </c>
      <c r="F196" s="279">
        <v>386.48333333333329</v>
      </c>
      <c r="G196" s="281">
        <v>379.81666666666661</v>
      </c>
      <c r="H196" s="281">
        <v>375.73333333333329</v>
      </c>
      <c r="I196" s="281">
        <v>369.06666666666661</v>
      </c>
      <c r="J196" s="281">
        <v>390.56666666666661</v>
      </c>
      <c r="K196" s="281">
        <v>397.23333333333323</v>
      </c>
      <c r="L196" s="281">
        <v>401.31666666666661</v>
      </c>
      <c r="M196" s="282">
        <v>393.15</v>
      </c>
      <c r="N196" s="282">
        <v>382.4</v>
      </c>
      <c r="O196" s="282">
        <v>50946000</v>
      </c>
      <c r="P196" s="283">
        <v>-9.1314875864282174E-3</v>
      </c>
    </row>
    <row r="197" spans="1:16" ht="12.75" customHeight="1">
      <c r="A197" s="273">
        <v>187</v>
      </c>
      <c r="B197" s="287" t="s">
        <v>205</v>
      </c>
      <c r="C197" s="279" t="s">
        <v>241</v>
      </c>
      <c r="D197" s="280">
        <v>45225</v>
      </c>
      <c r="E197" s="279">
        <v>249.35</v>
      </c>
      <c r="F197" s="279">
        <v>253.06666666666663</v>
      </c>
      <c r="G197" s="281">
        <v>244.18333333333328</v>
      </c>
      <c r="H197" s="281">
        <v>239.01666666666665</v>
      </c>
      <c r="I197" s="281">
        <v>230.1333333333333</v>
      </c>
      <c r="J197" s="281">
        <v>258.23333333333323</v>
      </c>
      <c r="K197" s="281">
        <v>267.11666666666667</v>
      </c>
      <c r="L197" s="281">
        <v>272.28333333333325</v>
      </c>
      <c r="M197" s="282">
        <v>261.95</v>
      </c>
      <c r="N197" s="282">
        <v>247.9</v>
      </c>
      <c r="O197" s="282">
        <v>88860000</v>
      </c>
      <c r="P197" s="283">
        <v>-4.1796066252587992E-2</v>
      </c>
    </row>
    <row r="198" spans="1:16" ht="12.75" customHeight="1">
      <c r="A198" s="273">
        <v>188</v>
      </c>
      <c r="B198" s="287" t="s">
        <v>43</v>
      </c>
      <c r="C198" s="279" t="s">
        <v>242</v>
      </c>
      <c r="D198" s="280">
        <v>45225</v>
      </c>
      <c r="E198" s="279">
        <v>571.04999999999995</v>
      </c>
      <c r="F198" s="279">
        <v>575.08333333333337</v>
      </c>
      <c r="G198" s="281">
        <v>565.2166666666667</v>
      </c>
      <c r="H198" s="281">
        <v>559.38333333333333</v>
      </c>
      <c r="I198" s="281">
        <v>549.51666666666665</v>
      </c>
      <c r="J198" s="281">
        <v>580.91666666666674</v>
      </c>
      <c r="K198" s="281">
        <v>590.7833333333333</v>
      </c>
      <c r="L198" s="281">
        <v>596.61666666666679</v>
      </c>
      <c r="M198" s="282">
        <v>584.95000000000005</v>
      </c>
      <c r="N198" s="282">
        <v>569.25</v>
      </c>
      <c r="O198" s="282">
        <v>8195400</v>
      </c>
      <c r="P198" s="283">
        <v>-5.2050801582344368E-2</v>
      </c>
    </row>
    <row r="199" spans="1:16" ht="12.75" customHeight="1">
      <c r="A199" s="274">
        <v>189</v>
      </c>
      <c r="B199" s="275"/>
      <c r="C199" s="267"/>
      <c r="D199" s="268"/>
      <c r="E199" s="269"/>
      <c r="F199" s="269"/>
      <c r="G199" s="270"/>
      <c r="H199" s="270"/>
      <c r="I199" s="270"/>
      <c r="J199" s="270"/>
      <c r="K199" s="270"/>
      <c r="L199" s="270"/>
      <c r="M199" s="267"/>
      <c r="N199" s="267"/>
      <c r="O199" s="271"/>
      <c r="P199" s="272"/>
    </row>
    <row r="200" spans="1:16" ht="12.75" customHeight="1">
      <c r="A200" s="33">
        <v>190</v>
      </c>
      <c r="B200" s="27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6" t="s">
        <v>16</v>
      </c>
      <c r="B8" s="388"/>
      <c r="C8" s="391" t="s">
        <v>20</v>
      </c>
      <c r="D8" s="391" t="s">
        <v>21</v>
      </c>
      <c r="E8" s="383" t="s">
        <v>22</v>
      </c>
      <c r="F8" s="384"/>
      <c r="G8" s="385"/>
      <c r="H8" s="383" t="s">
        <v>23</v>
      </c>
      <c r="I8" s="384"/>
      <c r="J8" s="385"/>
      <c r="K8" s="26"/>
      <c r="L8" s="48"/>
      <c r="M8" s="48"/>
      <c r="N8" s="1"/>
      <c r="O8" s="1"/>
    </row>
    <row r="9" spans="1:15" ht="36" customHeight="1">
      <c r="A9" s="387"/>
      <c r="B9" s="390"/>
      <c r="C9" s="390"/>
      <c r="D9" s="3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19281.75</v>
      </c>
      <c r="D10" s="34">
        <v>19365.483333333334</v>
      </c>
      <c r="E10" s="34">
        <v>19174.116666666669</v>
      </c>
      <c r="F10" s="34">
        <v>19066.483333333334</v>
      </c>
      <c r="G10" s="34">
        <v>18875.116666666669</v>
      </c>
      <c r="H10" s="34">
        <v>19473.116666666669</v>
      </c>
      <c r="I10" s="34">
        <v>19664.48333333333</v>
      </c>
      <c r="J10" s="34">
        <v>19772.116666666669</v>
      </c>
      <c r="K10" s="34">
        <v>19556.849999999999</v>
      </c>
      <c r="L10" s="34">
        <v>19257.849999999999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43151.199999999997</v>
      </c>
      <c r="D11" s="34">
        <v>43337.316666666666</v>
      </c>
      <c r="E11" s="34">
        <v>42843.333333333328</v>
      </c>
      <c r="F11" s="34">
        <v>42535.46666666666</v>
      </c>
      <c r="G11" s="34">
        <v>42041.483333333323</v>
      </c>
      <c r="H11" s="34">
        <v>43645.183333333334</v>
      </c>
      <c r="I11" s="34">
        <v>44139.166666666672</v>
      </c>
      <c r="J11" s="34">
        <v>44447.03333333334</v>
      </c>
      <c r="K11" s="34">
        <v>43831.3</v>
      </c>
      <c r="L11" s="34">
        <v>43029.45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3847.55</v>
      </c>
      <c r="D12" s="36">
        <v>3868.1666666666665</v>
      </c>
      <c r="E12" s="36">
        <v>3811.4333333333329</v>
      </c>
      <c r="F12" s="36">
        <v>3775.3166666666666</v>
      </c>
      <c r="G12" s="36">
        <v>3718.583333333333</v>
      </c>
      <c r="H12" s="36">
        <v>3904.2833333333328</v>
      </c>
      <c r="I12" s="36">
        <v>3961.0166666666664</v>
      </c>
      <c r="J12" s="36">
        <v>3997.1333333333328</v>
      </c>
      <c r="K12" s="36">
        <v>3924.9</v>
      </c>
      <c r="L12" s="36">
        <v>3832.05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6108.05</v>
      </c>
      <c r="D13" s="36">
        <v>6134.583333333333</v>
      </c>
      <c r="E13" s="36">
        <v>6066.7666666666664</v>
      </c>
      <c r="F13" s="36">
        <v>6025.4833333333336</v>
      </c>
      <c r="G13" s="36">
        <v>5957.666666666667</v>
      </c>
      <c r="H13" s="36">
        <v>6175.8666666666659</v>
      </c>
      <c r="I13" s="36">
        <v>6243.6833333333334</v>
      </c>
      <c r="J13" s="36">
        <v>6284.9666666666653</v>
      </c>
      <c r="K13" s="36">
        <v>6202.4</v>
      </c>
      <c r="L13" s="36">
        <v>6093.3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30848.400000000001</v>
      </c>
      <c r="D14" s="36">
        <v>31035.516666666666</v>
      </c>
      <c r="E14" s="36">
        <v>30614.933333333334</v>
      </c>
      <c r="F14" s="36">
        <v>30381.466666666667</v>
      </c>
      <c r="G14" s="36">
        <v>29960.883333333335</v>
      </c>
      <c r="H14" s="36">
        <v>31268.983333333334</v>
      </c>
      <c r="I14" s="36">
        <v>31689.566666666669</v>
      </c>
      <c r="J14" s="36">
        <v>31923.033333333333</v>
      </c>
      <c r="K14" s="36">
        <v>31456.1</v>
      </c>
      <c r="L14" s="36">
        <v>30802.05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5848.55</v>
      </c>
      <c r="D15" s="36">
        <v>5886.5999999999995</v>
      </c>
      <c r="E15" s="36">
        <v>5790.4499999999989</v>
      </c>
      <c r="F15" s="36">
        <v>5732.3499999999995</v>
      </c>
      <c r="G15" s="36">
        <v>5636.1999999999989</v>
      </c>
      <c r="H15" s="36">
        <v>5944.6999999999989</v>
      </c>
      <c r="I15" s="36">
        <v>6040.8499999999985</v>
      </c>
      <c r="J15" s="36">
        <v>6098.9499999999989</v>
      </c>
      <c r="K15" s="36">
        <v>5982.75</v>
      </c>
      <c r="L15" s="36">
        <v>5828.5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11140.35</v>
      </c>
      <c r="D16" s="36">
        <v>11205.799999999997</v>
      </c>
      <c r="E16" s="36">
        <v>11037.849999999995</v>
      </c>
      <c r="F16" s="36">
        <v>10935.349999999997</v>
      </c>
      <c r="G16" s="36">
        <v>10767.399999999994</v>
      </c>
      <c r="H16" s="36">
        <v>11308.299999999996</v>
      </c>
      <c r="I16" s="36">
        <v>11476.249999999996</v>
      </c>
      <c r="J16" s="36">
        <v>11578.749999999996</v>
      </c>
      <c r="K16" s="36">
        <v>11373.75</v>
      </c>
      <c r="L16" s="36">
        <v>11103.3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3942.7</v>
      </c>
      <c r="D17" s="36">
        <v>3971.2999999999997</v>
      </c>
      <c r="E17" s="36">
        <v>3901.3999999999996</v>
      </c>
      <c r="F17" s="36">
        <v>3860.1</v>
      </c>
      <c r="G17" s="36">
        <v>3790.2</v>
      </c>
      <c r="H17" s="36">
        <v>4012.5999999999995</v>
      </c>
      <c r="I17" s="36">
        <v>4082.5</v>
      </c>
      <c r="J17" s="36">
        <v>4123.7999999999993</v>
      </c>
      <c r="K17" s="31">
        <v>4041.2</v>
      </c>
      <c r="L17" s="31">
        <v>3930</v>
      </c>
      <c r="M17" s="31">
        <v>1.62161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22716.05</v>
      </c>
      <c r="D18" s="36">
        <v>22625.033333333336</v>
      </c>
      <c r="E18" s="36">
        <v>22495.066666666673</v>
      </c>
      <c r="F18" s="36">
        <v>22274.083333333336</v>
      </c>
      <c r="G18" s="36">
        <v>22144.116666666672</v>
      </c>
      <c r="H18" s="36">
        <v>22846.016666666674</v>
      </c>
      <c r="I18" s="36">
        <v>22975.983333333341</v>
      </c>
      <c r="J18" s="36">
        <v>23196.966666666674</v>
      </c>
      <c r="K18" s="31">
        <v>22755</v>
      </c>
      <c r="L18" s="31">
        <v>22404.05</v>
      </c>
      <c r="M18" s="31">
        <v>0.14792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172.55</v>
      </c>
      <c r="D19" s="36">
        <v>175.66666666666666</v>
      </c>
      <c r="E19" s="36">
        <v>168.33333333333331</v>
      </c>
      <c r="F19" s="36">
        <v>164.11666666666665</v>
      </c>
      <c r="G19" s="36">
        <v>156.7833333333333</v>
      </c>
      <c r="H19" s="36">
        <v>179.88333333333333</v>
      </c>
      <c r="I19" s="36">
        <v>187.21666666666664</v>
      </c>
      <c r="J19" s="36">
        <v>191.43333333333334</v>
      </c>
      <c r="K19" s="31">
        <v>183</v>
      </c>
      <c r="L19" s="31">
        <v>171.45</v>
      </c>
      <c r="M19" s="31">
        <v>36.96425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214.2</v>
      </c>
      <c r="D20" s="36">
        <v>219.20000000000002</v>
      </c>
      <c r="E20" s="36">
        <v>207.25000000000003</v>
      </c>
      <c r="F20" s="36">
        <v>200.3</v>
      </c>
      <c r="G20" s="36">
        <v>188.35000000000002</v>
      </c>
      <c r="H20" s="36">
        <v>226.15000000000003</v>
      </c>
      <c r="I20" s="36">
        <v>238.10000000000002</v>
      </c>
      <c r="J20" s="36">
        <v>245.05000000000004</v>
      </c>
      <c r="K20" s="31">
        <v>231.15</v>
      </c>
      <c r="L20" s="31">
        <v>212.25</v>
      </c>
      <c r="M20" s="31">
        <v>47.972639999999998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1897.35</v>
      </c>
      <c r="D21" s="36">
        <v>1918.7166666666665</v>
      </c>
      <c r="E21" s="36">
        <v>1858.633333333333</v>
      </c>
      <c r="F21" s="36">
        <v>1819.9166666666665</v>
      </c>
      <c r="G21" s="36">
        <v>1759.833333333333</v>
      </c>
      <c r="H21" s="36">
        <v>1957.4333333333329</v>
      </c>
      <c r="I21" s="36">
        <v>2017.5166666666664</v>
      </c>
      <c r="J21" s="36">
        <v>2056.2333333333327</v>
      </c>
      <c r="K21" s="31">
        <v>1978.8</v>
      </c>
      <c r="L21" s="31">
        <v>1880</v>
      </c>
      <c r="M21" s="31">
        <v>3.9008400000000001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2308.65</v>
      </c>
      <c r="D22" s="36">
        <v>2340.9333333333334</v>
      </c>
      <c r="E22" s="36">
        <v>2269.5166666666669</v>
      </c>
      <c r="F22" s="36">
        <v>2230.3833333333337</v>
      </c>
      <c r="G22" s="36">
        <v>2158.9666666666672</v>
      </c>
      <c r="H22" s="36">
        <v>2380.0666666666666</v>
      </c>
      <c r="I22" s="36">
        <v>2451.4833333333327</v>
      </c>
      <c r="J22" s="36">
        <v>2490.6166666666663</v>
      </c>
      <c r="K22" s="31">
        <v>2412.35</v>
      </c>
      <c r="L22" s="31">
        <v>2301.8000000000002</v>
      </c>
      <c r="M22" s="31">
        <v>14.83549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880.8</v>
      </c>
      <c r="D23" s="36">
        <v>895.25</v>
      </c>
      <c r="E23" s="36">
        <v>860.55</v>
      </c>
      <c r="F23" s="36">
        <v>840.3</v>
      </c>
      <c r="G23" s="36">
        <v>805.59999999999991</v>
      </c>
      <c r="H23" s="36">
        <v>915.5</v>
      </c>
      <c r="I23" s="36">
        <v>950.2</v>
      </c>
      <c r="J23" s="36">
        <v>970.45</v>
      </c>
      <c r="K23" s="31">
        <v>929.95</v>
      </c>
      <c r="L23" s="31">
        <v>875</v>
      </c>
      <c r="M23" s="31">
        <v>6.9528499999999998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771.45</v>
      </c>
      <c r="D24" s="36">
        <v>779.05000000000007</v>
      </c>
      <c r="E24" s="36">
        <v>762.30000000000018</v>
      </c>
      <c r="F24" s="36">
        <v>753.15000000000009</v>
      </c>
      <c r="G24" s="36">
        <v>736.4000000000002</v>
      </c>
      <c r="H24" s="36">
        <v>788.20000000000016</v>
      </c>
      <c r="I24" s="36">
        <v>804.94999999999993</v>
      </c>
      <c r="J24" s="36">
        <v>814.10000000000014</v>
      </c>
      <c r="K24" s="31">
        <v>795.8</v>
      </c>
      <c r="L24" s="31">
        <v>769.9</v>
      </c>
      <c r="M24" s="31">
        <v>20.023769999999999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316.45</v>
      </c>
      <c r="D25" s="36">
        <v>324.23333333333329</v>
      </c>
      <c r="E25" s="36">
        <v>306.36666666666656</v>
      </c>
      <c r="F25" s="36">
        <v>296.28333333333325</v>
      </c>
      <c r="G25" s="36">
        <v>278.41666666666652</v>
      </c>
      <c r="H25" s="36">
        <v>334.31666666666661</v>
      </c>
      <c r="I25" s="36">
        <v>352.18333333333328</v>
      </c>
      <c r="J25" s="36">
        <v>362.26666666666665</v>
      </c>
      <c r="K25" s="31">
        <v>342.1</v>
      </c>
      <c r="L25" s="31">
        <v>314.14999999999998</v>
      </c>
      <c r="M25" s="31">
        <v>60.754980000000003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3533.85</v>
      </c>
      <c r="D26" s="36">
        <v>3555.3833333333332</v>
      </c>
      <c r="E26" s="36">
        <v>3500.0666666666666</v>
      </c>
      <c r="F26" s="36">
        <v>3466.2833333333333</v>
      </c>
      <c r="G26" s="36">
        <v>3410.9666666666667</v>
      </c>
      <c r="H26" s="36">
        <v>3589.1666666666665</v>
      </c>
      <c r="I26" s="36">
        <v>3644.4833333333331</v>
      </c>
      <c r="J26" s="36">
        <v>3678.2666666666664</v>
      </c>
      <c r="K26" s="31">
        <v>3610.7</v>
      </c>
      <c r="L26" s="31">
        <v>3521.6</v>
      </c>
      <c r="M26" s="31">
        <v>1.1757599999999999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415.95</v>
      </c>
      <c r="D27" s="36">
        <v>420.10000000000008</v>
      </c>
      <c r="E27" s="36">
        <v>407.45000000000016</v>
      </c>
      <c r="F27" s="36">
        <v>398.9500000000001</v>
      </c>
      <c r="G27" s="36">
        <v>386.30000000000018</v>
      </c>
      <c r="H27" s="36">
        <v>428.60000000000014</v>
      </c>
      <c r="I27" s="36">
        <v>441.25000000000011</v>
      </c>
      <c r="J27" s="36">
        <v>449.75000000000011</v>
      </c>
      <c r="K27" s="31">
        <v>432.75</v>
      </c>
      <c r="L27" s="31">
        <v>411.6</v>
      </c>
      <c r="M27" s="31">
        <v>19.25177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4969.55</v>
      </c>
      <c r="D28" s="36">
        <v>4974.75</v>
      </c>
      <c r="E28" s="36">
        <v>4938.95</v>
      </c>
      <c r="F28" s="36">
        <v>4908.3499999999995</v>
      </c>
      <c r="G28" s="36">
        <v>4872.5499999999993</v>
      </c>
      <c r="H28" s="36">
        <v>5005.3500000000004</v>
      </c>
      <c r="I28" s="36">
        <v>5041.1499999999996</v>
      </c>
      <c r="J28" s="36">
        <v>5071.7500000000009</v>
      </c>
      <c r="K28" s="31">
        <v>5010.55</v>
      </c>
      <c r="L28" s="31">
        <v>4944.1499999999996</v>
      </c>
      <c r="M28" s="31">
        <v>3.6347399999999999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375</v>
      </c>
      <c r="D29" s="36">
        <v>377.36666666666662</v>
      </c>
      <c r="E29" s="36">
        <v>369.33333333333326</v>
      </c>
      <c r="F29" s="36">
        <v>363.66666666666663</v>
      </c>
      <c r="G29" s="36">
        <v>355.63333333333327</v>
      </c>
      <c r="H29" s="36">
        <v>383.03333333333325</v>
      </c>
      <c r="I29" s="36">
        <v>391.06666666666666</v>
      </c>
      <c r="J29" s="36">
        <v>396.73333333333323</v>
      </c>
      <c r="K29" s="31">
        <v>385.4</v>
      </c>
      <c r="L29" s="31">
        <v>371.7</v>
      </c>
      <c r="M29" s="31">
        <v>13.915480000000001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170.5</v>
      </c>
      <c r="D30" s="36">
        <v>171.11666666666667</v>
      </c>
      <c r="E30" s="36">
        <v>168.98333333333335</v>
      </c>
      <c r="F30" s="36">
        <v>167.46666666666667</v>
      </c>
      <c r="G30" s="36">
        <v>165.33333333333334</v>
      </c>
      <c r="H30" s="36">
        <v>172.63333333333335</v>
      </c>
      <c r="I30" s="36">
        <v>174.76666666666668</v>
      </c>
      <c r="J30" s="36">
        <v>176.28333333333336</v>
      </c>
      <c r="K30" s="31">
        <v>173.25</v>
      </c>
      <c r="L30" s="31">
        <v>169.6</v>
      </c>
      <c r="M30" s="31">
        <v>98.873140000000006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3072</v>
      </c>
      <c r="D31" s="36">
        <v>3081.6333333333332</v>
      </c>
      <c r="E31" s="36">
        <v>3054.3666666666663</v>
      </c>
      <c r="F31" s="36">
        <v>3036.7333333333331</v>
      </c>
      <c r="G31" s="36">
        <v>3009.4666666666662</v>
      </c>
      <c r="H31" s="36">
        <v>3099.2666666666664</v>
      </c>
      <c r="I31" s="36">
        <v>3126.5333333333328</v>
      </c>
      <c r="J31" s="36">
        <v>3144.1666666666665</v>
      </c>
      <c r="K31" s="31">
        <v>3108.9</v>
      </c>
      <c r="L31" s="31">
        <v>3064</v>
      </c>
      <c r="M31" s="31">
        <v>3.7447599999999999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1823.45</v>
      </c>
      <c r="D32" s="36">
        <v>1825.0666666666666</v>
      </c>
      <c r="E32" s="36">
        <v>1804.0833333333333</v>
      </c>
      <c r="F32" s="36">
        <v>1784.7166666666667</v>
      </c>
      <c r="G32" s="36">
        <v>1763.7333333333333</v>
      </c>
      <c r="H32" s="36">
        <v>1844.4333333333332</v>
      </c>
      <c r="I32" s="36">
        <v>1865.4166666666667</v>
      </c>
      <c r="J32" s="36">
        <v>1884.7833333333331</v>
      </c>
      <c r="K32" s="31">
        <v>1846.05</v>
      </c>
      <c r="L32" s="31">
        <v>1805.7</v>
      </c>
      <c r="M32" s="31">
        <v>7.242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573.15</v>
      </c>
      <c r="D33" s="36">
        <v>579.28333333333342</v>
      </c>
      <c r="E33" s="36">
        <v>564.56666666666683</v>
      </c>
      <c r="F33" s="36">
        <v>555.98333333333346</v>
      </c>
      <c r="G33" s="36">
        <v>541.26666666666688</v>
      </c>
      <c r="H33" s="36">
        <v>587.86666666666679</v>
      </c>
      <c r="I33" s="36">
        <v>602.58333333333326</v>
      </c>
      <c r="J33" s="36">
        <v>611.16666666666674</v>
      </c>
      <c r="K33" s="31">
        <v>594</v>
      </c>
      <c r="L33" s="31">
        <v>570.70000000000005</v>
      </c>
      <c r="M33" s="31">
        <v>16.530950000000001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695.45</v>
      </c>
      <c r="D34" s="36">
        <v>699.01666666666677</v>
      </c>
      <c r="E34" s="36">
        <v>686.93333333333351</v>
      </c>
      <c r="F34" s="36">
        <v>678.41666666666674</v>
      </c>
      <c r="G34" s="36">
        <v>666.33333333333348</v>
      </c>
      <c r="H34" s="36">
        <v>707.53333333333353</v>
      </c>
      <c r="I34" s="36">
        <v>719.61666666666679</v>
      </c>
      <c r="J34" s="36">
        <v>728.13333333333355</v>
      </c>
      <c r="K34" s="31">
        <v>711.1</v>
      </c>
      <c r="L34" s="31">
        <v>690.5</v>
      </c>
      <c r="M34" s="31">
        <v>22.239750000000001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874.8</v>
      </c>
      <c r="D35" s="36">
        <v>872.93333333333339</v>
      </c>
      <c r="E35" s="36">
        <v>860.91666666666674</v>
      </c>
      <c r="F35" s="36">
        <v>847.0333333333333</v>
      </c>
      <c r="G35" s="36">
        <v>835.01666666666665</v>
      </c>
      <c r="H35" s="36">
        <v>886.81666666666683</v>
      </c>
      <c r="I35" s="36">
        <v>898.83333333333348</v>
      </c>
      <c r="J35" s="36">
        <v>912.71666666666692</v>
      </c>
      <c r="K35" s="31">
        <v>884.95</v>
      </c>
      <c r="L35" s="31">
        <v>859.05</v>
      </c>
      <c r="M35" s="31">
        <v>24.060929999999999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325.2</v>
      </c>
      <c r="D36" s="36">
        <v>328.5</v>
      </c>
      <c r="E36" s="36">
        <v>319.7</v>
      </c>
      <c r="F36" s="36">
        <v>314.2</v>
      </c>
      <c r="G36" s="36">
        <v>305.39999999999998</v>
      </c>
      <c r="H36" s="36">
        <v>334</v>
      </c>
      <c r="I36" s="36">
        <v>342.79999999999995</v>
      </c>
      <c r="J36" s="36">
        <v>348.3</v>
      </c>
      <c r="K36" s="31">
        <v>337.3</v>
      </c>
      <c r="L36" s="31">
        <v>323</v>
      </c>
      <c r="M36" s="31">
        <v>12.11617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964.3</v>
      </c>
      <c r="D37" s="36">
        <v>970.09999999999991</v>
      </c>
      <c r="E37" s="36">
        <v>955.29999999999984</v>
      </c>
      <c r="F37" s="36">
        <v>946.3</v>
      </c>
      <c r="G37" s="36">
        <v>931.49999999999989</v>
      </c>
      <c r="H37" s="36">
        <v>979.0999999999998</v>
      </c>
      <c r="I37" s="36">
        <v>993.9</v>
      </c>
      <c r="J37" s="36">
        <v>1002.8999999999997</v>
      </c>
      <c r="K37" s="31">
        <v>984.9</v>
      </c>
      <c r="L37" s="31">
        <v>961.1</v>
      </c>
      <c r="M37" s="31">
        <v>58.966949999999997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5405.4</v>
      </c>
      <c r="D38" s="36">
        <v>5431.2833333333328</v>
      </c>
      <c r="E38" s="36">
        <v>5369.1666666666661</v>
      </c>
      <c r="F38" s="36">
        <v>5332.9333333333334</v>
      </c>
      <c r="G38" s="36">
        <v>5270.8166666666666</v>
      </c>
      <c r="H38" s="36">
        <v>5467.5166666666655</v>
      </c>
      <c r="I38" s="36">
        <v>5529.6333333333323</v>
      </c>
      <c r="J38" s="36">
        <v>5565.866666666665</v>
      </c>
      <c r="K38" s="31">
        <v>5493.4</v>
      </c>
      <c r="L38" s="31">
        <v>5395.05</v>
      </c>
      <c r="M38" s="31">
        <v>4.5116699999999996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1613.15</v>
      </c>
      <c r="D39" s="36">
        <v>1623.45</v>
      </c>
      <c r="E39" s="36">
        <v>1595.2</v>
      </c>
      <c r="F39" s="36">
        <v>1577.25</v>
      </c>
      <c r="G39" s="36">
        <v>1549</v>
      </c>
      <c r="H39" s="36">
        <v>1641.4</v>
      </c>
      <c r="I39" s="36">
        <v>1669.65</v>
      </c>
      <c r="J39" s="36">
        <v>1687.6000000000001</v>
      </c>
      <c r="K39" s="31">
        <v>1651.7</v>
      </c>
      <c r="L39" s="31">
        <v>1605.5</v>
      </c>
      <c r="M39" s="31">
        <v>10.93182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7099.05</v>
      </c>
      <c r="D40" s="36">
        <v>7090.9333333333334</v>
      </c>
      <c r="E40" s="36">
        <v>7016.8666666666668</v>
      </c>
      <c r="F40" s="36">
        <v>6934.6833333333334</v>
      </c>
      <c r="G40" s="36">
        <v>6860.6166666666668</v>
      </c>
      <c r="H40" s="36">
        <v>7173.1166666666668</v>
      </c>
      <c r="I40" s="36">
        <v>7247.1833333333343</v>
      </c>
      <c r="J40" s="36">
        <v>7329.3666666666668</v>
      </c>
      <c r="K40" s="31">
        <v>7165</v>
      </c>
      <c r="L40" s="31">
        <v>7008.75</v>
      </c>
      <c r="M40" s="31">
        <v>0.53412999999999999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7798.9</v>
      </c>
      <c r="D41" s="36">
        <v>7815.05</v>
      </c>
      <c r="E41" s="36">
        <v>7745.2000000000007</v>
      </c>
      <c r="F41" s="36">
        <v>7691.5000000000009</v>
      </c>
      <c r="G41" s="36">
        <v>7621.6500000000015</v>
      </c>
      <c r="H41" s="36">
        <v>7868.75</v>
      </c>
      <c r="I41" s="36">
        <v>7938.6</v>
      </c>
      <c r="J41" s="36">
        <v>7992.2999999999993</v>
      </c>
      <c r="K41" s="31">
        <v>7884.9</v>
      </c>
      <c r="L41" s="31">
        <v>7761.35</v>
      </c>
      <c r="M41" s="31">
        <v>8.8223000000000003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2566.9</v>
      </c>
      <c r="D42" s="36">
        <v>2548.8333333333335</v>
      </c>
      <c r="E42" s="36">
        <v>2506.9666666666672</v>
      </c>
      <c r="F42" s="36">
        <v>2447.0333333333338</v>
      </c>
      <c r="G42" s="36">
        <v>2405.1666666666674</v>
      </c>
      <c r="H42" s="36">
        <v>2608.7666666666669</v>
      </c>
      <c r="I42" s="36">
        <v>2650.6333333333328</v>
      </c>
      <c r="J42" s="36">
        <v>2710.5666666666666</v>
      </c>
      <c r="K42" s="31">
        <v>2590.6999999999998</v>
      </c>
      <c r="L42" s="31">
        <v>2488.9</v>
      </c>
      <c r="M42" s="31">
        <v>10.269130000000001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221.3</v>
      </c>
      <c r="D43" s="36">
        <v>223.38333333333333</v>
      </c>
      <c r="E43" s="36">
        <v>218.31666666666666</v>
      </c>
      <c r="F43" s="36">
        <v>215.33333333333334</v>
      </c>
      <c r="G43" s="36">
        <v>210.26666666666668</v>
      </c>
      <c r="H43" s="36">
        <v>226.36666666666665</v>
      </c>
      <c r="I43" s="36">
        <v>231.43333333333331</v>
      </c>
      <c r="J43" s="36">
        <v>234.41666666666663</v>
      </c>
      <c r="K43" s="31">
        <v>228.45</v>
      </c>
      <c r="L43" s="31">
        <v>220.4</v>
      </c>
      <c r="M43" s="31">
        <v>88.704390000000004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195.2</v>
      </c>
      <c r="D44" s="36">
        <v>197.65</v>
      </c>
      <c r="E44" s="36">
        <v>191.55</v>
      </c>
      <c r="F44" s="36">
        <v>187.9</v>
      </c>
      <c r="G44" s="36">
        <v>181.8</v>
      </c>
      <c r="H44" s="36">
        <v>201.3</v>
      </c>
      <c r="I44" s="36">
        <v>207.39999999999998</v>
      </c>
      <c r="J44" s="36">
        <v>211.05</v>
      </c>
      <c r="K44" s="31">
        <v>203.75</v>
      </c>
      <c r="L44" s="31">
        <v>194</v>
      </c>
      <c r="M44" s="31">
        <v>157.84542999999999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90.8</v>
      </c>
      <c r="D45" s="36">
        <v>93.883333333333326</v>
      </c>
      <c r="E45" s="36">
        <v>86.666666666666657</v>
      </c>
      <c r="F45" s="36">
        <v>82.533333333333331</v>
      </c>
      <c r="G45" s="36">
        <v>75.316666666666663</v>
      </c>
      <c r="H45" s="36">
        <v>98.016666666666652</v>
      </c>
      <c r="I45" s="36">
        <v>105.23333333333332</v>
      </c>
      <c r="J45" s="36">
        <v>109.36666666666665</v>
      </c>
      <c r="K45" s="31">
        <v>101.1</v>
      </c>
      <c r="L45" s="31">
        <v>89.75</v>
      </c>
      <c r="M45" s="31">
        <v>220.89801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1573.75</v>
      </c>
      <c r="D46" s="36">
        <v>1586.25</v>
      </c>
      <c r="E46" s="36">
        <v>1557.5</v>
      </c>
      <c r="F46" s="36">
        <v>1541.25</v>
      </c>
      <c r="G46" s="36">
        <v>1512.5</v>
      </c>
      <c r="H46" s="36">
        <v>1602.5</v>
      </c>
      <c r="I46" s="36">
        <v>1631.25</v>
      </c>
      <c r="J46" s="36">
        <v>1647.5</v>
      </c>
      <c r="K46" s="31">
        <v>1615</v>
      </c>
      <c r="L46" s="31">
        <v>1570</v>
      </c>
      <c r="M46" s="31">
        <v>1.1753400000000001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132.69999999999999</v>
      </c>
      <c r="D47" s="36">
        <v>133.33333333333334</v>
      </c>
      <c r="E47" s="36">
        <v>130.76666666666668</v>
      </c>
      <c r="F47" s="36">
        <v>128.83333333333334</v>
      </c>
      <c r="G47" s="36">
        <v>126.26666666666668</v>
      </c>
      <c r="H47" s="36">
        <v>135.26666666666668</v>
      </c>
      <c r="I47" s="36">
        <v>137.83333333333334</v>
      </c>
      <c r="J47" s="36">
        <v>139.76666666666668</v>
      </c>
      <c r="K47" s="31">
        <v>135.9</v>
      </c>
      <c r="L47" s="31">
        <v>131.4</v>
      </c>
      <c r="M47" s="31">
        <v>193.33777000000001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570.5</v>
      </c>
      <c r="D48" s="36">
        <v>574.91666666666663</v>
      </c>
      <c r="E48" s="36">
        <v>564.7833333333333</v>
      </c>
      <c r="F48" s="36">
        <v>559.06666666666672</v>
      </c>
      <c r="G48" s="36">
        <v>548.93333333333339</v>
      </c>
      <c r="H48" s="36">
        <v>580.63333333333321</v>
      </c>
      <c r="I48" s="36">
        <v>590.76666666666665</v>
      </c>
      <c r="J48" s="36">
        <v>596.48333333333312</v>
      </c>
      <c r="K48" s="31">
        <v>585.04999999999995</v>
      </c>
      <c r="L48" s="31">
        <v>569.20000000000005</v>
      </c>
      <c r="M48" s="31">
        <v>7.8848900000000004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1056.45</v>
      </c>
      <c r="D49" s="36">
        <v>1064.2666666666667</v>
      </c>
      <c r="E49" s="36">
        <v>1043.3833333333332</v>
      </c>
      <c r="F49" s="36">
        <v>1030.3166666666666</v>
      </c>
      <c r="G49" s="36">
        <v>1009.4333333333332</v>
      </c>
      <c r="H49" s="36">
        <v>1077.3333333333333</v>
      </c>
      <c r="I49" s="36">
        <v>1098.2166666666669</v>
      </c>
      <c r="J49" s="36">
        <v>1111.2833333333333</v>
      </c>
      <c r="K49" s="31">
        <v>1085.1500000000001</v>
      </c>
      <c r="L49" s="31">
        <v>1051.2</v>
      </c>
      <c r="M49" s="31">
        <v>15.81681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939.3</v>
      </c>
      <c r="D50" s="36">
        <v>941.80000000000007</v>
      </c>
      <c r="E50" s="36">
        <v>934.50000000000011</v>
      </c>
      <c r="F50" s="36">
        <v>929.7</v>
      </c>
      <c r="G50" s="36">
        <v>922.40000000000009</v>
      </c>
      <c r="H50" s="36">
        <v>946.60000000000014</v>
      </c>
      <c r="I50" s="36">
        <v>953.90000000000009</v>
      </c>
      <c r="J50" s="36">
        <v>958.70000000000016</v>
      </c>
      <c r="K50" s="31">
        <v>949.1</v>
      </c>
      <c r="L50" s="31">
        <v>937</v>
      </c>
      <c r="M50" s="31">
        <v>21.800660000000001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117.75</v>
      </c>
      <c r="D51" s="36">
        <v>120.11666666666667</v>
      </c>
      <c r="E51" s="36">
        <v>114.48333333333335</v>
      </c>
      <c r="F51" s="36">
        <v>111.21666666666667</v>
      </c>
      <c r="G51" s="36">
        <v>105.58333333333334</v>
      </c>
      <c r="H51" s="36">
        <v>123.38333333333335</v>
      </c>
      <c r="I51" s="36">
        <v>129.01666666666668</v>
      </c>
      <c r="J51" s="36">
        <v>132.28333333333336</v>
      </c>
      <c r="K51" s="31">
        <v>125.75</v>
      </c>
      <c r="L51" s="31">
        <v>116.85</v>
      </c>
      <c r="M51" s="31">
        <v>195.39995999999999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226.25</v>
      </c>
      <c r="D52" s="36">
        <v>228.25</v>
      </c>
      <c r="E52" s="36">
        <v>223.1</v>
      </c>
      <c r="F52" s="36">
        <v>219.95</v>
      </c>
      <c r="G52" s="36">
        <v>214.79999999999998</v>
      </c>
      <c r="H52" s="36">
        <v>231.4</v>
      </c>
      <c r="I52" s="36">
        <v>236.54999999999998</v>
      </c>
      <c r="J52" s="36">
        <v>239.70000000000002</v>
      </c>
      <c r="K52" s="31">
        <v>233.4</v>
      </c>
      <c r="L52" s="31">
        <v>225.1</v>
      </c>
      <c r="M52" s="31">
        <v>38.410409999999999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19825.599999999999</v>
      </c>
      <c r="D53" s="36">
        <v>19893.966666666667</v>
      </c>
      <c r="E53" s="36">
        <v>19651.983333333334</v>
      </c>
      <c r="F53" s="36">
        <v>19478.366666666665</v>
      </c>
      <c r="G53" s="36">
        <v>19236.383333333331</v>
      </c>
      <c r="H53" s="36">
        <v>20067.583333333336</v>
      </c>
      <c r="I53" s="36">
        <v>20309.566666666673</v>
      </c>
      <c r="J53" s="36">
        <v>20483.183333333338</v>
      </c>
      <c r="K53" s="31">
        <v>20135.95</v>
      </c>
      <c r="L53" s="31">
        <v>19720.349999999999</v>
      </c>
      <c r="M53" s="31">
        <v>0.21454000000000001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342.8</v>
      </c>
      <c r="D54" s="36">
        <v>343.91666666666669</v>
      </c>
      <c r="E54" s="36">
        <v>340.53333333333336</v>
      </c>
      <c r="F54" s="36">
        <v>338.26666666666665</v>
      </c>
      <c r="G54" s="36">
        <v>334.88333333333333</v>
      </c>
      <c r="H54" s="36">
        <v>346.18333333333339</v>
      </c>
      <c r="I54" s="36">
        <v>349.56666666666672</v>
      </c>
      <c r="J54" s="36">
        <v>351.83333333333343</v>
      </c>
      <c r="K54" s="31">
        <v>347.3</v>
      </c>
      <c r="L54" s="31">
        <v>341.65</v>
      </c>
      <c r="M54" s="31">
        <v>39.069000000000003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4530.6000000000004</v>
      </c>
      <c r="D55" s="36">
        <v>4548.9833333333336</v>
      </c>
      <c r="E55" s="36">
        <v>4497.9666666666672</v>
      </c>
      <c r="F55" s="36">
        <v>4465.3333333333339</v>
      </c>
      <c r="G55" s="36">
        <v>4414.3166666666675</v>
      </c>
      <c r="H55" s="36">
        <v>4581.6166666666668</v>
      </c>
      <c r="I55" s="36">
        <v>4632.6333333333332</v>
      </c>
      <c r="J55" s="36">
        <v>4665.2666666666664</v>
      </c>
      <c r="K55" s="31">
        <v>4600</v>
      </c>
      <c r="L55" s="31">
        <v>4516.3500000000004</v>
      </c>
      <c r="M55" s="31">
        <v>2.0300400000000001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355.55</v>
      </c>
      <c r="D56" s="36">
        <v>360.33333333333331</v>
      </c>
      <c r="E56" s="36">
        <v>349.21666666666664</v>
      </c>
      <c r="F56" s="36">
        <v>342.88333333333333</v>
      </c>
      <c r="G56" s="36">
        <v>331.76666666666665</v>
      </c>
      <c r="H56" s="36">
        <v>366.66666666666663</v>
      </c>
      <c r="I56" s="36">
        <v>377.7833333333333</v>
      </c>
      <c r="J56" s="36">
        <v>384.11666666666662</v>
      </c>
      <c r="K56" s="31">
        <v>371.45</v>
      </c>
      <c r="L56" s="31">
        <v>354</v>
      </c>
      <c r="M56" s="31">
        <v>94.970070000000007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384</v>
      </c>
      <c r="D57" s="36">
        <v>389.81666666666666</v>
      </c>
      <c r="E57" s="36">
        <v>372.73333333333335</v>
      </c>
      <c r="F57" s="36">
        <v>361.4666666666667</v>
      </c>
      <c r="G57" s="36">
        <v>344.38333333333338</v>
      </c>
      <c r="H57" s="36">
        <v>401.08333333333331</v>
      </c>
      <c r="I57" s="36">
        <v>418.16666666666669</v>
      </c>
      <c r="J57" s="36">
        <v>429.43333333333328</v>
      </c>
      <c r="K57" s="31">
        <v>406.9</v>
      </c>
      <c r="L57" s="31">
        <v>378.55</v>
      </c>
      <c r="M57" s="31">
        <v>32.610759999999999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1167.25</v>
      </c>
      <c r="D58" s="36">
        <v>1175.7166666666667</v>
      </c>
      <c r="E58" s="36">
        <v>1152.6833333333334</v>
      </c>
      <c r="F58" s="36">
        <v>1138.1166666666668</v>
      </c>
      <c r="G58" s="36">
        <v>1115.0833333333335</v>
      </c>
      <c r="H58" s="36">
        <v>1190.2833333333333</v>
      </c>
      <c r="I58" s="36">
        <v>1213.3166666666666</v>
      </c>
      <c r="J58" s="36">
        <v>1227.8833333333332</v>
      </c>
      <c r="K58" s="31">
        <v>1198.75</v>
      </c>
      <c r="L58" s="31">
        <v>1161.1500000000001</v>
      </c>
      <c r="M58" s="31">
        <v>11.21828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1183.8</v>
      </c>
      <c r="D59" s="36">
        <v>1190.8166666666666</v>
      </c>
      <c r="E59" s="36">
        <v>1171.4333333333332</v>
      </c>
      <c r="F59" s="36">
        <v>1159.0666666666666</v>
      </c>
      <c r="G59" s="36">
        <v>1139.6833333333332</v>
      </c>
      <c r="H59" s="36">
        <v>1203.1833333333332</v>
      </c>
      <c r="I59" s="36">
        <v>1222.5666666666664</v>
      </c>
      <c r="J59" s="36">
        <v>1234.9333333333332</v>
      </c>
      <c r="K59" s="31">
        <v>1210.2</v>
      </c>
      <c r="L59" s="31">
        <v>1178.45</v>
      </c>
      <c r="M59" s="31">
        <v>9.5792900000000003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306.10000000000002</v>
      </c>
      <c r="D60" s="36">
        <v>307.98333333333335</v>
      </c>
      <c r="E60" s="36">
        <v>303.11666666666667</v>
      </c>
      <c r="F60" s="36">
        <v>300.13333333333333</v>
      </c>
      <c r="G60" s="36">
        <v>295.26666666666665</v>
      </c>
      <c r="H60" s="36">
        <v>310.9666666666667</v>
      </c>
      <c r="I60" s="36">
        <v>315.83333333333337</v>
      </c>
      <c r="J60" s="36">
        <v>318.81666666666672</v>
      </c>
      <c r="K60" s="31">
        <v>312.85000000000002</v>
      </c>
      <c r="L60" s="31">
        <v>305</v>
      </c>
      <c r="M60" s="31">
        <v>80.861500000000007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4915.3999999999996</v>
      </c>
      <c r="D61" s="36">
        <v>4945.0999999999995</v>
      </c>
      <c r="E61" s="36">
        <v>4870.2999999999993</v>
      </c>
      <c r="F61" s="36">
        <v>4825.2</v>
      </c>
      <c r="G61" s="36">
        <v>4750.3999999999996</v>
      </c>
      <c r="H61" s="36">
        <v>4990.1999999999989</v>
      </c>
      <c r="I61" s="36">
        <v>5065</v>
      </c>
      <c r="J61" s="36">
        <v>5110.0999999999985</v>
      </c>
      <c r="K61" s="31">
        <v>5019.8999999999996</v>
      </c>
      <c r="L61" s="31">
        <v>4900</v>
      </c>
      <c r="M61" s="31">
        <v>5.3834400000000002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2075.75</v>
      </c>
      <c r="D62" s="36">
        <v>2083.6</v>
      </c>
      <c r="E62" s="36">
        <v>2053.6</v>
      </c>
      <c r="F62" s="36">
        <v>2031.4499999999998</v>
      </c>
      <c r="G62" s="36">
        <v>2001.4499999999998</v>
      </c>
      <c r="H62" s="36">
        <v>2105.75</v>
      </c>
      <c r="I62" s="36">
        <v>2135.75</v>
      </c>
      <c r="J62" s="36">
        <v>2157.9</v>
      </c>
      <c r="K62" s="31">
        <v>2113.6</v>
      </c>
      <c r="L62" s="31">
        <v>2061.4499999999998</v>
      </c>
      <c r="M62" s="31">
        <v>3.0578599999999998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700.7</v>
      </c>
      <c r="D63" s="36">
        <v>702.81666666666661</v>
      </c>
      <c r="E63" s="36">
        <v>692.83333333333326</v>
      </c>
      <c r="F63" s="36">
        <v>684.9666666666667</v>
      </c>
      <c r="G63" s="36">
        <v>674.98333333333335</v>
      </c>
      <c r="H63" s="36">
        <v>710.68333333333317</v>
      </c>
      <c r="I63" s="36">
        <v>720.66666666666652</v>
      </c>
      <c r="J63" s="36">
        <v>728.53333333333308</v>
      </c>
      <c r="K63" s="31">
        <v>712.8</v>
      </c>
      <c r="L63" s="31">
        <v>694.95</v>
      </c>
      <c r="M63" s="31">
        <v>12.88944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1110.45</v>
      </c>
      <c r="D64" s="36">
        <v>1120.7833333333335</v>
      </c>
      <c r="E64" s="36">
        <v>1094.666666666667</v>
      </c>
      <c r="F64" s="36">
        <v>1078.8833333333334</v>
      </c>
      <c r="G64" s="36">
        <v>1052.7666666666669</v>
      </c>
      <c r="H64" s="36">
        <v>1136.5666666666671</v>
      </c>
      <c r="I64" s="36">
        <v>1162.6833333333334</v>
      </c>
      <c r="J64" s="36">
        <v>1178.4666666666672</v>
      </c>
      <c r="K64" s="31">
        <v>1146.9000000000001</v>
      </c>
      <c r="L64" s="31">
        <v>1105</v>
      </c>
      <c r="M64" s="31">
        <v>1.86429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279.75</v>
      </c>
      <c r="D65" s="36">
        <v>281.7</v>
      </c>
      <c r="E65" s="36">
        <v>275.95</v>
      </c>
      <c r="F65" s="36">
        <v>272.14999999999998</v>
      </c>
      <c r="G65" s="36">
        <v>266.39999999999998</v>
      </c>
      <c r="H65" s="36">
        <v>285.5</v>
      </c>
      <c r="I65" s="36">
        <v>291.25</v>
      </c>
      <c r="J65" s="36">
        <v>295.05</v>
      </c>
      <c r="K65" s="31">
        <v>287.45</v>
      </c>
      <c r="L65" s="31">
        <v>277.89999999999998</v>
      </c>
      <c r="M65" s="31">
        <v>14.672510000000001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1698.95</v>
      </c>
      <c r="D66" s="36">
        <v>1694.1499999999999</v>
      </c>
      <c r="E66" s="36">
        <v>1677.0999999999997</v>
      </c>
      <c r="F66" s="36">
        <v>1655.2499999999998</v>
      </c>
      <c r="G66" s="36">
        <v>1638.1999999999996</v>
      </c>
      <c r="H66" s="36">
        <v>1715.9999999999998</v>
      </c>
      <c r="I66" s="36">
        <v>1733.05</v>
      </c>
      <c r="J66" s="36">
        <v>1754.8999999999999</v>
      </c>
      <c r="K66" s="31">
        <v>1711.2</v>
      </c>
      <c r="L66" s="31">
        <v>1672.3</v>
      </c>
      <c r="M66" s="31">
        <v>7.2375600000000002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521.35</v>
      </c>
      <c r="D67" s="36">
        <v>522</v>
      </c>
      <c r="E67" s="36">
        <v>518</v>
      </c>
      <c r="F67" s="36">
        <v>514.65</v>
      </c>
      <c r="G67" s="36">
        <v>510.65</v>
      </c>
      <c r="H67" s="36">
        <v>525.35</v>
      </c>
      <c r="I67" s="36">
        <v>529.35</v>
      </c>
      <c r="J67" s="36">
        <v>532.70000000000005</v>
      </c>
      <c r="K67" s="31">
        <v>526</v>
      </c>
      <c r="L67" s="31">
        <v>518.65</v>
      </c>
      <c r="M67" s="31">
        <v>15.35943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2075.4499999999998</v>
      </c>
      <c r="D68" s="36">
        <v>2096.65</v>
      </c>
      <c r="E68" s="36">
        <v>2023.9</v>
      </c>
      <c r="F68" s="36">
        <v>1972.35</v>
      </c>
      <c r="G68" s="36">
        <v>1899.6</v>
      </c>
      <c r="H68" s="36">
        <v>2148.2000000000003</v>
      </c>
      <c r="I68" s="36">
        <v>2220.9500000000003</v>
      </c>
      <c r="J68" s="36">
        <v>2272.5000000000005</v>
      </c>
      <c r="K68" s="31">
        <v>2169.4</v>
      </c>
      <c r="L68" s="31">
        <v>2045.1</v>
      </c>
      <c r="M68" s="31">
        <v>8.4164399999999997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2019.15</v>
      </c>
      <c r="D69" s="36">
        <v>2038.3166666666666</v>
      </c>
      <c r="E69" s="36">
        <v>1986.3833333333332</v>
      </c>
      <c r="F69" s="36">
        <v>1953.6166666666666</v>
      </c>
      <c r="G69" s="36">
        <v>1901.6833333333332</v>
      </c>
      <c r="H69" s="36">
        <v>2071.083333333333</v>
      </c>
      <c r="I69" s="36">
        <v>2123.0166666666664</v>
      </c>
      <c r="J69" s="36">
        <v>2155.7833333333333</v>
      </c>
      <c r="K69" s="31">
        <v>2090.25</v>
      </c>
      <c r="L69" s="31">
        <v>2005.55</v>
      </c>
      <c r="M69" s="31">
        <v>3.64127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415.5</v>
      </c>
      <c r="D70" s="36">
        <v>419.01666666666671</v>
      </c>
      <c r="E70" s="36">
        <v>409.08333333333343</v>
      </c>
      <c r="F70" s="36">
        <v>402.66666666666674</v>
      </c>
      <c r="G70" s="36">
        <v>392.73333333333346</v>
      </c>
      <c r="H70" s="36">
        <v>425.43333333333339</v>
      </c>
      <c r="I70" s="36">
        <v>435.36666666666667</v>
      </c>
      <c r="J70" s="36">
        <v>441.78333333333336</v>
      </c>
      <c r="K70" s="31">
        <v>428.95</v>
      </c>
      <c r="L70" s="31">
        <v>412.6</v>
      </c>
      <c r="M70" s="31">
        <v>5.7978300000000003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189.3</v>
      </c>
      <c r="D71" s="36">
        <v>192.43333333333331</v>
      </c>
      <c r="E71" s="36">
        <v>184.86666666666662</v>
      </c>
      <c r="F71" s="36">
        <v>180.43333333333331</v>
      </c>
      <c r="G71" s="36">
        <v>172.86666666666662</v>
      </c>
      <c r="H71" s="36">
        <v>196.86666666666662</v>
      </c>
      <c r="I71" s="36">
        <v>204.43333333333328</v>
      </c>
      <c r="J71" s="36">
        <v>208.86666666666662</v>
      </c>
      <c r="K71" s="31">
        <v>200</v>
      </c>
      <c r="L71" s="31">
        <v>188</v>
      </c>
      <c r="M71" s="31">
        <v>21.208490000000001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3500.95</v>
      </c>
      <c r="D72" s="36">
        <v>3538.9833333333336</v>
      </c>
      <c r="E72" s="36">
        <v>3452.9666666666672</v>
      </c>
      <c r="F72" s="36">
        <v>3404.9833333333336</v>
      </c>
      <c r="G72" s="36">
        <v>3318.9666666666672</v>
      </c>
      <c r="H72" s="36">
        <v>3586.9666666666672</v>
      </c>
      <c r="I72" s="36">
        <v>3672.9833333333336</v>
      </c>
      <c r="J72" s="36">
        <v>3720.9666666666672</v>
      </c>
      <c r="K72" s="31">
        <v>3625</v>
      </c>
      <c r="L72" s="31">
        <v>3491</v>
      </c>
      <c r="M72" s="31">
        <v>4.2754000000000003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5418</v>
      </c>
      <c r="D73" s="36">
        <v>5475.05</v>
      </c>
      <c r="E73" s="36">
        <v>5343</v>
      </c>
      <c r="F73" s="36">
        <v>5268</v>
      </c>
      <c r="G73" s="36">
        <v>5135.95</v>
      </c>
      <c r="H73" s="36">
        <v>5550.05</v>
      </c>
      <c r="I73" s="36">
        <v>5682.1000000000013</v>
      </c>
      <c r="J73" s="36">
        <v>5757.1</v>
      </c>
      <c r="K73" s="31">
        <v>5607.1</v>
      </c>
      <c r="L73" s="31">
        <v>5400.05</v>
      </c>
      <c r="M73" s="31">
        <v>4.5811900000000003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532.95000000000005</v>
      </c>
      <c r="D74" s="36">
        <v>539.94999999999993</v>
      </c>
      <c r="E74" s="36">
        <v>524.24999999999989</v>
      </c>
      <c r="F74" s="36">
        <v>515.54999999999995</v>
      </c>
      <c r="G74" s="36">
        <v>499.84999999999991</v>
      </c>
      <c r="H74" s="36">
        <v>548.64999999999986</v>
      </c>
      <c r="I74" s="36">
        <v>564.34999999999991</v>
      </c>
      <c r="J74" s="36">
        <v>573.04999999999984</v>
      </c>
      <c r="K74" s="31">
        <v>555.65</v>
      </c>
      <c r="L74" s="31">
        <v>531.25</v>
      </c>
      <c r="M74" s="31">
        <v>23.558070000000001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3668.95</v>
      </c>
      <c r="D75" s="36">
        <v>3692.7666666666664</v>
      </c>
      <c r="E75" s="36">
        <v>3617.5333333333328</v>
      </c>
      <c r="F75" s="36">
        <v>3566.1166666666663</v>
      </c>
      <c r="G75" s="36">
        <v>3490.8833333333328</v>
      </c>
      <c r="H75" s="36">
        <v>3744.1833333333329</v>
      </c>
      <c r="I75" s="36">
        <v>3819.4166666666665</v>
      </c>
      <c r="J75" s="36">
        <v>3870.833333333333</v>
      </c>
      <c r="K75" s="31">
        <v>3768</v>
      </c>
      <c r="L75" s="31">
        <v>3641.35</v>
      </c>
      <c r="M75" s="31">
        <v>2.9712800000000001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5551.95</v>
      </c>
      <c r="D76" s="36">
        <v>5581.4666666666672</v>
      </c>
      <c r="E76" s="36">
        <v>5495.9833333333345</v>
      </c>
      <c r="F76" s="36">
        <v>5440.0166666666673</v>
      </c>
      <c r="G76" s="36">
        <v>5354.5333333333347</v>
      </c>
      <c r="H76" s="36">
        <v>5637.4333333333343</v>
      </c>
      <c r="I76" s="36">
        <v>5722.9166666666679</v>
      </c>
      <c r="J76" s="36">
        <v>5778.8833333333341</v>
      </c>
      <c r="K76" s="31">
        <v>5666.95</v>
      </c>
      <c r="L76" s="31">
        <v>5525.5</v>
      </c>
      <c r="M76" s="31">
        <v>3.61957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3446.35</v>
      </c>
      <c r="D77" s="36">
        <v>3455.0333333333333</v>
      </c>
      <c r="E77" s="36">
        <v>3417.1666666666665</v>
      </c>
      <c r="F77" s="36">
        <v>3387.9833333333331</v>
      </c>
      <c r="G77" s="36">
        <v>3350.1166666666663</v>
      </c>
      <c r="H77" s="36">
        <v>3484.2166666666667</v>
      </c>
      <c r="I77" s="36">
        <v>3522.0833333333335</v>
      </c>
      <c r="J77" s="36">
        <v>3551.2666666666669</v>
      </c>
      <c r="K77" s="31">
        <v>3492.9</v>
      </c>
      <c r="L77" s="31">
        <v>3425.85</v>
      </c>
      <c r="M77" s="31">
        <v>2.11293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3134.2</v>
      </c>
      <c r="D78" s="36">
        <v>3164.2999999999997</v>
      </c>
      <c r="E78" s="36">
        <v>3088.5999999999995</v>
      </c>
      <c r="F78" s="36">
        <v>3042.9999999999995</v>
      </c>
      <c r="G78" s="36">
        <v>2967.2999999999993</v>
      </c>
      <c r="H78" s="36">
        <v>3209.8999999999996</v>
      </c>
      <c r="I78" s="36">
        <v>3285.5999999999995</v>
      </c>
      <c r="J78" s="36">
        <v>3331.2</v>
      </c>
      <c r="K78" s="31">
        <v>3240</v>
      </c>
      <c r="L78" s="31">
        <v>3118.7</v>
      </c>
      <c r="M78" s="31">
        <v>2.8829699999999998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143.4</v>
      </c>
      <c r="D79" s="36">
        <v>144.04999999999998</v>
      </c>
      <c r="E79" s="36">
        <v>141.84999999999997</v>
      </c>
      <c r="F79" s="36">
        <v>140.29999999999998</v>
      </c>
      <c r="G79" s="36">
        <v>138.09999999999997</v>
      </c>
      <c r="H79" s="36">
        <v>145.59999999999997</v>
      </c>
      <c r="I79" s="36">
        <v>147.79999999999995</v>
      </c>
      <c r="J79" s="36">
        <v>149.34999999999997</v>
      </c>
      <c r="K79" s="31">
        <v>146.25</v>
      </c>
      <c r="L79" s="31">
        <v>142.5</v>
      </c>
      <c r="M79" s="31">
        <v>169.00861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2690.3</v>
      </c>
      <c r="D80" s="36">
        <v>2705.1</v>
      </c>
      <c r="E80" s="36">
        <v>2635.2</v>
      </c>
      <c r="F80" s="36">
        <v>2580.1</v>
      </c>
      <c r="G80" s="36">
        <v>2510.1999999999998</v>
      </c>
      <c r="H80" s="36">
        <v>2760.2</v>
      </c>
      <c r="I80" s="36">
        <v>2830.1000000000004</v>
      </c>
      <c r="J80" s="36">
        <v>2885.2</v>
      </c>
      <c r="K80" s="31">
        <v>2775</v>
      </c>
      <c r="L80" s="31">
        <v>2650</v>
      </c>
      <c r="M80" s="31">
        <v>0.61446000000000001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325.05</v>
      </c>
      <c r="D81" s="36">
        <v>326.28333333333336</v>
      </c>
      <c r="E81" s="36">
        <v>318.76666666666671</v>
      </c>
      <c r="F81" s="36">
        <v>312.48333333333335</v>
      </c>
      <c r="G81" s="36">
        <v>304.9666666666667</v>
      </c>
      <c r="H81" s="36">
        <v>332.56666666666672</v>
      </c>
      <c r="I81" s="36">
        <v>340.08333333333337</v>
      </c>
      <c r="J81" s="36">
        <v>346.36666666666673</v>
      </c>
      <c r="K81" s="31">
        <v>333.8</v>
      </c>
      <c r="L81" s="31">
        <v>320</v>
      </c>
      <c r="M81" s="31">
        <v>4.8083099999999996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120.8</v>
      </c>
      <c r="D82" s="36">
        <v>122</v>
      </c>
      <c r="E82" s="36">
        <v>118.6</v>
      </c>
      <c r="F82" s="36">
        <v>116.39999999999999</v>
      </c>
      <c r="G82" s="36">
        <v>112.99999999999999</v>
      </c>
      <c r="H82" s="36">
        <v>124.2</v>
      </c>
      <c r="I82" s="36">
        <v>127.60000000000001</v>
      </c>
      <c r="J82" s="36">
        <v>129.80000000000001</v>
      </c>
      <c r="K82" s="31">
        <v>125.4</v>
      </c>
      <c r="L82" s="31">
        <v>119.8</v>
      </c>
      <c r="M82" s="31">
        <v>170.27807999999999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1519.3</v>
      </c>
      <c r="D83" s="36">
        <v>1525.2</v>
      </c>
      <c r="E83" s="36">
        <v>1482.4</v>
      </c>
      <c r="F83" s="36">
        <v>1445.5</v>
      </c>
      <c r="G83" s="36">
        <v>1402.7</v>
      </c>
      <c r="H83" s="36">
        <v>1562.1000000000001</v>
      </c>
      <c r="I83" s="36">
        <v>1604.8999999999999</v>
      </c>
      <c r="J83" s="36">
        <v>1641.8000000000002</v>
      </c>
      <c r="K83" s="31">
        <v>1568</v>
      </c>
      <c r="L83" s="31">
        <v>1488.3</v>
      </c>
      <c r="M83" s="31">
        <v>3.6048100000000001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980.85</v>
      </c>
      <c r="D84" s="36">
        <v>984.66666666666663</v>
      </c>
      <c r="E84" s="36">
        <v>974.58333333333326</v>
      </c>
      <c r="F84" s="36">
        <v>968.31666666666661</v>
      </c>
      <c r="G84" s="36">
        <v>958.23333333333323</v>
      </c>
      <c r="H84" s="36">
        <v>990.93333333333328</v>
      </c>
      <c r="I84" s="36">
        <v>1001.0166666666665</v>
      </c>
      <c r="J84" s="36">
        <v>1007.2833333333333</v>
      </c>
      <c r="K84" s="31">
        <v>994.75</v>
      </c>
      <c r="L84" s="31">
        <v>978.4</v>
      </c>
      <c r="M84" s="31">
        <v>7.44252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1630.2</v>
      </c>
      <c r="D85" s="36">
        <v>1634.5166666666667</v>
      </c>
      <c r="E85" s="36">
        <v>1609.6333333333332</v>
      </c>
      <c r="F85" s="36">
        <v>1589.0666666666666</v>
      </c>
      <c r="G85" s="36">
        <v>1564.1833333333332</v>
      </c>
      <c r="H85" s="36">
        <v>1655.0833333333333</v>
      </c>
      <c r="I85" s="36">
        <v>1679.9666666666669</v>
      </c>
      <c r="J85" s="36">
        <v>1700.5333333333333</v>
      </c>
      <c r="K85" s="31">
        <v>1659.4</v>
      </c>
      <c r="L85" s="31">
        <v>1613.95</v>
      </c>
      <c r="M85" s="31">
        <v>7.72689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1902.75</v>
      </c>
      <c r="D86" s="36">
        <v>1908.9833333333333</v>
      </c>
      <c r="E86" s="36">
        <v>1878.7666666666667</v>
      </c>
      <c r="F86" s="36">
        <v>1854.7833333333333</v>
      </c>
      <c r="G86" s="36">
        <v>1824.5666666666666</v>
      </c>
      <c r="H86" s="36">
        <v>1932.9666666666667</v>
      </c>
      <c r="I86" s="36">
        <v>1963.1833333333334</v>
      </c>
      <c r="J86" s="36">
        <v>1987.1666666666667</v>
      </c>
      <c r="K86" s="31">
        <v>1939.2</v>
      </c>
      <c r="L86" s="31">
        <v>1885</v>
      </c>
      <c r="M86" s="31">
        <v>8.7472499999999993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406.8</v>
      </c>
      <c r="D87" s="36">
        <v>409.15000000000003</v>
      </c>
      <c r="E87" s="36">
        <v>402.65000000000009</v>
      </c>
      <c r="F87" s="36">
        <v>398.50000000000006</v>
      </c>
      <c r="G87" s="36">
        <v>392.00000000000011</v>
      </c>
      <c r="H87" s="36">
        <v>413.30000000000007</v>
      </c>
      <c r="I87" s="36">
        <v>419.79999999999995</v>
      </c>
      <c r="J87" s="36">
        <v>423.95000000000005</v>
      </c>
      <c r="K87" s="31">
        <v>415.65</v>
      </c>
      <c r="L87" s="31">
        <v>405</v>
      </c>
      <c r="M87" s="31">
        <v>10.79758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1845.3</v>
      </c>
      <c r="D88" s="36">
        <v>1868.0666666666666</v>
      </c>
      <c r="E88" s="36">
        <v>1818.3333333333333</v>
      </c>
      <c r="F88" s="36">
        <v>1791.3666666666666</v>
      </c>
      <c r="G88" s="36">
        <v>1741.6333333333332</v>
      </c>
      <c r="H88" s="36">
        <v>1895.0333333333333</v>
      </c>
      <c r="I88" s="36">
        <v>1944.7666666666669</v>
      </c>
      <c r="J88" s="36">
        <v>1971.7333333333333</v>
      </c>
      <c r="K88" s="31">
        <v>1917.8</v>
      </c>
      <c r="L88" s="31">
        <v>1841.1</v>
      </c>
      <c r="M88" s="31">
        <v>11.498060000000001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1284.8</v>
      </c>
      <c r="D89" s="36">
        <v>1287.4666666666667</v>
      </c>
      <c r="E89" s="36">
        <v>1274.9333333333334</v>
      </c>
      <c r="F89" s="36">
        <v>1265.0666666666666</v>
      </c>
      <c r="G89" s="36">
        <v>1252.5333333333333</v>
      </c>
      <c r="H89" s="36">
        <v>1297.3333333333335</v>
      </c>
      <c r="I89" s="36">
        <v>1309.8666666666668</v>
      </c>
      <c r="J89" s="36">
        <v>1319.7333333333336</v>
      </c>
      <c r="K89" s="31">
        <v>1300</v>
      </c>
      <c r="L89" s="31">
        <v>1277.5999999999999</v>
      </c>
      <c r="M89" s="31">
        <v>13.47306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1236.6500000000001</v>
      </c>
      <c r="D90" s="36">
        <v>1243.1499999999999</v>
      </c>
      <c r="E90" s="36">
        <v>1225.7999999999997</v>
      </c>
      <c r="F90" s="36">
        <v>1214.9499999999998</v>
      </c>
      <c r="G90" s="36">
        <v>1197.5999999999997</v>
      </c>
      <c r="H90" s="36">
        <v>1253.9999999999998</v>
      </c>
      <c r="I90" s="36">
        <v>1271.3499999999997</v>
      </c>
      <c r="J90" s="36">
        <v>1282.1999999999998</v>
      </c>
      <c r="K90" s="31">
        <v>1260.5</v>
      </c>
      <c r="L90" s="31">
        <v>1232.3</v>
      </c>
      <c r="M90" s="31">
        <v>16.46367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2828.95</v>
      </c>
      <c r="D91" s="36">
        <v>2845.4166666666665</v>
      </c>
      <c r="E91" s="36">
        <v>2801.4333333333329</v>
      </c>
      <c r="F91" s="36">
        <v>2773.9166666666665</v>
      </c>
      <c r="G91" s="36">
        <v>2729.9333333333329</v>
      </c>
      <c r="H91" s="36">
        <v>2872.9333333333329</v>
      </c>
      <c r="I91" s="36">
        <v>2916.9166666666665</v>
      </c>
      <c r="J91" s="36">
        <v>2944.4333333333329</v>
      </c>
      <c r="K91" s="31">
        <v>2889.4</v>
      </c>
      <c r="L91" s="31">
        <v>2817.9</v>
      </c>
      <c r="M91" s="31">
        <v>7.3616700000000002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1506.05</v>
      </c>
      <c r="D92" s="36">
        <v>1511.6333333333332</v>
      </c>
      <c r="E92" s="36">
        <v>1494.5166666666664</v>
      </c>
      <c r="F92" s="36">
        <v>1482.9833333333331</v>
      </c>
      <c r="G92" s="36">
        <v>1465.8666666666663</v>
      </c>
      <c r="H92" s="36">
        <v>1523.1666666666665</v>
      </c>
      <c r="I92" s="36">
        <v>1540.2833333333333</v>
      </c>
      <c r="J92" s="36">
        <v>1551.8166666666666</v>
      </c>
      <c r="K92" s="31">
        <v>1528.75</v>
      </c>
      <c r="L92" s="31">
        <v>1500.1</v>
      </c>
      <c r="M92" s="31">
        <v>111.88068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625.25</v>
      </c>
      <c r="D93" s="36">
        <v>630.58333333333337</v>
      </c>
      <c r="E93" s="36">
        <v>616.4666666666667</v>
      </c>
      <c r="F93" s="36">
        <v>607.68333333333328</v>
      </c>
      <c r="G93" s="36">
        <v>593.56666666666661</v>
      </c>
      <c r="H93" s="36">
        <v>639.36666666666679</v>
      </c>
      <c r="I93" s="36">
        <v>653.48333333333335</v>
      </c>
      <c r="J93" s="36">
        <v>662.26666666666688</v>
      </c>
      <c r="K93" s="31">
        <v>644.70000000000005</v>
      </c>
      <c r="L93" s="31">
        <v>621.79999999999995</v>
      </c>
      <c r="M93" s="31">
        <v>25.024830000000001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3149.85</v>
      </c>
      <c r="D94" s="36">
        <v>3174.0166666666664</v>
      </c>
      <c r="E94" s="36">
        <v>3115.2833333333328</v>
      </c>
      <c r="F94" s="36">
        <v>3080.7166666666662</v>
      </c>
      <c r="G94" s="36">
        <v>3021.9833333333327</v>
      </c>
      <c r="H94" s="36">
        <v>3208.583333333333</v>
      </c>
      <c r="I94" s="36">
        <v>3267.3166666666666</v>
      </c>
      <c r="J94" s="36">
        <v>3301.8833333333332</v>
      </c>
      <c r="K94" s="31">
        <v>3232.75</v>
      </c>
      <c r="L94" s="31">
        <v>3139.45</v>
      </c>
      <c r="M94" s="31">
        <v>3.13646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456.7</v>
      </c>
      <c r="D95" s="36">
        <v>461.88333333333338</v>
      </c>
      <c r="E95" s="36">
        <v>449.81666666666678</v>
      </c>
      <c r="F95" s="36">
        <v>442.93333333333339</v>
      </c>
      <c r="G95" s="36">
        <v>430.86666666666679</v>
      </c>
      <c r="H95" s="36">
        <v>468.76666666666677</v>
      </c>
      <c r="I95" s="36">
        <v>480.83333333333337</v>
      </c>
      <c r="J95" s="36">
        <v>487.71666666666675</v>
      </c>
      <c r="K95" s="31">
        <v>473.95</v>
      </c>
      <c r="L95" s="31">
        <v>455</v>
      </c>
      <c r="M95" s="31">
        <v>29.943449999999999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249.2</v>
      </c>
      <c r="D96" s="36">
        <v>250.6</v>
      </c>
      <c r="E96" s="36">
        <v>246.39999999999998</v>
      </c>
      <c r="F96" s="36">
        <v>243.6</v>
      </c>
      <c r="G96" s="36">
        <v>239.39999999999998</v>
      </c>
      <c r="H96" s="36">
        <v>253.39999999999998</v>
      </c>
      <c r="I96" s="36">
        <v>257.59999999999997</v>
      </c>
      <c r="J96" s="36">
        <v>260.39999999999998</v>
      </c>
      <c r="K96" s="31">
        <v>254.8</v>
      </c>
      <c r="L96" s="31">
        <v>247.8</v>
      </c>
      <c r="M96" s="31">
        <v>47.363109999999999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2483.5</v>
      </c>
      <c r="D97" s="36">
        <v>2491.2666666666664</v>
      </c>
      <c r="E97" s="36">
        <v>2472.583333333333</v>
      </c>
      <c r="F97" s="36">
        <v>2461.6666666666665</v>
      </c>
      <c r="G97" s="36">
        <v>2442.9833333333331</v>
      </c>
      <c r="H97" s="36">
        <v>2502.1833333333329</v>
      </c>
      <c r="I97" s="36">
        <v>2520.8666666666663</v>
      </c>
      <c r="J97" s="36">
        <v>2531.7833333333328</v>
      </c>
      <c r="K97" s="31">
        <v>2509.9499999999998</v>
      </c>
      <c r="L97" s="31">
        <v>2480.35</v>
      </c>
      <c r="M97" s="31">
        <v>9.2270699999999994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303.45</v>
      </c>
      <c r="D98" s="36">
        <v>304.41666666666663</v>
      </c>
      <c r="E98" s="36">
        <v>300.93333333333328</v>
      </c>
      <c r="F98" s="36">
        <v>298.41666666666663</v>
      </c>
      <c r="G98" s="36">
        <v>294.93333333333328</v>
      </c>
      <c r="H98" s="36">
        <v>306.93333333333328</v>
      </c>
      <c r="I98" s="36">
        <v>310.41666666666663</v>
      </c>
      <c r="J98" s="36">
        <v>312.93333333333328</v>
      </c>
      <c r="K98" s="31">
        <v>307.89999999999998</v>
      </c>
      <c r="L98" s="31">
        <v>301.89999999999998</v>
      </c>
      <c r="M98" s="31">
        <v>4.9917100000000003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37371.85</v>
      </c>
      <c r="D99" s="36">
        <v>37227.9</v>
      </c>
      <c r="E99" s="36">
        <v>36956.050000000003</v>
      </c>
      <c r="F99" s="36">
        <v>36540.25</v>
      </c>
      <c r="G99" s="36">
        <v>36268.400000000001</v>
      </c>
      <c r="H99" s="36">
        <v>37643.700000000004</v>
      </c>
      <c r="I99" s="36">
        <v>37915.549999999996</v>
      </c>
      <c r="J99" s="36">
        <v>38331.350000000006</v>
      </c>
      <c r="K99" s="31">
        <v>37499.75</v>
      </c>
      <c r="L99" s="31">
        <v>36812.1</v>
      </c>
      <c r="M99" s="31">
        <v>2.997E-2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929.95</v>
      </c>
      <c r="D100" s="36">
        <v>933.38333333333333</v>
      </c>
      <c r="E100" s="36">
        <v>921.9666666666667</v>
      </c>
      <c r="F100" s="36">
        <v>913.98333333333335</v>
      </c>
      <c r="G100" s="36">
        <v>902.56666666666672</v>
      </c>
      <c r="H100" s="36">
        <v>941.36666666666667</v>
      </c>
      <c r="I100" s="36">
        <v>952.78333333333342</v>
      </c>
      <c r="J100" s="36">
        <v>960.76666666666665</v>
      </c>
      <c r="K100" s="31">
        <v>944.8</v>
      </c>
      <c r="L100" s="31">
        <v>925.4</v>
      </c>
      <c r="M100" s="31">
        <v>118.5689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1399.05</v>
      </c>
      <c r="D101" s="36">
        <v>1399.3333333333333</v>
      </c>
      <c r="E101" s="36">
        <v>1379.2666666666664</v>
      </c>
      <c r="F101" s="36">
        <v>1359.4833333333331</v>
      </c>
      <c r="G101" s="36">
        <v>1339.4166666666663</v>
      </c>
      <c r="H101" s="36">
        <v>1419.1166666666666</v>
      </c>
      <c r="I101" s="36">
        <v>1439.1833333333336</v>
      </c>
      <c r="J101" s="36">
        <v>1458.9666666666667</v>
      </c>
      <c r="K101" s="31">
        <v>1419.4</v>
      </c>
      <c r="L101" s="31">
        <v>1379.55</v>
      </c>
      <c r="M101" s="31">
        <v>12.7508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521</v>
      </c>
      <c r="D102" s="36">
        <v>523.23333333333335</v>
      </c>
      <c r="E102" s="36">
        <v>516.06666666666672</v>
      </c>
      <c r="F102" s="36">
        <v>511.13333333333333</v>
      </c>
      <c r="G102" s="36">
        <v>503.9666666666667</v>
      </c>
      <c r="H102" s="36">
        <v>528.16666666666674</v>
      </c>
      <c r="I102" s="36">
        <v>535.33333333333326</v>
      </c>
      <c r="J102" s="36">
        <v>540.26666666666677</v>
      </c>
      <c r="K102" s="31">
        <v>530.4</v>
      </c>
      <c r="L102" s="31">
        <v>518.29999999999995</v>
      </c>
      <c r="M102" s="31">
        <v>13.289339999999999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10.95</v>
      </c>
      <c r="D103" s="36">
        <v>11.233333333333334</v>
      </c>
      <c r="E103" s="36">
        <v>10.566666666666668</v>
      </c>
      <c r="F103" s="36">
        <v>10.183333333333334</v>
      </c>
      <c r="G103" s="36">
        <v>9.5166666666666675</v>
      </c>
      <c r="H103" s="36">
        <v>11.616666666666669</v>
      </c>
      <c r="I103" s="36">
        <v>12.283333333333333</v>
      </c>
      <c r="J103" s="36">
        <v>12.66666666666667</v>
      </c>
      <c r="K103" s="31">
        <v>11.9</v>
      </c>
      <c r="L103" s="31">
        <v>10.85</v>
      </c>
      <c r="M103" s="31">
        <v>2293.8542600000001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86.45</v>
      </c>
      <c r="D104" s="36">
        <v>87.433333333333337</v>
      </c>
      <c r="E104" s="36">
        <v>85.01666666666668</v>
      </c>
      <c r="F104" s="36">
        <v>83.583333333333343</v>
      </c>
      <c r="G104" s="36">
        <v>81.166666666666686</v>
      </c>
      <c r="H104" s="36">
        <v>88.866666666666674</v>
      </c>
      <c r="I104" s="36">
        <v>91.283333333333331</v>
      </c>
      <c r="J104" s="36">
        <v>92.716666666666669</v>
      </c>
      <c r="K104" s="31">
        <v>89.85</v>
      </c>
      <c r="L104" s="31">
        <v>86</v>
      </c>
      <c r="M104" s="31">
        <v>418.90167000000002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392.3</v>
      </c>
      <c r="D105" s="36">
        <v>397.33333333333331</v>
      </c>
      <c r="E105" s="36">
        <v>386.21666666666664</v>
      </c>
      <c r="F105" s="36">
        <v>380.13333333333333</v>
      </c>
      <c r="G105" s="36">
        <v>369.01666666666665</v>
      </c>
      <c r="H105" s="36">
        <v>403.41666666666663</v>
      </c>
      <c r="I105" s="36">
        <v>414.5333333333333</v>
      </c>
      <c r="J105" s="36">
        <v>420.61666666666662</v>
      </c>
      <c r="K105" s="31">
        <v>408.45</v>
      </c>
      <c r="L105" s="31">
        <v>391.25</v>
      </c>
      <c r="M105" s="31">
        <v>54.890860000000004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395.85</v>
      </c>
      <c r="D106" s="36">
        <v>399.0333333333333</v>
      </c>
      <c r="E106" s="36">
        <v>390.06666666666661</v>
      </c>
      <c r="F106" s="36">
        <v>384.2833333333333</v>
      </c>
      <c r="G106" s="36">
        <v>375.31666666666661</v>
      </c>
      <c r="H106" s="36">
        <v>404.81666666666661</v>
      </c>
      <c r="I106" s="36">
        <v>413.7833333333333</v>
      </c>
      <c r="J106" s="36">
        <v>419.56666666666661</v>
      </c>
      <c r="K106" s="31">
        <v>408</v>
      </c>
      <c r="L106" s="31">
        <v>393.25</v>
      </c>
      <c r="M106" s="31">
        <v>45.806939999999997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411.8</v>
      </c>
      <c r="D107" s="36">
        <v>413.05</v>
      </c>
      <c r="E107" s="36">
        <v>400.8</v>
      </c>
      <c r="F107" s="36">
        <v>389.8</v>
      </c>
      <c r="G107" s="36">
        <v>377.55</v>
      </c>
      <c r="H107" s="36">
        <v>424.05</v>
      </c>
      <c r="I107" s="36">
        <v>436.3</v>
      </c>
      <c r="J107" s="36">
        <v>447.3</v>
      </c>
      <c r="K107" s="31">
        <v>425.3</v>
      </c>
      <c r="L107" s="31">
        <v>402.05</v>
      </c>
      <c r="M107" s="31">
        <v>15.112259999999999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2390.9499999999998</v>
      </c>
      <c r="D108" s="36">
        <v>2411.6</v>
      </c>
      <c r="E108" s="36">
        <v>2368.1999999999998</v>
      </c>
      <c r="F108" s="36">
        <v>2345.4499999999998</v>
      </c>
      <c r="G108" s="36">
        <v>2302.0499999999997</v>
      </c>
      <c r="H108" s="36">
        <v>2434.35</v>
      </c>
      <c r="I108" s="36">
        <v>2477.7500000000005</v>
      </c>
      <c r="J108" s="36">
        <v>2500.5</v>
      </c>
      <c r="K108" s="31">
        <v>2455</v>
      </c>
      <c r="L108" s="31">
        <v>2388.85</v>
      </c>
      <c r="M108" s="31">
        <v>8.8582900000000002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1435</v>
      </c>
      <c r="D109" s="36">
        <v>1444.9333333333334</v>
      </c>
      <c r="E109" s="36">
        <v>1420.1166666666668</v>
      </c>
      <c r="F109" s="36">
        <v>1405.2333333333333</v>
      </c>
      <c r="G109" s="36">
        <v>1380.4166666666667</v>
      </c>
      <c r="H109" s="36">
        <v>1459.8166666666668</v>
      </c>
      <c r="I109" s="36">
        <v>1484.6333333333334</v>
      </c>
      <c r="J109" s="36">
        <v>1499.5166666666669</v>
      </c>
      <c r="K109" s="31">
        <v>1469.75</v>
      </c>
      <c r="L109" s="31">
        <v>1430.05</v>
      </c>
      <c r="M109" s="31">
        <v>33.190899999999999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177.8</v>
      </c>
      <c r="D110" s="36">
        <v>179.83333333333334</v>
      </c>
      <c r="E110" s="36">
        <v>174.66666666666669</v>
      </c>
      <c r="F110" s="36">
        <v>171.53333333333333</v>
      </c>
      <c r="G110" s="36">
        <v>166.36666666666667</v>
      </c>
      <c r="H110" s="36">
        <v>182.9666666666667</v>
      </c>
      <c r="I110" s="36">
        <v>188.13333333333338</v>
      </c>
      <c r="J110" s="36">
        <v>191.26666666666671</v>
      </c>
      <c r="K110" s="31">
        <v>185</v>
      </c>
      <c r="L110" s="31">
        <v>176.7</v>
      </c>
      <c r="M110" s="31">
        <v>58.700949999999999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1408.65</v>
      </c>
      <c r="D111" s="36">
        <v>1415.4166666666667</v>
      </c>
      <c r="E111" s="36">
        <v>1398.4833333333336</v>
      </c>
      <c r="F111" s="36">
        <v>1388.3166666666668</v>
      </c>
      <c r="G111" s="36">
        <v>1371.3833333333337</v>
      </c>
      <c r="H111" s="36">
        <v>1425.5833333333335</v>
      </c>
      <c r="I111" s="36">
        <v>1442.5166666666664</v>
      </c>
      <c r="J111" s="36">
        <v>1452.6833333333334</v>
      </c>
      <c r="K111" s="31">
        <v>1432.35</v>
      </c>
      <c r="L111" s="31">
        <v>1405.25</v>
      </c>
      <c r="M111" s="31">
        <v>26.365159999999999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87.95</v>
      </c>
      <c r="D112" s="36">
        <v>88.633333333333326</v>
      </c>
      <c r="E112" s="36">
        <v>86.966666666666654</v>
      </c>
      <c r="F112" s="36">
        <v>85.983333333333334</v>
      </c>
      <c r="G112" s="36">
        <v>84.316666666666663</v>
      </c>
      <c r="H112" s="36">
        <v>89.616666666666646</v>
      </c>
      <c r="I112" s="36">
        <v>91.283333333333331</v>
      </c>
      <c r="J112" s="36">
        <v>92.266666666666637</v>
      </c>
      <c r="K112" s="31">
        <v>90.3</v>
      </c>
      <c r="L112" s="31">
        <v>87.65</v>
      </c>
      <c r="M112" s="31">
        <v>95.921210000000002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998.8</v>
      </c>
      <c r="D113" s="36">
        <v>988.61666666666667</v>
      </c>
      <c r="E113" s="36">
        <v>968.23333333333335</v>
      </c>
      <c r="F113" s="36">
        <v>937.66666666666663</v>
      </c>
      <c r="G113" s="36">
        <v>917.2833333333333</v>
      </c>
      <c r="H113" s="36">
        <v>1019.1833333333334</v>
      </c>
      <c r="I113" s="36">
        <v>1039.5666666666668</v>
      </c>
      <c r="J113" s="36">
        <v>1070.1333333333334</v>
      </c>
      <c r="K113" s="31">
        <v>1009</v>
      </c>
      <c r="L113" s="31">
        <v>958.05</v>
      </c>
      <c r="M113" s="31">
        <v>61.246000000000002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666.2</v>
      </c>
      <c r="D114" s="36">
        <v>673.94999999999993</v>
      </c>
      <c r="E114" s="36">
        <v>655.24999999999989</v>
      </c>
      <c r="F114" s="36">
        <v>644.29999999999995</v>
      </c>
      <c r="G114" s="36">
        <v>625.59999999999991</v>
      </c>
      <c r="H114" s="36">
        <v>684.89999999999986</v>
      </c>
      <c r="I114" s="36">
        <v>703.59999999999991</v>
      </c>
      <c r="J114" s="36">
        <v>714.54999999999984</v>
      </c>
      <c r="K114" s="31">
        <v>692.65</v>
      </c>
      <c r="L114" s="31">
        <v>663</v>
      </c>
      <c r="M114" s="31">
        <v>17.17013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72.2</v>
      </c>
      <c r="D115" s="36">
        <v>74.05</v>
      </c>
      <c r="E115" s="36">
        <v>70.149999999999991</v>
      </c>
      <c r="F115" s="36">
        <v>68.099999999999994</v>
      </c>
      <c r="G115" s="36">
        <v>64.199999999999989</v>
      </c>
      <c r="H115" s="36">
        <v>76.099999999999994</v>
      </c>
      <c r="I115" s="36">
        <v>80</v>
      </c>
      <c r="J115" s="36">
        <v>82.05</v>
      </c>
      <c r="K115" s="31">
        <v>77.95</v>
      </c>
      <c r="L115" s="31">
        <v>72</v>
      </c>
      <c r="M115" s="31">
        <v>593.36442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435.9</v>
      </c>
      <c r="D116" s="36">
        <v>436.31666666666661</v>
      </c>
      <c r="E116" s="36">
        <v>432.68333333333322</v>
      </c>
      <c r="F116" s="36">
        <v>429.46666666666664</v>
      </c>
      <c r="G116" s="36">
        <v>425.83333333333326</v>
      </c>
      <c r="H116" s="36">
        <v>439.53333333333319</v>
      </c>
      <c r="I116" s="36">
        <v>443.16666666666663</v>
      </c>
      <c r="J116" s="36">
        <v>446.38333333333316</v>
      </c>
      <c r="K116" s="31">
        <v>439.95</v>
      </c>
      <c r="L116" s="31">
        <v>433.1</v>
      </c>
      <c r="M116" s="31">
        <v>72.754710000000003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640.15</v>
      </c>
      <c r="D117" s="36">
        <v>647.06666666666672</v>
      </c>
      <c r="E117" s="36">
        <v>630.13333333333344</v>
      </c>
      <c r="F117" s="36">
        <v>620.11666666666667</v>
      </c>
      <c r="G117" s="36">
        <v>603.18333333333339</v>
      </c>
      <c r="H117" s="36">
        <v>657.08333333333348</v>
      </c>
      <c r="I117" s="36">
        <v>674.01666666666665</v>
      </c>
      <c r="J117" s="36">
        <v>684.03333333333353</v>
      </c>
      <c r="K117" s="31">
        <v>664</v>
      </c>
      <c r="L117" s="31">
        <v>637.04999999999995</v>
      </c>
      <c r="M117" s="31">
        <v>13.13725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376.35</v>
      </c>
      <c r="D118" s="36">
        <v>384.81666666666666</v>
      </c>
      <c r="E118" s="36">
        <v>359.63333333333333</v>
      </c>
      <c r="F118" s="36">
        <v>342.91666666666669</v>
      </c>
      <c r="G118" s="36">
        <v>317.73333333333335</v>
      </c>
      <c r="H118" s="36">
        <v>401.5333333333333</v>
      </c>
      <c r="I118" s="36">
        <v>426.71666666666658</v>
      </c>
      <c r="J118" s="36">
        <v>443.43333333333328</v>
      </c>
      <c r="K118" s="31">
        <v>410</v>
      </c>
      <c r="L118" s="31">
        <v>368.1</v>
      </c>
      <c r="M118" s="31">
        <v>137.62640999999999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748.95</v>
      </c>
      <c r="D119" s="36">
        <v>756.61666666666667</v>
      </c>
      <c r="E119" s="36">
        <v>738.43333333333339</v>
      </c>
      <c r="F119" s="36">
        <v>727.91666666666674</v>
      </c>
      <c r="G119" s="36">
        <v>709.73333333333346</v>
      </c>
      <c r="H119" s="36">
        <v>767.13333333333333</v>
      </c>
      <c r="I119" s="36">
        <v>785.31666666666649</v>
      </c>
      <c r="J119" s="36">
        <v>795.83333333333326</v>
      </c>
      <c r="K119" s="31">
        <v>774.8</v>
      </c>
      <c r="L119" s="31">
        <v>746.1</v>
      </c>
      <c r="M119" s="31">
        <v>17.159079999999999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524.85</v>
      </c>
      <c r="D120" s="36">
        <v>526.4</v>
      </c>
      <c r="E120" s="36">
        <v>521.15</v>
      </c>
      <c r="F120" s="36">
        <v>517.45000000000005</v>
      </c>
      <c r="G120" s="36">
        <v>512.20000000000005</v>
      </c>
      <c r="H120" s="36">
        <v>530.09999999999991</v>
      </c>
      <c r="I120" s="36">
        <v>535.34999999999991</v>
      </c>
      <c r="J120" s="36">
        <v>539.04999999999984</v>
      </c>
      <c r="K120" s="31">
        <v>531.65</v>
      </c>
      <c r="L120" s="31">
        <v>522.70000000000005</v>
      </c>
      <c r="M120" s="31">
        <v>23.916830000000001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1740.75</v>
      </c>
      <c r="D121" s="36">
        <v>1744.0666666666666</v>
      </c>
      <c r="E121" s="36">
        <v>1719.1333333333332</v>
      </c>
      <c r="F121" s="36">
        <v>1697.5166666666667</v>
      </c>
      <c r="G121" s="36">
        <v>1672.5833333333333</v>
      </c>
      <c r="H121" s="36">
        <v>1765.6833333333332</v>
      </c>
      <c r="I121" s="36">
        <v>1790.6166666666666</v>
      </c>
      <c r="J121" s="36">
        <v>1812.2333333333331</v>
      </c>
      <c r="K121" s="31">
        <v>1769</v>
      </c>
      <c r="L121" s="31">
        <v>1722.45</v>
      </c>
      <c r="M121" s="31">
        <v>75.464420000000004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132.5</v>
      </c>
      <c r="D122" s="36">
        <v>134.5</v>
      </c>
      <c r="E122" s="36">
        <v>129</v>
      </c>
      <c r="F122" s="36">
        <v>125.5</v>
      </c>
      <c r="G122" s="36">
        <v>120</v>
      </c>
      <c r="H122" s="36">
        <v>138</v>
      </c>
      <c r="I122" s="36">
        <v>143.5</v>
      </c>
      <c r="J122" s="36">
        <v>147</v>
      </c>
      <c r="K122" s="31">
        <v>140</v>
      </c>
      <c r="L122" s="31">
        <v>131</v>
      </c>
      <c r="M122" s="31">
        <v>321.82294999999999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2442.4</v>
      </c>
      <c r="D123" s="36">
        <v>2466.8833333333332</v>
      </c>
      <c r="E123" s="36">
        <v>2411.6666666666665</v>
      </c>
      <c r="F123" s="36">
        <v>2380.9333333333334</v>
      </c>
      <c r="G123" s="36">
        <v>2325.7166666666667</v>
      </c>
      <c r="H123" s="36">
        <v>2497.6166666666663</v>
      </c>
      <c r="I123" s="36">
        <v>2552.8333333333335</v>
      </c>
      <c r="J123" s="36">
        <v>2583.5666666666662</v>
      </c>
      <c r="K123" s="31">
        <v>2522.1</v>
      </c>
      <c r="L123" s="31">
        <v>2436.15</v>
      </c>
      <c r="M123" s="31">
        <v>0.94133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362.4</v>
      </c>
      <c r="D124" s="36">
        <v>373.01666666666665</v>
      </c>
      <c r="E124" s="36">
        <v>344.38333333333333</v>
      </c>
      <c r="F124" s="36">
        <v>326.36666666666667</v>
      </c>
      <c r="G124" s="36">
        <v>297.73333333333335</v>
      </c>
      <c r="H124" s="36">
        <v>391.0333333333333</v>
      </c>
      <c r="I124" s="36">
        <v>419.66666666666663</v>
      </c>
      <c r="J124" s="36">
        <v>437.68333333333328</v>
      </c>
      <c r="K124" s="31">
        <v>401.65</v>
      </c>
      <c r="L124" s="31">
        <v>355</v>
      </c>
      <c r="M124" s="31">
        <v>146.89676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451.85</v>
      </c>
      <c r="D125" s="36">
        <v>453.98333333333335</v>
      </c>
      <c r="E125" s="36">
        <v>446.61666666666667</v>
      </c>
      <c r="F125" s="36">
        <v>441.38333333333333</v>
      </c>
      <c r="G125" s="36">
        <v>434.01666666666665</v>
      </c>
      <c r="H125" s="36">
        <v>459.2166666666667</v>
      </c>
      <c r="I125" s="36">
        <v>466.58333333333337</v>
      </c>
      <c r="J125" s="36">
        <v>471.81666666666672</v>
      </c>
      <c r="K125" s="31">
        <v>461.35</v>
      </c>
      <c r="L125" s="31">
        <v>448.75</v>
      </c>
      <c r="M125" s="31">
        <v>16.75517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617.45000000000005</v>
      </c>
      <c r="D126" s="36">
        <v>623.1</v>
      </c>
      <c r="E126" s="36">
        <v>609.5</v>
      </c>
      <c r="F126" s="36">
        <v>601.54999999999995</v>
      </c>
      <c r="G126" s="36">
        <v>587.94999999999993</v>
      </c>
      <c r="H126" s="36">
        <v>631.05000000000007</v>
      </c>
      <c r="I126" s="36">
        <v>644.6500000000002</v>
      </c>
      <c r="J126" s="36">
        <v>652.60000000000014</v>
      </c>
      <c r="K126" s="31">
        <v>636.70000000000005</v>
      </c>
      <c r="L126" s="31">
        <v>615.15</v>
      </c>
      <c r="M126" s="31">
        <v>11.054080000000001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2958.3</v>
      </c>
      <c r="D127" s="36">
        <v>2971.4</v>
      </c>
      <c r="E127" s="36">
        <v>2935.9</v>
      </c>
      <c r="F127" s="36">
        <v>2913.5</v>
      </c>
      <c r="G127" s="36">
        <v>2878</v>
      </c>
      <c r="H127" s="36">
        <v>2993.8</v>
      </c>
      <c r="I127" s="36">
        <v>3029.3</v>
      </c>
      <c r="J127" s="36">
        <v>3051.7000000000003</v>
      </c>
      <c r="K127" s="31">
        <v>3006.9</v>
      </c>
      <c r="L127" s="31">
        <v>2949</v>
      </c>
      <c r="M127" s="31">
        <v>16.1403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5201.75</v>
      </c>
      <c r="D128" s="36">
        <v>5264.583333333333</v>
      </c>
      <c r="E128" s="36">
        <v>5122.1666666666661</v>
      </c>
      <c r="F128" s="36">
        <v>5042.583333333333</v>
      </c>
      <c r="G128" s="36">
        <v>4900.1666666666661</v>
      </c>
      <c r="H128" s="36">
        <v>5344.1666666666661</v>
      </c>
      <c r="I128" s="36">
        <v>5486.5833333333321</v>
      </c>
      <c r="J128" s="36">
        <v>5566.1666666666661</v>
      </c>
      <c r="K128" s="31">
        <v>5407</v>
      </c>
      <c r="L128" s="31">
        <v>5185</v>
      </c>
      <c r="M128" s="31">
        <v>2.6828599999999998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4215.5</v>
      </c>
      <c r="D129" s="36">
        <v>4256.833333333333</v>
      </c>
      <c r="E129" s="36">
        <v>4158.6666666666661</v>
      </c>
      <c r="F129" s="36">
        <v>4101.833333333333</v>
      </c>
      <c r="G129" s="36">
        <v>4003.6666666666661</v>
      </c>
      <c r="H129" s="36">
        <v>4313.6666666666661</v>
      </c>
      <c r="I129" s="36">
        <v>4411.8333333333321</v>
      </c>
      <c r="J129" s="36">
        <v>4468.6666666666661</v>
      </c>
      <c r="K129" s="31">
        <v>4355</v>
      </c>
      <c r="L129" s="31">
        <v>4200</v>
      </c>
      <c r="M129" s="31">
        <v>1.4869600000000001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1168</v>
      </c>
      <c r="D130" s="36">
        <v>1171.95</v>
      </c>
      <c r="E130" s="36">
        <v>1155.25</v>
      </c>
      <c r="F130" s="36">
        <v>1142.5</v>
      </c>
      <c r="G130" s="36">
        <v>1125.8</v>
      </c>
      <c r="H130" s="36">
        <v>1184.7</v>
      </c>
      <c r="I130" s="36">
        <v>1201.4000000000003</v>
      </c>
      <c r="J130" s="36">
        <v>1214.1500000000001</v>
      </c>
      <c r="K130" s="31">
        <v>1188.6500000000001</v>
      </c>
      <c r="L130" s="31">
        <v>1159.2</v>
      </c>
      <c r="M130" s="31">
        <v>3.1133999999999999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1565.15</v>
      </c>
      <c r="D131" s="36">
        <v>1562.1833333333334</v>
      </c>
      <c r="E131" s="36">
        <v>1549.4666666666667</v>
      </c>
      <c r="F131" s="36">
        <v>1533.7833333333333</v>
      </c>
      <c r="G131" s="36">
        <v>1521.0666666666666</v>
      </c>
      <c r="H131" s="36">
        <v>1577.8666666666668</v>
      </c>
      <c r="I131" s="36">
        <v>1590.5833333333335</v>
      </c>
      <c r="J131" s="36">
        <v>1606.2666666666669</v>
      </c>
      <c r="K131" s="31">
        <v>1574.9</v>
      </c>
      <c r="L131" s="31">
        <v>1546.5</v>
      </c>
      <c r="M131" s="31">
        <v>40.691670000000002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272.8</v>
      </c>
      <c r="D132" s="36">
        <v>274.59999999999997</v>
      </c>
      <c r="E132" s="36">
        <v>269.49999999999994</v>
      </c>
      <c r="F132" s="36">
        <v>266.2</v>
      </c>
      <c r="G132" s="36">
        <v>261.09999999999997</v>
      </c>
      <c r="H132" s="36">
        <v>277.89999999999992</v>
      </c>
      <c r="I132" s="36">
        <v>282.99999999999994</v>
      </c>
      <c r="J132" s="36">
        <v>286.2999999999999</v>
      </c>
      <c r="K132" s="31">
        <v>279.7</v>
      </c>
      <c r="L132" s="31">
        <v>271.3</v>
      </c>
      <c r="M132" s="31">
        <v>27.35303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1749.4</v>
      </c>
      <c r="D133" s="36">
        <v>1766.45</v>
      </c>
      <c r="E133" s="36">
        <v>1724.95</v>
      </c>
      <c r="F133" s="36">
        <v>1700.5</v>
      </c>
      <c r="G133" s="36">
        <v>1659</v>
      </c>
      <c r="H133" s="36">
        <v>1790.9</v>
      </c>
      <c r="I133" s="36">
        <v>1832.4</v>
      </c>
      <c r="J133" s="36">
        <v>1856.8500000000001</v>
      </c>
      <c r="K133" s="31">
        <v>1807.95</v>
      </c>
      <c r="L133" s="31">
        <v>1742</v>
      </c>
      <c r="M133" s="31">
        <v>1.3244800000000001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537.1</v>
      </c>
      <c r="D134" s="36">
        <v>538.23333333333335</v>
      </c>
      <c r="E134" s="36">
        <v>533.86666666666667</v>
      </c>
      <c r="F134" s="36">
        <v>530.63333333333333</v>
      </c>
      <c r="G134" s="36">
        <v>526.26666666666665</v>
      </c>
      <c r="H134" s="36">
        <v>541.4666666666667</v>
      </c>
      <c r="I134" s="36">
        <v>545.83333333333348</v>
      </c>
      <c r="J134" s="36">
        <v>549.06666666666672</v>
      </c>
      <c r="K134" s="31">
        <v>542.6</v>
      </c>
      <c r="L134" s="31">
        <v>535</v>
      </c>
      <c r="M134" s="31">
        <v>9.718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10553.65</v>
      </c>
      <c r="D135" s="36">
        <v>10602.916666666666</v>
      </c>
      <c r="E135" s="36">
        <v>10481.183333333332</v>
      </c>
      <c r="F135" s="36">
        <v>10408.716666666667</v>
      </c>
      <c r="G135" s="36">
        <v>10286.983333333334</v>
      </c>
      <c r="H135" s="36">
        <v>10675.383333333331</v>
      </c>
      <c r="I135" s="36">
        <v>10797.116666666665</v>
      </c>
      <c r="J135" s="36">
        <v>10869.58333333333</v>
      </c>
      <c r="K135" s="31">
        <v>10724.65</v>
      </c>
      <c r="L135" s="31">
        <v>10530.45</v>
      </c>
      <c r="M135" s="31">
        <v>2.2792500000000002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577.85</v>
      </c>
      <c r="D136" s="36">
        <v>578.90000000000009</v>
      </c>
      <c r="E136" s="36">
        <v>572.60000000000014</v>
      </c>
      <c r="F136" s="36">
        <v>567.35</v>
      </c>
      <c r="G136" s="36">
        <v>561.05000000000007</v>
      </c>
      <c r="H136" s="36">
        <v>584.1500000000002</v>
      </c>
      <c r="I136" s="36">
        <v>590.45000000000016</v>
      </c>
      <c r="J136" s="36">
        <v>595.70000000000027</v>
      </c>
      <c r="K136" s="31">
        <v>585.20000000000005</v>
      </c>
      <c r="L136" s="31">
        <v>573.65</v>
      </c>
      <c r="M136" s="31">
        <v>6.7146100000000004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1012.1</v>
      </c>
      <c r="D137" s="36">
        <v>1018.8166666666666</v>
      </c>
      <c r="E137" s="36">
        <v>1001.0333333333333</v>
      </c>
      <c r="F137" s="36">
        <v>989.9666666666667</v>
      </c>
      <c r="G137" s="36">
        <v>972.18333333333339</v>
      </c>
      <c r="H137" s="36">
        <v>1029.8833333333332</v>
      </c>
      <c r="I137" s="36">
        <v>1047.6666666666665</v>
      </c>
      <c r="J137" s="36">
        <v>1058.7333333333331</v>
      </c>
      <c r="K137" s="31">
        <v>1036.5999999999999</v>
      </c>
      <c r="L137" s="31">
        <v>1007.75</v>
      </c>
      <c r="M137" s="31">
        <v>5.4765699999999997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890.15</v>
      </c>
      <c r="D138" s="36">
        <v>899.06666666666661</v>
      </c>
      <c r="E138" s="36">
        <v>870.58333333333326</v>
      </c>
      <c r="F138" s="36">
        <v>851.01666666666665</v>
      </c>
      <c r="G138" s="36">
        <v>822.5333333333333</v>
      </c>
      <c r="H138" s="36">
        <v>918.63333333333321</v>
      </c>
      <c r="I138" s="36">
        <v>947.11666666666656</v>
      </c>
      <c r="J138" s="36">
        <v>966.68333333333317</v>
      </c>
      <c r="K138" s="31">
        <v>927.55</v>
      </c>
      <c r="L138" s="31">
        <v>879.5</v>
      </c>
      <c r="M138" s="31">
        <v>5.0750700000000002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92.8</v>
      </c>
      <c r="D139" s="36">
        <v>92.983333333333348</v>
      </c>
      <c r="E139" s="36">
        <v>91.716666666666697</v>
      </c>
      <c r="F139" s="36">
        <v>90.633333333333354</v>
      </c>
      <c r="G139" s="36">
        <v>89.366666666666703</v>
      </c>
      <c r="H139" s="36">
        <v>94.066666666666691</v>
      </c>
      <c r="I139" s="36">
        <v>95.333333333333343</v>
      </c>
      <c r="J139" s="36">
        <v>96.416666666666686</v>
      </c>
      <c r="K139" s="31">
        <v>94.25</v>
      </c>
      <c r="L139" s="31">
        <v>91.9</v>
      </c>
      <c r="M139" s="31">
        <v>80.751220000000004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2121.15</v>
      </c>
      <c r="D140" s="36">
        <v>2148.0500000000002</v>
      </c>
      <c r="E140" s="36">
        <v>2084.1500000000005</v>
      </c>
      <c r="F140" s="36">
        <v>2047.1500000000005</v>
      </c>
      <c r="G140" s="36">
        <v>1983.2500000000009</v>
      </c>
      <c r="H140" s="36">
        <v>2185.0500000000002</v>
      </c>
      <c r="I140" s="36">
        <v>2248.9499999999998</v>
      </c>
      <c r="J140" s="36">
        <v>2285.9499999999998</v>
      </c>
      <c r="K140" s="31">
        <v>2211.9499999999998</v>
      </c>
      <c r="L140" s="31">
        <v>2111.0500000000002</v>
      </c>
      <c r="M140" s="31">
        <v>10.113720000000001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108977.35</v>
      </c>
      <c r="D141" s="36">
        <v>109338.83333333333</v>
      </c>
      <c r="E141" s="36">
        <v>108277.66666666666</v>
      </c>
      <c r="F141" s="36">
        <v>107577.98333333332</v>
      </c>
      <c r="G141" s="36">
        <v>106516.81666666665</v>
      </c>
      <c r="H141" s="36">
        <v>110038.51666666666</v>
      </c>
      <c r="I141" s="36">
        <v>111099.68333333332</v>
      </c>
      <c r="J141" s="36">
        <v>111799.36666666667</v>
      </c>
      <c r="K141" s="31">
        <v>110400</v>
      </c>
      <c r="L141" s="31">
        <v>108639.15</v>
      </c>
      <c r="M141" s="31">
        <v>9.7309999999999994E-2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61.45</v>
      </c>
      <c r="D142" s="36">
        <v>61.95000000000001</v>
      </c>
      <c r="E142" s="36">
        <v>60.300000000000018</v>
      </c>
      <c r="F142" s="36">
        <v>59.150000000000006</v>
      </c>
      <c r="G142" s="36">
        <v>57.500000000000014</v>
      </c>
      <c r="H142" s="36">
        <v>63.100000000000023</v>
      </c>
      <c r="I142" s="36">
        <v>64.750000000000014</v>
      </c>
      <c r="J142" s="36">
        <v>65.900000000000034</v>
      </c>
      <c r="K142" s="31">
        <v>63.6</v>
      </c>
      <c r="L142" s="31">
        <v>60.8</v>
      </c>
      <c r="M142" s="31">
        <v>31.477650000000001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1280.3</v>
      </c>
      <c r="D143" s="36">
        <v>1286.8833333333332</v>
      </c>
      <c r="E143" s="36">
        <v>1265.4166666666665</v>
      </c>
      <c r="F143" s="36">
        <v>1250.5333333333333</v>
      </c>
      <c r="G143" s="36">
        <v>1229.0666666666666</v>
      </c>
      <c r="H143" s="36">
        <v>1301.7666666666664</v>
      </c>
      <c r="I143" s="36">
        <v>1323.2333333333331</v>
      </c>
      <c r="J143" s="36">
        <v>1338.1166666666663</v>
      </c>
      <c r="K143" s="31">
        <v>1308.3499999999999</v>
      </c>
      <c r="L143" s="31">
        <v>1272</v>
      </c>
      <c r="M143" s="31">
        <v>11.17037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4072.75</v>
      </c>
      <c r="D144" s="36">
        <v>4115.8666666666668</v>
      </c>
      <c r="E144" s="36">
        <v>4016.8833333333332</v>
      </c>
      <c r="F144" s="36">
        <v>3961.0166666666664</v>
      </c>
      <c r="G144" s="36">
        <v>3862.0333333333328</v>
      </c>
      <c r="H144" s="36">
        <v>4171.7333333333336</v>
      </c>
      <c r="I144" s="36">
        <v>4270.7166666666672</v>
      </c>
      <c r="J144" s="36">
        <v>4326.5833333333339</v>
      </c>
      <c r="K144" s="31">
        <v>4214.8500000000004</v>
      </c>
      <c r="L144" s="31">
        <v>4060</v>
      </c>
      <c r="M144" s="31">
        <v>1.89507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3530.25</v>
      </c>
      <c r="D145" s="36">
        <v>3556.5499999999997</v>
      </c>
      <c r="E145" s="36">
        <v>3488.6999999999994</v>
      </c>
      <c r="F145" s="36">
        <v>3447.1499999999996</v>
      </c>
      <c r="G145" s="36">
        <v>3379.2999999999993</v>
      </c>
      <c r="H145" s="36">
        <v>3598.0999999999995</v>
      </c>
      <c r="I145" s="36">
        <v>3665.95</v>
      </c>
      <c r="J145" s="36">
        <v>3707.4999999999995</v>
      </c>
      <c r="K145" s="31">
        <v>3624.4</v>
      </c>
      <c r="L145" s="31">
        <v>3515</v>
      </c>
      <c r="M145" s="31">
        <v>3.77393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24197.75</v>
      </c>
      <c r="D146" s="36">
        <v>24333.683333333331</v>
      </c>
      <c r="E146" s="36">
        <v>23992.416666666661</v>
      </c>
      <c r="F146" s="36">
        <v>23787.083333333328</v>
      </c>
      <c r="G146" s="36">
        <v>23445.816666666658</v>
      </c>
      <c r="H146" s="36">
        <v>24539.016666666663</v>
      </c>
      <c r="I146" s="36">
        <v>24880.283333333333</v>
      </c>
      <c r="J146" s="36">
        <v>25085.616666666665</v>
      </c>
      <c r="K146" s="31">
        <v>24674.95</v>
      </c>
      <c r="L146" s="31">
        <v>24128.35</v>
      </c>
      <c r="M146" s="31">
        <v>0.7923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50.5</v>
      </c>
      <c r="D147" s="36">
        <v>50.716666666666669</v>
      </c>
      <c r="E147" s="36">
        <v>49.63333333333334</v>
      </c>
      <c r="F147" s="36">
        <v>48.766666666666673</v>
      </c>
      <c r="G147" s="36">
        <v>47.683333333333344</v>
      </c>
      <c r="H147" s="36">
        <v>51.583333333333336</v>
      </c>
      <c r="I147" s="36">
        <v>52.666666666666664</v>
      </c>
      <c r="J147" s="36">
        <v>53.533333333333331</v>
      </c>
      <c r="K147" s="31">
        <v>51.8</v>
      </c>
      <c r="L147" s="31">
        <v>49.85</v>
      </c>
      <c r="M147" s="31">
        <v>274.37723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151.15</v>
      </c>
      <c r="D148" s="36">
        <v>153.45000000000002</v>
      </c>
      <c r="E148" s="36">
        <v>148.10000000000002</v>
      </c>
      <c r="F148" s="36">
        <v>145.05000000000001</v>
      </c>
      <c r="G148" s="36">
        <v>139.70000000000002</v>
      </c>
      <c r="H148" s="36">
        <v>156.50000000000003</v>
      </c>
      <c r="I148" s="36">
        <v>161.85</v>
      </c>
      <c r="J148" s="36">
        <v>164.90000000000003</v>
      </c>
      <c r="K148" s="31">
        <v>158.80000000000001</v>
      </c>
      <c r="L148" s="31">
        <v>150.4</v>
      </c>
      <c r="M148" s="31">
        <v>172.70778000000001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236.55</v>
      </c>
      <c r="D149" s="36">
        <v>237.48333333333335</v>
      </c>
      <c r="E149" s="36">
        <v>234.06666666666669</v>
      </c>
      <c r="F149" s="36">
        <v>231.58333333333334</v>
      </c>
      <c r="G149" s="36">
        <v>228.16666666666669</v>
      </c>
      <c r="H149" s="36">
        <v>239.9666666666667</v>
      </c>
      <c r="I149" s="36">
        <v>243.38333333333333</v>
      </c>
      <c r="J149" s="36">
        <v>245.8666666666667</v>
      </c>
      <c r="K149" s="31">
        <v>240.9</v>
      </c>
      <c r="L149" s="31">
        <v>235</v>
      </c>
      <c r="M149" s="31">
        <v>70.586250000000007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139.05000000000001</v>
      </c>
      <c r="D150" s="36">
        <v>140.46666666666667</v>
      </c>
      <c r="E150" s="36">
        <v>135.93333333333334</v>
      </c>
      <c r="F150" s="36">
        <v>132.81666666666666</v>
      </c>
      <c r="G150" s="36">
        <v>128.28333333333333</v>
      </c>
      <c r="H150" s="36">
        <v>143.58333333333334</v>
      </c>
      <c r="I150" s="36">
        <v>148.1166666666667</v>
      </c>
      <c r="J150" s="36">
        <v>151.23333333333335</v>
      </c>
      <c r="K150" s="31">
        <v>145</v>
      </c>
      <c r="L150" s="31">
        <v>137.35</v>
      </c>
      <c r="M150" s="31">
        <v>71.343999999999994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1084.6500000000001</v>
      </c>
      <c r="D151" s="36">
        <v>1090.3833333333334</v>
      </c>
      <c r="E151" s="36">
        <v>1074.2666666666669</v>
      </c>
      <c r="F151" s="36">
        <v>1063.8833333333334</v>
      </c>
      <c r="G151" s="36">
        <v>1047.7666666666669</v>
      </c>
      <c r="H151" s="36">
        <v>1100.7666666666669</v>
      </c>
      <c r="I151" s="36">
        <v>1116.8833333333332</v>
      </c>
      <c r="J151" s="36">
        <v>1127.2666666666669</v>
      </c>
      <c r="K151" s="31">
        <v>1106.5</v>
      </c>
      <c r="L151" s="31">
        <v>1080</v>
      </c>
      <c r="M151" s="31">
        <v>3.7421700000000002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3933.9</v>
      </c>
      <c r="D152" s="36">
        <v>3938.3666666666663</v>
      </c>
      <c r="E152" s="36">
        <v>3896.7333333333327</v>
      </c>
      <c r="F152" s="36">
        <v>3859.5666666666662</v>
      </c>
      <c r="G152" s="36">
        <v>3817.9333333333325</v>
      </c>
      <c r="H152" s="36">
        <v>3975.5333333333328</v>
      </c>
      <c r="I152" s="36">
        <v>4017.166666666667</v>
      </c>
      <c r="J152" s="36">
        <v>4054.333333333333</v>
      </c>
      <c r="K152" s="31">
        <v>3980</v>
      </c>
      <c r="L152" s="31">
        <v>3901.2</v>
      </c>
      <c r="M152" s="31">
        <v>1.10883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307.39999999999998</v>
      </c>
      <c r="D153" s="36">
        <v>311.46666666666664</v>
      </c>
      <c r="E153" s="36">
        <v>299.93333333333328</v>
      </c>
      <c r="F153" s="36">
        <v>292.46666666666664</v>
      </c>
      <c r="G153" s="36">
        <v>280.93333333333328</v>
      </c>
      <c r="H153" s="36">
        <v>318.93333333333328</v>
      </c>
      <c r="I153" s="36">
        <v>330.4666666666667</v>
      </c>
      <c r="J153" s="36">
        <v>337.93333333333328</v>
      </c>
      <c r="K153" s="31">
        <v>323</v>
      </c>
      <c r="L153" s="31">
        <v>304</v>
      </c>
      <c r="M153" s="31">
        <v>17.594989999999999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184.85</v>
      </c>
      <c r="D154" s="36">
        <v>185</v>
      </c>
      <c r="E154" s="36">
        <v>184.05</v>
      </c>
      <c r="F154" s="36">
        <v>183.25</v>
      </c>
      <c r="G154" s="36">
        <v>182.3</v>
      </c>
      <c r="H154" s="36">
        <v>185.8</v>
      </c>
      <c r="I154" s="36">
        <v>186.75</v>
      </c>
      <c r="J154" s="36">
        <v>187.55</v>
      </c>
      <c r="K154" s="31">
        <v>185.95</v>
      </c>
      <c r="L154" s="31">
        <v>184.2</v>
      </c>
      <c r="M154" s="31">
        <v>47.230899999999998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37441.550000000003</v>
      </c>
      <c r="D155" s="36">
        <v>37409.200000000004</v>
      </c>
      <c r="E155" s="36">
        <v>36918.450000000012</v>
      </c>
      <c r="F155" s="36">
        <v>36395.350000000006</v>
      </c>
      <c r="G155" s="36">
        <v>35904.600000000013</v>
      </c>
      <c r="H155" s="36">
        <v>37932.30000000001</v>
      </c>
      <c r="I155" s="36">
        <v>38423.049999999996</v>
      </c>
      <c r="J155" s="36">
        <v>38946.150000000009</v>
      </c>
      <c r="K155" s="31">
        <v>37899.949999999997</v>
      </c>
      <c r="L155" s="31">
        <v>36886.1</v>
      </c>
      <c r="M155" s="31">
        <v>0.55825000000000002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1261.5</v>
      </c>
      <c r="D156" s="36">
        <v>1279.05</v>
      </c>
      <c r="E156" s="36">
        <v>1238.1999999999998</v>
      </c>
      <c r="F156" s="36">
        <v>1214.8999999999999</v>
      </c>
      <c r="G156" s="36">
        <v>1174.0499999999997</v>
      </c>
      <c r="H156" s="36">
        <v>1302.3499999999999</v>
      </c>
      <c r="I156" s="36">
        <v>1343.1999999999998</v>
      </c>
      <c r="J156" s="36">
        <v>1366.5</v>
      </c>
      <c r="K156" s="31">
        <v>1319.9</v>
      </c>
      <c r="L156" s="31">
        <v>1255.75</v>
      </c>
      <c r="M156" s="31">
        <v>2.8557700000000001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923.7</v>
      </c>
      <c r="D157" s="36">
        <v>932.30000000000007</v>
      </c>
      <c r="E157" s="36">
        <v>872.60000000000014</v>
      </c>
      <c r="F157" s="36">
        <v>821.50000000000011</v>
      </c>
      <c r="G157" s="36">
        <v>761.80000000000018</v>
      </c>
      <c r="H157" s="36">
        <v>983.40000000000009</v>
      </c>
      <c r="I157" s="36">
        <v>1043.1000000000001</v>
      </c>
      <c r="J157" s="36">
        <v>1094.2</v>
      </c>
      <c r="K157" s="31">
        <v>992</v>
      </c>
      <c r="L157" s="31">
        <v>881.2</v>
      </c>
      <c r="M157" s="31">
        <v>74.06062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971.75</v>
      </c>
      <c r="D158" s="36">
        <v>984.51666666666677</v>
      </c>
      <c r="E158" s="36">
        <v>953.13333333333355</v>
      </c>
      <c r="F158" s="36">
        <v>934.51666666666677</v>
      </c>
      <c r="G158" s="36">
        <v>903.13333333333355</v>
      </c>
      <c r="H158" s="36">
        <v>1003.1333333333336</v>
      </c>
      <c r="I158" s="36">
        <v>1034.5166666666669</v>
      </c>
      <c r="J158" s="36">
        <v>1053.1333333333337</v>
      </c>
      <c r="K158" s="31">
        <v>1015.9</v>
      </c>
      <c r="L158" s="31">
        <v>965.9</v>
      </c>
      <c r="M158" s="31">
        <v>7.8848099999999999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5806.25</v>
      </c>
      <c r="D159" s="36">
        <v>5840.6166666666659</v>
      </c>
      <c r="E159" s="36">
        <v>5741.4333333333316</v>
      </c>
      <c r="F159" s="36">
        <v>5676.6166666666659</v>
      </c>
      <c r="G159" s="36">
        <v>5577.4333333333316</v>
      </c>
      <c r="H159" s="36">
        <v>5905.4333333333316</v>
      </c>
      <c r="I159" s="36">
        <v>6004.6166666666659</v>
      </c>
      <c r="J159" s="36">
        <v>6069.4333333333316</v>
      </c>
      <c r="K159" s="31">
        <v>5939.8</v>
      </c>
      <c r="L159" s="31">
        <v>5775.8</v>
      </c>
      <c r="M159" s="31">
        <v>4.7085299999999997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219.9</v>
      </c>
      <c r="D160" s="36">
        <v>221.91666666666666</v>
      </c>
      <c r="E160" s="36">
        <v>217.0333333333333</v>
      </c>
      <c r="F160" s="36">
        <v>214.16666666666666</v>
      </c>
      <c r="G160" s="36">
        <v>209.2833333333333</v>
      </c>
      <c r="H160" s="36">
        <v>224.7833333333333</v>
      </c>
      <c r="I160" s="36">
        <v>229.66666666666669</v>
      </c>
      <c r="J160" s="36">
        <v>232.5333333333333</v>
      </c>
      <c r="K160" s="31">
        <v>226.8</v>
      </c>
      <c r="L160" s="31">
        <v>219.05</v>
      </c>
      <c r="M160" s="31">
        <v>13.355980000000001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244.15</v>
      </c>
      <c r="D161" s="36">
        <v>245.23333333333335</v>
      </c>
      <c r="E161" s="36">
        <v>239.51666666666671</v>
      </c>
      <c r="F161" s="36">
        <v>234.88333333333335</v>
      </c>
      <c r="G161" s="36">
        <v>229.16666666666671</v>
      </c>
      <c r="H161" s="36">
        <v>249.8666666666667</v>
      </c>
      <c r="I161" s="36">
        <v>255.58333333333334</v>
      </c>
      <c r="J161" s="36">
        <v>260.2166666666667</v>
      </c>
      <c r="K161" s="31">
        <v>250.95</v>
      </c>
      <c r="L161" s="31">
        <v>240.6</v>
      </c>
      <c r="M161" s="31">
        <v>162.63512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16906.05</v>
      </c>
      <c r="D162" s="36">
        <v>16985.066666666669</v>
      </c>
      <c r="E162" s="36">
        <v>16746.133333333339</v>
      </c>
      <c r="F162" s="36">
        <v>16586.216666666671</v>
      </c>
      <c r="G162" s="36">
        <v>16347.28333333334</v>
      </c>
      <c r="H162" s="36">
        <v>17144.983333333337</v>
      </c>
      <c r="I162" s="36">
        <v>17383.916666666664</v>
      </c>
      <c r="J162" s="36">
        <v>17543.833333333336</v>
      </c>
      <c r="K162" s="31">
        <v>17224</v>
      </c>
      <c r="L162" s="31">
        <v>16825.150000000001</v>
      </c>
      <c r="M162" s="31">
        <v>1.6750000000000001E-2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2351</v>
      </c>
      <c r="D163" s="36">
        <v>2359.4500000000003</v>
      </c>
      <c r="E163" s="36">
        <v>2336.5500000000006</v>
      </c>
      <c r="F163" s="36">
        <v>2322.1000000000004</v>
      </c>
      <c r="G163" s="36">
        <v>2299.2000000000007</v>
      </c>
      <c r="H163" s="36">
        <v>2373.9000000000005</v>
      </c>
      <c r="I163" s="36">
        <v>2396.8000000000002</v>
      </c>
      <c r="J163" s="36">
        <v>2411.2500000000005</v>
      </c>
      <c r="K163" s="31">
        <v>2382.35</v>
      </c>
      <c r="L163" s="31">
        <v>2345</v>
      </c>
      <c r="M163" s="31">
        <v>1.47967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3406</v>
      </c>
      <c r="D164" s="36">
        <v>3425.8166666666671</v>
      </c>
      <c r="E164" s="36">
        <v>3371.7833333333342</v>
      </c>
      <c r="F164" s="36">
        <v>3337.5666666666671</v>
      </c>
      <c r="G164" s="36">
        <v>3283.5333333333342</v>
      </c>
      <c r="H164" s="36">
        <v>3460.0333333333342</v>
      </c>
      <c r="I164" s="36">
        <v>3514.0666666666671</v>
      </c>
      <c r="J164" s="36">
        <v>3548.2833333333342</v>
      </c>
      <c r="K164" s="31">
        <v>3479.85</v>
      </c>
      <c r="L164" s="31">
        <v>3391.6</v>
      </c>
      <c r="M164" s="31">
        <v>1.56985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69.650000000000006</v>
      </c>
      <c r="D165" s="36">
        <v>70.816666666666677</v>
      </c>
      <c r="E165" s="36">
        <v>67.933333333333351</v>
      </c>
      <c r="F165" s="36">
        <v>66.216666666666669</v>
      </c>
      <c r="G165" s="36">
        <v>63.333333333333343</v>
      </c>
      <c r="H165" s="36">
        <v>72.53333333333336</v>
      </c>
      <c r="I165" s="36">
        <v>75.416666666666686</v>
      </c>
      <c r="J165" s="36">
        <v>77.133333333333368</v>
      </c>
      <c r="K165" s="31">
        <v>73.7</v>
      </c>
      <c r="L165" s="31">
        <v>69.099999999999994</v>
      </c>
      <c r="M165" s="31">
        <v>640.52094999999997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700.4</v>
      </c>
      <c r="D166" s="36">
        <v>697.20000000000016</v>
      </c>
      <c r="E166" s="36">
        <v>669.40000000000032</v>
      </c>
      <c r="F166" s="36">
        <v>638.4000000000002</v>
      </c>
      <c r="G166" s="36">
        <v>610.60000000000036</v>
      </c>
      <c r="H166" s="36">
        <v>728.20000000000027</v>
      </c>
      <c r="I166" s="36">
        <v>756.00000000000023</v>
      </c>
      <c r="J166" s="36">
        <v>787.00000000000023</v>
      </c>
      <c r="K166" s="31">
        <v>725</v>
      </c>
      <c r="L166" s="31">
        <v>666.2</v>
      </c>
      <c r="M166" s="31">
        <v>17.25806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5154.1499999999996</v>
      </c>
      <c r="D167" s="36">
        <v>5179</v>
      </c>
      <c r="E167" s="36">
        <v>5113.1499999999996</v>
      </c>
      <c r="F167" s="36">
        <v>5072.1499999999996</v>
      </c>
      <c r="G167" s="36">
        <v>5006.2999999999993</v>
      </c>
      <c r="H167" s="36">
        <v>5220</v>
      </c>
      <c r="I167" s="36">
        <v>5285.85</v>
      </c>
      <c r="J167" s="36">
        <v>5326.85</v>
      </c>
      <c r="K167" s="31">
        <v>5244.85</v>
      </c>
      <c r="L167" s="31">
        <v>5138</v>
      </c>
      <c r="M167" s="31">
        <v>6.44285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350.45</v>
      </c>
      <c r="D168" s="36">
        <v>360.55</v>
      </c>
      <c r="E168" s="36">
        <v>336.55</v>
      </c>
      <c r="F168" s="36">
        <v>322.64999999999998</v>
      </c>
      <c r="G168" s="36">
        <v>298.64999999999998</v>
      </c>
      <c r="H168" s="36">
        <v>374.45000000000005</v>
      </c>
      <c r="I168" s="36">
        <v>398.45000000000005</v>
      </c>
      <c r="J168" s="36">
        <v>412.35000000000008</v>
      </c>
      <c r="K168" s="31">
        <v>384.55</v>
      </c>
      <c r="L168" s="31">
        <v>346.65</v>
      </c>
      <c r="M168" s="31">
        <v>46.831449999999997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199.75</v>
      </c>
      <c r="D169" s="36">
        <v>201.29999999999998</v>
      </c>
      <c r="E169" s="36">
        <v>197.44999999999996</v>
      </c>
      <c r="F169" s="36">
        <v>195.14999999999998</v>
      </c>
      <c r="G169" s="36">
        <v>191.29999999999995</v>
      </c>
      <c r="H169" s="36">
        <v>203.59999999999997</v>
      </c>
      <c r="I169" s="36">
        <v>207.45</v>
      </c>
      <c r="J169" s="36">
        <v>209.74999999999997</v>
      </c>
      <c r="K169" s="31">
        <v>205.15</v>
      </c>
      <c r="L169" s="31">
        <v>199</v>
      </c>
      <c r="M169" s="31">
        <v>69.882189999999994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746.4</v>
      </c>
      <c r="D170" s="36">
        <v>738.43333333333339</v>
      </c>
      <c r="E170" s="36">
        <v>718.96666666666681</v>
      </c>
      <c r="F170" s="36">
        <v>691.53333333333342</v>
      </c>
      <c r="G170" s="36">
        <v>672.06666666666683</v>
      </c>
      <c r="H170" s="36">
        <v>765.86666666666679</v>
      </c>
      <c r="I170" s="36">
        <v>785.33333333333348</v>
      </c>
      <c r="J170" s="36">
        <v>812.76666666666677</v>
      </c>
      <c r="K170" s="31">
        <v>757.9</v>
      </c>
      <c r="L170" s="31">
        <v>711</v>
      </c>
      <c r="M170" s="31">
        <v>12.39894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975.35</v>
      </c>
      <c r="D171" s="36">
        <v>985.15</v>
      </c>
      <c r="E171" s="36">
        <v>960.5</v>
      </c>
      <c r="F171" s="36">
        <v>945.65</v>
      </c>
      <c r="G171" s="36">
        <v>921</v>
      </c>
      <c r="H171" s="36">
        <v>1000</v>
      </c>
      <c r="I171" s="36">
        <v>1024.6499999999999</v>
      </c>
      <c r="J171" s="36">
        <v>1039.5</v>
      </c>
      <c r="K171" s="31">
        <v>1009.8</v>
      </c>
      <c r="L171" s="31">
        <v>970.3</v>
      </c>
      <c r="M171" s="31">
        <v>4.3125600000000004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278.3</v>
      </c>
      <c r="D172" s="36">
        <v>281.63333333333338</v>
      </c>
      <c r="E172" s="36">
        <v>272.11666666666679</v>
      </c>
      <c r="F172" s="36">
        <v>265.93333333333339</v>
      </c>
      <c r="G172" s="36">
        <v>256.4166666666668</v>
      </c>
      <c r="H172" s="36">
        <v>287.81666666666678</v>
      </c>
      <c r="I172" s="36">
        <v>297.33333333333331</v>
      </c>
      <c r="J172" s="36">
        <v>303.51666666666677</v>
      </c>
      <c r="K172" s="31">
        <v>291.14999999999998</v>
      </c>
      <c r="L172" s="31">
        <v>275.45</v>
      </c>
      <c r="M172" s="31">
        <v>165.31192999999999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2263.1999999999998</v>
      </c>
      <c r="D173" s="36">
        <v>2274.9</v>
      </c>
      <c r="E173" s="36">
        <v>2243.5500000000002</v>
      </c>
      <c r="F173" s="36">
        <v>2223.9</v>
      </c>
      <c r="G173" s="36">
        <v>2192.5500000000002</v>
      </c>
      <c r="H173" s="36">
        <v>2294.5500000000002</v>
      </c>
      <c r="I173" s="36">
        <v>2325.8999999999996</v>
      </c>
      <c r="J173" s="36">
        <v>2345.5500000000002</v>
      </c>
      <c r="K173" s="31">
        <v>2306.25</v>
      </c>
      <c r="L173" s="31">
        <v>2255.25</v>
      </c>
      <c r="M173" s="31">
        <v>39.26981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83.35</v>
      </c>
      <c r="D174" s="36">
        <v>84.399999999999991</v>
      </c>
      <c r="E174" s="36">
        <v>81.949999999999989</v>
      </c>
      <c r="F174" s="36">
        <v>80.55</v>
      </c>
      <c r="G174" s="36">
        <v>78.099999999999994</v>
      </c>
      <c r="H174" s="36">
        <v>85.799999999999983</v>
      </c>
      <c r="I174" s="36">
        <v>88.25</v>
      </c>
      <c r="J174" s="36">
        <v>89.649999999999977</v>
      </c>
      <c r="K174" s="31">
        <v>86.85</v>
      </c>
      <c r="L174" s="31">
        <v>83</v>
      </c>
      <c r="M174" s="31">
        <v>163.94075000000001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774.9</v>
      </c>
      <c r="D175" s="36">
        <v>778.1</v>
      </c>
      <c r="E175" s="36">
        <v>767.2</v>
      </c>
      <c r="F175" s="36">
        <v>759.5</v>
      </c>
      <c r="G175" s="36">
        <v>748.6</v>
      </c>
      <c r="H175" s="36">
        <v>785.80000000000007</v>
      </c>
      <c r="I175" s="36">
        <v>796.69999999999993</v>
      </c>
      <c r="J175" s="36">
        <v>804.40000000000009</v>
      </c>
      <c r="K175" s="31">
        <v>789</v>
      </c>
      <c r="L175" s="31">
        <v>770.4</v>
      </c>
      <c r="M175" s="31">
        <v>10.41269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1338.4</v>
      </c>
      <c r="D176" s="36">
        <v>1344.6666666666667</v>
      </c>
      <c r="E176" s="36">
        <v>1322.7833333333335</v>
      </c>
      <c r="F176" s="36">
        <v>1307.1666666666667</v>
      </c>
      <c r="G176" s="36">
        <v>1285.2833333333335</v>
      </c>
      <c r="H176" s="36">
        <v>1360.2833333333335</v>
      </c>
      <c r="I176" s="36">
        <v>1382.1666666666667</v>
      </c>
      <c r="J176" s="36">
        <v>1397.7833333333335</v>
      </c>
      <c r="K176" s="31">
        <v>1366.55</v>
      </c>
      <c r="L176" s="31">
        <v>1329.05</v>
      </c>
      <c r="M176" s="31">
        <v>9.7613599999999998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552.95000000000005</v>
      </c>
      <c r="D177" s="36">
        <v>556.65</v>
      </c>
      <c r="E177" s="36">
        <v>547.29999999999995</v>
      </c>
      <c r="F177" s="36">
        <v>541.65</v>
      </c>
      <c r="G177" s="36">
        <v>532.29999999999995</v>
      </c>
      <c r="H177" s="36">
        <v>562.29999999999995</v>
      </c>
      <c r="I177" s="36">
        <v>571.65000000000009</v>
      </c>
      <c r="J177" s="36">
        <v>577.29999999999995</v>
      </c>
      <c r="K177" s="31">
        <v>566</v>
      </c>
      <c r="L177" s="31">
        <v>551</v>
      </c>
      <c r="M177" s="31">
        <v>118.75035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25704.1</v>
      </c>
      <c r="D178" s="36">
        <v>25821.383333333331</v>
      </c>
      <c r="E178" s="36">
        <v>25443.266666666663</v>
      </c>
      <c r="F178" s="36">
        <v>25182.433333333331</v>
      </c>
      <c r="G178" s="36">
        <v>24804.316666666662</v>
      </c>
      <c r="H178" s="36">
        <v>26082.216666666664</v>
      </c>
      <c r="I178" s="36">
        <v>26460.333333333332</v>
      </c>
      <c r="J178" s="36">
        <v>26721.166666666664</v>
      </c>
      <c r="K178" s="31">
        <v>26199.5</v>
      </c>
      <c r="L178" s="31">
        <v>25560.55</v>
      </c>
      <c r="M178" s="31">
        <v>0.16692000000000001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1880</v>
      </c>
      <c r="D179" s="36">
        <v>1887.3333333333333</v>
      </c>
      <c r="E179" s="36">
        <v>1858.6666666666665</v>
      </c>
      <c r="F179" s="36">
        <v>1837.3333333333333</v>
      </c>
      <c r="G179" s="36">
        <v>1808.6666666666665</v>
      </c>
      <c r="H179" s="36">
        <v>1908.6666666666665</v>
      </c>
      <c r="I179" s="36">
        <v>1937.333333333333</v>
      </c>
      <c r="J179" s="36">
        <v>1958.6666666666665</v>
      </c>
      <c r="K179" s="31">
        <v>1916</v>
      </c>
      <c r="L179" s="31">
        <v>1866</v>
      </c>
      <c r="M179" s="31">
        <v>20.730560000000001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3414.75</v>
      </c>
      <c r="D180" s="36">
        <v>3430.7666666666664</v>
      </c>
      <c r="E180" s="36">
        <v>3387.0333333333328</v>
      </c>
      <c r="F180" s="36">
        <v>3359.3166666666666</v>
      </c>
      <c r="G180" s="36">
        <v>3315.583333333333</v>
      </c>
      <c r="H180" s="36">
        <v>3458.4833333333327</v>
      </c>
      <c r="I180" s="36">
        <v>3502.2166666666662</v>
      </c>
      <c r="J180" s="36">
        <v>3529.9333333333325</v>
      </c>
      <c r="K180" s="31">
        <v>3474.5</v>
      </c>
      <c r="L180" s="31">
        <v>3403.05</v>
      </c>
      <c r="M180" s="31">
        <v>1.90279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508.95</v>
      </c>
      <c r="D181" s="36">
        <v>519.25</v>
      </c>
      <c r="E181" s="36">
        <v>492.6</v>
      </c>
      <c r="F181" s="36">
        <v>476.25</v>
      </c>
      <c r="G181" s="36">
        <v>449.6</v>
      </c>
      <c r="H181" s="36">
        <v>535.6</v>
      </c>
      <c r="I181" s="36">
        <v>562.25000000000011</v>
      </c>
      <c r="J181" s="36">
        <v>578.6</v>
      </c>
      <c r="K181" s="31">
        <v>545.9</v>
      </c>
      <c r="L181" s="31">
        <v>502.9</v>
      </c>
      <c r="M181" s="31">
        <v>15.31268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2172.65</v>
      </c>
      <c r="D182" s="36">
        <v>2194.1</v>
      </c>
      <c r="E182" s="36">
        <v>2146.75</v>
      </c>
      <c r="F182" s="36">
        <v>2120.85</v>
      </c>
      <c r="G182" s="36">
        <v>2073.5</v>
      </c>
      <c r="H182" s="36">
        <v>2220</v>
      </c>
      <c r="I182" s="36">
        <v>2267.3499999999995</v>
      </c>
      <c r="J182" s="36">
        <v>2293.25</v>
      </c>
      <c r="K182" s="31">
        <v>2241.4499999999998</v>
      </c>
      <c r="L182" s="31">
        <v>2168.1999999999998</v>
      </c>
      <c r="M182" s="31">
        <v>3.37697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1122.45</v>
      </c>
      <c r="D183" s="36">
        <v>1129.8833333333334</v>
      </c>
      <c r="E183" s="36">
        <v>1110.5666666666668</v>
      </c>
      <c r="F183" s="36">
        <v>1098.6833333333334</v>
      </c>
      <c r="G183" s="36">
        <v>1079.3666666666668</v>
      </c>
      <c r="H183" s="36">
        <v>1141.7666666666669</v>
      </c>
      <c r="I183" s="36">
        <v>1161.0833333333335</v>
      </c>
      <c r="J183" s="36">
        <v>1172.9666666666669</v>
      </c>
      <c r="K183" s="31">
        <v>1149.2</v>
      </c>
      <c r="L183" s="31">
        <v>1118</v>
      </c>
      <c r="M183" s="31">
        <v>7.0273000000000003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631.6</v>
      </c>
      <c r="D184" s="36">
        <v>635.86666666666667</v>
      </c>
      <c r="E184" s="36">
        <v>620.73333333333335</v>
      </c>
      <c r="F184" s="36">
        <v>609.86666666666667</v>
      </c>
      <c r="G184" s="36">
        <v>594.73333333333335</v>
      </c>
      <c r="H184" s="36">
        <v>646.73333333333335</v>
      </c>
      <c r="I184" s="36">
        <v>661.86666666666679</v>
      </c>
      <c r="J184" s="36">
        <v>672.73333333333335</v>
      </c>
      <c r="K184" s="31">
        <v>651</v>
      </c>
      <c r="L184" s="31">
        <v>625</v>
      </c>
      <c r="M184" s="31">
        <v>14.07807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693</v>
      </c>
      <c r="D185" s="36">
        <v>697.61666666666667</v>
      </c>
      <c r="E185" s="36">
        <v>685.38333333333333</v>
      </c>
      <c r="F185" s="36">
        <v>677.76666666666665</v>
      </c>
      <c r="G185" s="36">
        <v>665.5333333333333</v>
      </c>
      <c r="H185" s="36">
        <v>705.23333333333335</v>
      </c>
      <c r="I185" s="36">
        <v>717.4666666666667</v>
      </c>
      <c r="J185" s="36">
        <v>725.08333333333337</v>
      </c>
      <c r="K185" s="31">
        <v>709.85</v>
      </c>
      <c r="L185" s="31">
        <v>690</v>
      </c>
      <c r="M185" s="31">
        <v>13.9193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978.5</v>
      </c>
      <c r="D186" s="36">
        <v>990.23333333333323</v>
      </c>
      <c r="E186" s="36">
        <v>963.31666666666649</v>
      </c>
      <c r="F186" s="36">
        <v>948.13333333333321</v>
      </c>
      <c r="G186" s="36">
        <v>921.21666666666647</v>
      </c>
      <c r="H186" s="36">
        <v>1005.4166666666665</v>
      </c>
      <c r="I186" s="36">
        <v>1032.3333333333333</v>
      </c>
      <c r="J186" s="36">
        <v>1047.5166666666664</v>
      </c>
      <c r="K186" s="31">
        <v>1017.15</v>
      </c>
      <c r="L186" s="31">
        <v>975.05</v>
      </c>
      <c r="M186" s="31">
        <v>8.2519200000000001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1615.15</v>
      </c>
      <c r="D187" s="36">
        <v>1636.95</v>
      </c>
      <c r="E187" s="36">
        <v>1580.9</v>
      </c>
      <c r="F187" s="36">
        <v>1546.65</v>
      </c>
      <c r="G187" s="36">
        <v>1490.6000000000001</v>
      </c>
      <c r="H187" s="36">
        <v>1671.2</v>
      </c>
      <c r="I187" s="36">
        <v>1727.2499999999998</v>
      </c>
      <c r="J187" s="36">
        <v>1761.5</v>
      </c>
      <c r="K187" s="31">
        <v>1693</v>
      </c>
      <c r="L187" s="31">
        <v>1602.7</v>
      </c>
      <c r="M187" s="31">
        <v>14.795310000000001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883.1</v>
      </c>
      <c r="D188" s="36">
        <v>889.80000000000007</v>
      </c>
      <c r="E188" s="36">
        <v>873.55000000000018</v>
      </c>
      <c r="F188" s="36">
        <v>864.00000000000011</v>
      </c>
      <c r="G188" s="36">
        <v>847.75000000000023</v>
      </c>
      <c r="H188" s="36">
        <v>899.35000000000014</v>
      </c>
      <c r="I188" s="36">
        <v>915.59999999999991</v>
      </c>
      <c r="J188" s="36">
        <v>925.15000000000009</v>
      </c>
      <c r="K188" s="31">
        <v>906.05</v>
      </c>
      <c r="L188" s="31">
        <v>880.25</v>
      </c>
      <c r="M188" s="31">
        <v>9.7311300000000003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7336.45</v>
      </c>
      <c r="D189" s="36">
        <v>7416.1500000000005</v>
      </c>
      <c r="E189" s="36">
        <v>7220.3000000000011</v>
      </c>
      <c r="F189" s="36">
        <v>7104.1500000000005</v>
      </c>
      <c r="G189" s="36">
        <v>6908.3000000000011</v>
      </c>
      <c r="H189" s="36">
        <v>7532.3000000000011</v>
      </c>
      <c r="I189" s="36">
        <v>7728.1500000000015</v>
      </c>
      <c r="J189" s="36">
        <v>7844.3000000000011</v>
      </c>
      <c r="K189" s="31">
        <v>7612</v>
      </c>
      <c r="L189" s="31">
        <v>7300</v>
      </c>
      <c r="M189" s="31">
        <v>1.17797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647.35</v>
      </c>
      <c r="D190" s="36">
        <v>653.19999999999993</v>
      </c>
      <c r="E190" s="36">
        <v>639.14999999999986</v>
      </c>
      <c r="F190" s="36">
        <v>630.94999999999993</v>
      </c>
      <c r="G190" s="36">
        <v>616.89999999999986</v>
      </c>
      <c r="H190" s="36">
        <v>661.39999999999986</v>
      </c>
      <c r="I190" s="36">
        <v>675.44999999999982</v>
      </c>
      <c r="J190" s="36">
        <v>683.64999999999986</v>
      </c>
      <c r="K190" s="31">
        <v>667.25</v>
      </c>
      <c r="L190" s="31">
        <v>645</v>
      </c>
      <c r="M190" s="31">
        <v>85.640039999999999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238.25</v>
      </c>
      <c r="D191" s="36">
        <v>241.1</v>
      </c>
      <c r="E191" s="36">
        <v>233.45</v>
      </c>
      <c r="F191" s="36">
        <v>228.65</v>
      </c>
      <c r="G191" s="36">
        <v>221</v>
      </c>
      <c r="H191" s="36">
        <v>245.89999999999998</v>
      </c>
      <c r="I191" s="36">
        <v>253.55</v>
      </c>
      <c r="J191" s="36">
        <v>258.34999999999997</v>
      </c>
      <c r="K191" s="31">
        <v>248.75</v>
      </c>
      <c r="L191" s="31">
        <v>236.3</v>
      </c>
      <c r="M191" s="31">
        <v>95.501080000000002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120</v>
      </c>
      <c r="D192" s="36">
        <v>121.03333333333335</v>
      </c>
      <c r="E192" s="36">
        <v>118.66666666666669</v>
      </c>
      <c r="F192" s="36">
        <v>117.33333333333334</v>
      </c>
      <c r="G192" s="36">
        <v>114.96666666666668</v>
      </c>
      <c r="H192" s="36">
        <v>122.36666666666669</v>
      </c>
      <c r="I192" s="36">
        <v>124.73333333333333</v>
      </c>
      <c r="J192" s="36">
        <v>126.06666666666669</v>
      </c>
      <c r="K192" s="31">
        <v>123.4</v>
      </c>
      <c r="L192" s="31">
        <v>119.7</v>
      </c>
      <c r="M192" s="31">
        <v>306.99479000000002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3410.15</v>
      </c>
      <c r="D193" s="36">
        <v>3430.1333333333337</v>
      </c>
      <c r="E193" s="36">
        <v>3381.3166666666675</v>
      </c>
      <c r="F193" s="36">
        <v>3352.483333333334</v>
      </c>
      <c r="G193" s="36">
        <v>3303.6666666666679</v>
      </c>
      <c r="H193" s="36">
        <v>3458.9666666666672</v>
      </c>
      <c r="I193" s="36">
        <v>3507.7833333333338</v>
      </c>
      <c r="J193" s="36">
        <v>3536.6166666666668</v>
      </c>
      <c r="K193" s="31">
        <v>3478.95</v>
      </c>
      <c r="L193" s="31">
        <v>3401.3</v>
      </c>
      <c r="M193" s="31">
        <v>11.062720000000001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1155.95</v>
      </c>
      <c r="D194" s="36">
        <v>1159.4833333333333</v>
      </c>
      <c r="E194" s="36">
        <v>1148.0166666666667</v>
      </c>
      <c r="F194" s="36">
        <v>1140.0833333333333</v>
      </c>
      <c r="G194" s="36">
        <v>1128.6166666666666</v>
      </c>
      <c r="H194" s="36">
        <v>1167.4166666666667</v>
      </c>
      <c r="I194" s="36">
        <v>1178.8833333333334</v>
      </c>
      <c r="J194" s="36">
        <v>1186.8166666666668</v>
      </c>
      <c r="K194" s="31">
        <v>1170.95</v>
      </c>
      <c r="L194" s="31">
        <v>1151.55</v>
      </c>
      <c r="M194" s="31">
        <v>12.03959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2907.15</v>
      </c>
      <c r="D195" s="36">
        <v>2942.8166666666671</v>
      </c>
      <c r="E195" s="36">
        <v>2844.3833333333341</v>
      </c>
      <c r="F195" s="36">
        <v>2781.6166666666672</v>
      </c>
      <c r="G195" s="36">
        <v>2683.1833333333343</v>
      </c>
      <c r="H195" s="36">
        <v>3005.5833333333339</v>
      </c>
      <c r="I195" s="36">
        <v>3104.0166666666673</v>
      </c>
      <c r="J195" s="36">
        <v>3166.7833333333338</v>
      </c>
      <c r="K195" s="31">
        <v>3041.25</v>
      </c>
      <c r="L195" s="31">
        <v>2880.05</v>
      </c>
      <c r="M195" s="31">
        <v>1.44309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3219.75</v>
      </c>
      <c r="D196" s="36">
        <v>3234.7999999999997</v>
      </c>
      <c r="E196" s="36">
        <v>3194.6499999999996</v>
      </c>
      <c r="F196" s="36">
        <v>3169.5499999999997</v>
      </c>
      <c r="G196" s="36">
        <v>3129.3999999999996</v>
      </c>
      <c r="H196" s="36">
        <v>3259.8999999999996</v>
      </c>
      <c r="I196" s="36">
        <v>3300.05</v>
      </c>
      <c r="J196" s="36">
        <v>3325.1499999999996</v>
      </c>
      <c r="K196" s="31">
        <v>3274.95</v>
      </c>
      <c r="L196" s="31">
        <v>3209.7</v>
      </c>
      <c r="M196" s="31">
        <v>5.6692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1877.3</v>
      </c>
      <c r="D197" s="36">
        <v>1885.3333333333333</v>
      </c>
      <c r="E197" s="36">
        <v>1859.7166666666665</v>
      </c>
      <c r="F197" s="36">
        <v>1842.1333333333332</v>
      </c>
      <c r="G197" s="36">
        <v>1816.5166666666664</v>
      </c>
      <c r="H197" s="36">
        <v>1902.9166666666665</v>
      </c>
      <c r="I197" s="36">
        <v>1928.5333333333333</v>
      </c>
      <c r="J197" s="36">
        <v>1946.1166666666666</v>
      </c>
      <c r="K197" s="31">
        <v>1910.95</v>
      </c>
      <c r="L197" s="31">
        <v>1867.75</v>
      </c>
      <c r="M197" s="31">
        <v>2.2451599999999998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722.9</v>
      </c>
      <c r="D198" s="36">
        <v>724.46666666666658</v>
      </c>
      <c r="E198" s="36">
        <v>708.48333333333312</v>
      </c>
      <c r="F198" s="36">
        <v>694.06666666666649</v>
      </c>
      <c r="G198" s="36">
        <v>678.08333333333303</v>
      </c>
      <c r="H198" s="36">
        <v>738.88333333333321</v>
      </c>
      <c r="I198" s="36">
        <v>754.86666666666656</v>
      </c>
      <c r="J198" s="36">
        <v>769.2833333333333</v>
      </c>
      <c r="K198" s="31">
        <v>740.45</v>
      </c>
      <c r="L198" s="31">
        <v>710.05</v>
      </c>
      <c r="M198" s="31">
        <v>1.7754099999999999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1991.95</v>
      </c>
      <c r="D199" s="36">
        <v>2004.3666666666668</v>
      </c>
      <c r="E199" s="36">
        <v>1967.5833333333335</v>
      </c>
      <c r="F199" s="36">
        <v>1943.2166666666667</v>
      </c>
      <c r="G199" s="36">
        <v>1906.4333333333334</v>
      </c>
      <c r="H199" s="36">
        <v>2028.7333333333336</v>
      </c>
      <c r="I199" s="36">
        <v>2065.5166666666669</v>
      </c>
      <c r="J199" s="36">
        <v>2089.8833333333337</v>
      </c>
      <c r="K199" s="31">
        <v>2041.15</v>
      </c>
      <c r="L199" s="31">
        <v>1980</v>
      </c>
      <c r="M199" s="31">
        <v>4.8845099999999997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33.65</v>
      </c>
      <c r="D200" s="36">
        <v>34.266666666666666</v>
      </c>
      <c r="E200" s="36">
        <v>32.883333333333333</v>
      </c>
      <c r="F200" s="36">
        <v>32.116666666666667</v>
      </c>
      <c r="G200" s="36">
        <v>30.733333333333334</v>
      </c>
      <c r="H200" s="36">
        <v>35.033333333333331</v>
      </c>
      <c r="I200" s="36">
        <v>36.416666666666657</v>
      </c>
      <c r="J200" s="36">
        <v>37.18333333333333</v>
      </c>
      <c r="K200" s="31">
        <v>35.65</v>
      </c>
      <c r="L200" s="31">
        <v>33.5</v>
      </c>
      <c r="M200" s="31">
        <v>121.41285000000001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85.2</v>
      </c>
      <c r="D201" s="36">
        <v>87.55</v>
      </c>
      <c r="E201" s="36">
        <v>81.149999999999991</v>
      </c>
      <c r="F201" s="36">
        <v>77.099999999999994</v>
      </c>
      <c r="G201" s="36">
        <v>70.699999999999989</v>
      </c>
      <c r="H201" s="36">
        <v>91.6</v>
      </c>
      <c r="I201" s="36">
        <v>98</v>
      </c>
      <c r="J201" s="36">
        <v>102.05</v>
      </c>
      <c r="K201" s="31">
        <v>93.95</v>
      </c>
      <c r="L201" s="31">
        <v>83.5</v>
      </c>
      <c r="M201" s="31">
        <v>71.367289999999997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1585.25</v>
      </c>
      <c r="D202" s="36">
        <v>1591.2833333333335</v>
      </c>
      <c r="E202" s="36">
        <v>1574.116666666667</v>
      </c>
      <c r="F202" s="36">
        <v>1562.9833333333336</v>
      </c>
      <c r="G202" s="36">
        <v>1545.8166666666671</v>
      </c>
      <c r="H202" s="36">
        <v>1602.416666666667</v>
      </c>
      <c r="I202" s="36">
        <v>1619.5833333333335</v>
      </c>
      <c r="J202" s="36">
        <v>1630.7166666666669</v>
      </c>
      <c r="K202" s="31">
        <v>1608.45</v>
      </c>
      <c r="L202" s="31">
        <v>1580.15</v>
      </c>
      <c r="M202" s="31">
        <v>9.5031099999999995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1629.05</v>
      </c>
      <c r="D203" s="36">
        <v>1625.5166666666667</v>
      </c>
      <c r="E203" s="36">
        <v>1605.5833333333333</v>
      </c>
      <c r="F203" s="36">
        <v>1582.1166666666666</v>
      </c>
      <c r="G203" s="36">
        <v>1562.1833333333332</v>
      </c>
      <c r="H203" s="36">
        <v>1648.9833333333333</v>
      </c>
      <c r="I203" s="36">
        <v>1668.9166666666667</v>
      </c>
      <c r="J203" s="36">
        <v>1692.3833333333334</v>
      </c>
      <c r="K203" s="31">
        <v>1645.45</v>
      </c>
      <c r="L203" s="31">
        <v>1602.05</v>
      </c>
      <c r="M203" s="31">
        <v>6.4713099999999999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8325.25</v>
      </c>
      <c r="D204" s="36">
        <v>8383.7999999999993</v>
      </c>
      <c r="E204" s="36">
        <v>8243.9999999999982</v>
      </c>
      <c r="F204" s="36">
        <v>8162.7499999999982</v>
      </c>
      <c r="G204" s="36">
        <v>8022.9499999999971</v>
      </c>
      <c r="H204" s="36">
        <v>8465.0499999999993</v>
      </c>
      <c r="I204" s="36">
        <v>8604.8500000000022</v>
      </c>
      <c r="J204" s="36">
        <v>8686.1</v>
      </c>
      <c r="K204" s="31">
        <v>8523.6</v>
      </c>
      <c r="L204" s="31">
        <v>8302.5499999999993</v>
      </c>
      <c r="M204" s="31">
        <v>2.1754600000000002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95</v>
      </c>
      <c r="D205" s="36">
        <v>96.666666666666671</v>
      </c>
      <c r="E205" s="36">
        <v>91.333333333333343</v>
      </c>
      <c r="F205" s="36">
        <v>87.666666666666671</v>
      </c>
      <c r="G205" s="36">
        <v>82.333333333333343</v>
      </c>
      <c r="H205" s="36">
        <v>100.33333333333334</v>
      </c>
      <c r="I205" s="36">
        <v>105.66666666666669</v>
      </c>
      <c r="J205" s="36">
        <v>109.33333333333334</v>
      </c>
      <c r="K205" s="31">
        <v>102</v>
      </c>
      <c r="L205" s="31">
        <v>93</v>
      </c>
      <c r="M205" s="31">
        <v>298.90296000000001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586.70000000000005</v>
      </c>
      <c r="D206" s="36">
        <v>593.26666666666677</v>
      </c>
      <c r="E206" s="36">
        <v>578.53333333333353</v>
      </c>
      <c r="F206" s="36">
        <v>570.36666666666679</v>
      </c>
      <c r="G206" s="36">
        <v>555.63333333333355</v>
      </c>
      <c r="H206" s="36">
        <v>601.43333333333351</v>
      </c>
      <c r="I206" s="36">
        <v>616.16666666666686</v>
      </c>
      <c r="J206" s="36">
        <v>624.33333333333348</v>
      </c>
      <c r="K206" s="31">
        <v>608</v>
      </c>
      <c r="L206" s="31">
        <v>585.1</v>
      </c>
      <c r="M206" s="31">
        <v>21.099810000000002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922.75</v>
      </c>
      <c r="D207" s="36">
        <v>922.0333333333333</v>
      </c>
      <c r="E207" s="36">
        <v>916.71666666666658</v>
      </c>
      <c r="F207" s="36">
        <v>910.68333333333328</v>
      </c>
      <c r="G207" s="36">
        <v>905.36666666666656</v>
      </c>
      <c r="H207" s="36">
        <v>928.06666666666661</v>
      </c>
      <c r="I207" s="36">
        <v>933.38333333333321</v>
      </c>
      <c r="J207" s="36">
        <v>939.41666666666663</v>
      </c>
      <c r="K207" s="31">
        <v>927.35</v>
      </c>
      <c r="L207" s="31">
        <v>916</v>
      </c>
      <c r="M207" s="31">
        <v>12.97542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215.05</v>
      </c>
      <c r="D208" s="36">
        <v>218.25</v>
      </c>
      <c r="E208" s="36">
        <v>211.3</v>
      </c>
      <c r="F208" s="36">
        <v>207.55</v>
      </c>
      <c r="G208" s="36">
        <v>200.60000000000002</v>
      </c>
      <c r="H208" s="36">
        <v>222</v>
      </c>
      <c r="I208" s="36">
        <v>228.95</v>
      </c>
      <c r="J208" s="36">
        <v>232.7</v>
      </c>
      <c r="K208" s="31">
        <v>225.2</v>
      </c>
      <c r="L208" s="31">
        <v>214.5</v>
      </c>
      <c r="M208" s="31">
        <v>73.848140000000001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821.3</v>
      </c>
      <c r="D209" s="36">
        <v>820.08333333333337</v>
      </c>
      <c r="E209" s="36">
        <v>807.91666666666674</v>
      </c>
      <c r="F209" s="36">
        <v>794.53333333333342</v>
      </c>
      <c r="G209" s="36">
        <v>782.36666666666679</v>
      </c>
      <c r="H209" s="36">
        <v>833.4666666666667</v>
      </c>
      <c r="I209" s="36">
        <v>845.63333333333344</v>
      </c>
      <c r="J209" s="36">
        <v>859.01666666666665</v>
      </c>
      <c r="K209" s="31">
        <v>832.25</v>
      </c>
      <c r="L209" s="31">
        <v>806.7</v>
      </c>
      <c r="M209" s="31">
        <v>20.96753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1643.55</v>
      </c>
      <c r="D210" s="36">
        <v>1646.4333333333334</v>
      </c>
      <c r="E210" s="36">
        <v>1635.1166666666668</v>
      </c>
      <c r="F210" s="36">
        <v>1626.6833333333334</v>
      </c>
      <c r="G210" s="36">
        <v>1615.3666666666668</v>
      </c>
      <c r="H210" s="36">
        <v>1654.8666666666668</v>
      </c>
      <c r="I210" s="36">
        <v>1666.1833333333334</v>
      </c>
      <c r="J210" s="36">
        <v>1674.6166666666668</v>
      </c>
      <c r="K210" s="31">
        <v>1657.75</v>
      </c>
      <c r="L210" s="31">
        <v>1638</v>
      </c>
      <c r="M210" s="31">
        <v>0.74839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383.15</v>
      </c>
      <c r="D211" s="36">
        <v>386.11666666666662</v>
      </c>
      <c r="E211" s="36">
        <v>379.23333333333323</v>
      </c>
      <c r="F211" s="36">
        <v>375.31666666666661</v>
      </c>
      <c r="G211" s="36">
        <v>368.43333333333322</v>
      </c>
      <c r="H211" s="36">
        <v>390.03333333333325</v>
      </c>
      <c r="I211" s="36">
        <v>396.91666666666657</v>
      </c>
      <c r="J211" s="36">
        <v>400.83333333333326</v>
      </c>
      <c r="K211" s="31">
        <v>393</v>
      </c>
      <c r="L211" s="31">
        <v>382.2</v>
      </c>
      <c r="M211" s="31">
        <v>44.189129999999999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16.350000000000001</v>
      </c>
      <c r="D212" s="36">
        <v>16.666666666666668</v>
      </c>
      <c r="E212" s="36">
        <v>15.883333333333336</v>
      </c>
      <c r="F212" s="36">
        <v>15.416666666666668</v>
      </c>
      <c r="G212" s="36">
        <v>14.633333333333336</v>
      </c>
      <c r="H212" s="36">
        <v>17.133333333333336</v>
      </c>
      <c r="I212" s="36">
        <v>17.916666666666668</v>
      </c>
      <c r="J212" s="36">
        <v>18.383333333333336</v>
      </c>
      <c r="K212" s="31">
        <v>17.45</v>
      </c>
      <c r="L212" s="31">
        <v>16.2</v>
      </c>
      <c r="M212" s="31">
        <v>2392.1020699999999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249.7</v>
      </c>
      <c r="D213" s="36">
        <v>253.21666666666667</v>
      </c>
      <c r="E213" s="36">
        <v>244.83333333333331</v>
      </c>
      <c r="F213" s="36">
        <v>239.96666666666664</v>
      </c>
      <c r="G213" s="36">
        <v>231.58333333333329</v>
      </c>
      <c r="H213" s="36">
        <v>258.08333333333337</v>
      </c>
      <c r="I213" s="36">
        <v>266.4666666666667</v>
      </c>
      <c r="J213" s="36">
        <v>271.33333333333337</v>
      </c>
      <c r="K213" s="31">
        <v>261.60000000000002</v>
      </c>
      <c r="L213" s="31">
        <v>248.35</v>
      </c>
      <c r="M213" s="31">
        <v>53.887720000000002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108.9</v>
      </c>
      <c r="D214" s="36">
        <v>109.86666666666667</v>
      </c>
      <c r="E214" s="36">
        <v>105.83333333333334</v>
      </c>
      <c r="F214" s="36">
        <v>102.76666666666667</v>
      </c>
      <c r="G214" s="36">
        <v>98.733333333333334</v>
      </c>
      <c r="H214" s="36">
        <v>112.93333333333335</v>
      </c>
      <c r="I214" s="36">
        <v>116.96666666666668</v>
      </c>
      <c r="J214" s="36">
        <v>120.03333333333336</v>
      </c>
      <c r="K214" s="31">
        <v>113.9</v>
      </c>
      <c r="L214" s="31">
        <v>106.8</v>
      </c>
      <c r="M214" s="31">
        <v>709.44550000000004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570.35</v>
      </c>
      <c r="D215" s="36">
        <v>576.91666666666674</v>
      </c>
      <c r="E215" s="36">
        <v>561.38333333333344</v>
      </c>
      <c r="F215" s="36">
        <v>552.41666666666674</v>
      </c>
      <c r="G215" s="36">
        <v>536.88333333333344</v>
      </c>
      <c r="H215" s="36">
        <v>585.88333333333344</v>
      </c>
      <c r="I215" s="36">
        <v>601.41666666666674</v>
      </c>
      <c r="J215" s="36">
        <v>610.38333333333344</v>
      </c>
      <c r="K215" s="31">
        <v>592.45000000000005</v>
      </c>
      <c r="L215" s="31">
        <v>567.95000000000005</v>
      </c>
      <c r="M215" s="31">
        <v>11.004110000000001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2"/>
      <c r="B1" s="393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6" t="s">
        <v>16</v>
      </c>
      <c r="B9" s="388" t="s">
        <v>18</v>
      </c>
      <c r="C9" s="391" t="s">
        <v>20</v>
      </c>
      <c r="D9" s="391" t="s">
        <v>21</v>
      </c>
      <c r="E9" s="383" t="s">
        <v>22</v>
      </c>
      <c r="F9" s="384"/>
      <c r="G9" s="385"/>
      <c r="H9" s="383" t="s">
        <v>23</v>
      </c>
      <c r="I9" s="384"/>
      <c r="J9" s="385"/>
      <c r="K9" s="26"/>
      <c r="L9" s="27"/>
      <c r="M9" s="48"/>
      <c r="N9" s="1"/>
      <c r="O9" s="1"/>
    </row>
    <row r="10" spans="1:15" ht="42.75" customHeight="1">
      <c r="A10" s="387"/>
      <c r="B10" s="390"/>
      <c r="C10" s="390"/>
      <c r="D10" s="3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532.79999999999995</v>
      </c>
      <c r="D11" s="36">
        <v>534.6</v>
      </c>
      <c r="E11" s="36">
        <v>524.20000000000005</v>
      </c>
      <c r="F11" s="36">
        <v>515.6</v>
      </c>
      <c r="G11" s="36">
        <v>505.20000000000005</v>
      </c>
      <c r="H11" s="36">
        <v>543.20000000000005</v>
      </c>
      <c r="I11" s="36">
        <v>553.59999999999991</v>
      </c>
      <c r="J11" s="36">
        <v>562.20000000000005</v>
      </c>
      <c r="K11" s="31">
        <v>545</v>
      </c>
      <c r="L11" s="31">
        <v>526</v>
      </c>
      <c r="M11" s="31">
        <v>1.3078099999999999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29390.05</v>
      </c>
      <c r="D12" s="36">
        <v>29605.333333333332</v>
      </c>
      <c r="E12" s="36">
        <v>29034.716666666664</v>
      </c>
      <c r="F12" s="36">
        <v>28679.383333333331</v>
      </c>
      <c r="G12" s="36">
        <v>28108.766666666663</v>
      </c>
      <c r="H12" s="36">
        <v>29960.666666666664</v>
      </c>
      <c r="I12" s="36">
        <v>30531.283333333333</v>
      </c>
      <c r="J12" s="36">
        <v>30886.616666666665</v>
      </c>
      <c r="K12" s="31">
        <v>30175.95</v>
      </c>
      <c r="L12" s="31">
        <v>29250</v>
      </c>
      <c r="M12" s="31">
        <v>1.379E-2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484.25</v>
      </c>
      <c r="D13" s="36">
        <v>497.45</v>
      </c>
      <c r="E13" s="36">
        <v>467.1</v>
      </c>
      <c r="F13" s="36">
        <v>449.95000000000005</v>
      </c>
      <c r="G13" s="36">
        <v>419.60000000000008</v>
      </c>
      <c r="H13" s="36">
        <v>514.59999999999991</v>
      </c>
      <c r="I13" s="36">
        <v>544.95000000000005</v>
      </c>
      <c r="J13" s="36">
        <v>562.09999999999991</v>
      </c>
      <c r="K13" s="31">
        <v>527.79999999999995</v>
      </c>
      <c r="L13" s="31">
        <v>480.3</v>
      </c>
      <c r="M13" s="31">
        <v>3.9560499999999998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456.25</v>
      </c>
      <c r="D14" s="36">
        <v>461.75</v>
      </c>
      <c r="E14" s="36">
        <v>448.5</v>
      </c>
      <c r="F14" s="36">
        <v>440.75</v>
      </c>
      <c r="G14" s="36">
        <v>427.5</v>
      </c>
      <c r="H14" s="36">
        <v>469.5</v>
      </c>
      <c r="I14" s="36">
        <v>482.75</v>
      </c>
      <c r="J14" s="36">
        <v>490.5</v>
      </c>
      <c r="K14" s="31">
        <v>475</v>
      </c>
      <c r="L14" s="31">
        <v>454</v>
      </c>
      <c r="M14" s="31">
        <v>10.70086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1572.2</v>
      </c>
      <c r="D15" s="36">
        <v>1571.45</v>
      </c>
      <c r="E15" s="36">
        <v>1549</v>
      </c>
      <c r="F15" s="36">
        <v>1525.8</v>
      </c>
      <c r="G15" s="36">
        <v>1503.35</v>
      </c>
      <c r="H15" s="36">
        <v>1594.65</v>
      </c>
      <c r="I15" s="36">
        <v>1617.1000000000004</v>
      </c>
      <c r="J15" s="36">
        <v>1640.3000000000002</v>
      </c>
      <c r="K15" s="31">
        <v>1593.9</v>
      </c>
      <c r="L15" s="31">
        <v>1548.25</v>
      </c>
      <c r="M15" s="31">
        <v>0.96255999999999997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3942.7</v>
      </c>
      <c r="D16" s="36">
        <v>3971.2999999999997</v>
      </c>
      <c r="E16" s="36">
        <v>3901.3999999999996</v>
      </c>
      <c r="F16" s="36">
        <v>3860.1</v>
      </c>
      <c r="G16" s="36">
        <v>3790.2</v>
      </c>
      <c r="H16" s="36">
        <v>4012.5999999999995</v>
      </c>
      <c r="I16" s="36">
        <v>4082.5</v>
      </c>
      <c r="J16" s="36">
        <v>4123.7999999999993</v>
      </c>
      <c r="K16" s="31">
        <v>4041.2</v>
      </c>
      <c r="L16" s="31">
        <v>3930</v>
      </c>
      <c r="M16" s="31">
        <v>1.62161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22716.05</v>
      </c>
      <c r="D17" s="36">
        <v>22625.033333333336</v>
      </c>
      <c r="E17" s="36">
        <v>22495.066666666673</v>
      </c>
      <c r="F17" s="36">
        <v>22274.083333333336</v>
      </c>
      <c r="G17" s="36">
        <v>22144.116666666672</v>
      </c>
      <c r="H17" s="36">
        <v>22846.016666666674</v>
      </c>
      <c r="I17" s="36">
        <v>22975.983333333341</v>
      </c>
      <c r="J17" s="36">
        <v>23196.966666666674</v>
      </c>
      <c r="K17" s="31">
        <v>22755</v>
      </c>
      <c r="L17" s="31">
        <v>22404.05</v>
      </c>
      <c r="M17" s="31">
        <v>0.14792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1897.35</v>
      </c>
      <c r="D18" s="36">
        <v>1918.7166666666665</v>
      </c>
      <c r="E18" s="36">
        <v>1858.633333333333</v>
      </c>
      <c r="F18" s="36">
        <v>1819.9166666666665</v>
      </c>
      <c r="G18" s="36">
        <v>1759.833333333333</v>
      </c>
      <c r="H18" s="36">
        <v>1957.4333333333329</v>
      </c>
      <c r="I18" s="36">
        <v>2017.5166666666664</v>
      </c>
      <c r="J18" s="36">
        <v>2056.2333333333327</v>
      </c>
      <c r="K18" s="31">
        <v>1978.8</v>
      </c>
      <c r="L18" s="31">
        <v>1880</v>
      </c>
      <c r="M18" s="31">
        <v>3.9008400000000001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2308.65</v>
      </c>
      <c r="D19" s="36">
        <v>2340.9333333333334</v>
      </c>
      <c r="E19" s="36">
        <v>2269.5166666666669</v>
      </c>
      <c r="F19" s="36">
        <v>2230.3833333333337</v>
      </c>
      <c r="G19" s="36">
        <v>2158.9666666666672</v>
      </c>
      <c r="H19" s="36">
        <v>2380.0666666666666</v>
      </c>
      <c r="I19" s="36">
        <v>2451.4833333333327</v>
      </c>
      <c r="J19" s="36">
        <v>2490.6166666666663</v>
      </c>
      <c r="K19" s="31">
        <v>2412.35</v>
      </c>
      <c r="L19" s="31">
        <v>2301.8000000000002</v>
      </c>
      <c r="M19" s="31">
        <v>14.83549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880.8</v>
      </c>
      <c r="D20" s="36">
        <v>895.25</v>
      </c>
      <c r="E20" s="36">
        <v>860.55</v>
      </c>
      <c r="F20" s="36">
        <v>840.3</v>
      </c>
      <c r="G20" s="36">
        <v>805.59999999999991</v>
      </c>
      <c r="H20" s="36">
        <v>915.5</v>
      </c>
      <c r="I20" s="36">
        <v>950.2</v>
      </c>
      <c r="J20" s="36">
        <v>970.45</v>
      </c>
      <c r="K20" s="31">
        <v>929.95</v>
      </c>
      <c r="L20" s="31">
        <v>875</v>
      </c>
      <c r="M20" s="31">
        <v>6.9528499999999998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771.45</v>
      </c>
      <c r="D21" s="36">
        <v>779.05000000000007</v>
      </c>
      <c r="E21" s="36">
        <v>762.30000000000018</v>
      </c>
      <c r="F21" s="36">
        <v>753.15000000000009</v>
      </c>
      <c r="G21" s="36">
        <v>736.4000000000002</v>
      </c>
      <c r="H21" s="36">
        <v>788.20000000000016</v>
      </c>
      <c r="I21" s="36">
        <v>804.94999999999993</v>
      </c>
      <c r="J21" s="36">
        <v>814.10000000000014</v>
      </c>
      <c r="K21" s="31">
        <v>795.8</v>
      </c>
      <c r="L21" s="31">
        <v>769.9</v>
      </c>
      <c r="M21" s="31">
        <v>20.023769999999999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316.45</v>
      </c>
      <c r="D22" s="36">
        <v>324.23333333333329</v>
      </c>
      <c r="E22" s="36">
        <v>306.36666666666656</v>
      </c>
      <c r="F22" s="36">
        <v>296.28333333333325</v>
      </c>
      <c r="G22" s="36">
        <v>278.41666666666652</v>
      </c>
      <c r="H22" s="36">
        <v>334.31666666666661</v>
      </c>
      <c r="I22" s="36">
        <v>352.18333333333328</v>
      </c>
      <c r="J22" s="36">
        <v>362.26666666666665</v>
      </c>
      <c r="K22" s="31">
        <v>342.1</v>
      </c>
      <c r="L22" s="31">
        <v>314.14999999999998</v>
      </c>
      <c r="M22" s="31">
        <v>60.754980000000003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573.15</v>
      </c>
      <c r="D23" s="36">
        <v>579.28333333333342</v>
      </c>
      <c r="E23" s="36">
        <v>564.56666666666683</v>
      </c>
      <c r="F23" s="36">
        <v>555.98333333333346</v>
      </c>
      <c r="G23" s="36">
        <v>541.26666666666688</v>
      </c>
      <c r="H23" s="36">
        <v>587.86666666666679</v>
      </c>
      <c r="I23" s="36">
        <v>602.58333333333326</v>
      </c>
      <c r="J23" s="36">
        <v>611.16666666666674</v>
      </c>
      <c r="K23" s="31">
        <v>594</v>
      </c>
      <c r="L23" s="31">
        <v>570.70000000000005</v>
      </c>
      <c r="M23" s="31">
        <v>16.530950000000001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325.2</v>
      </c>
      <c r="D24" s="36">
        <v>328.5</v>
      </c>
      <c r="E24" s="36">
        <v>319.7</v>
      </c>
      <c r="F24" s="36">
        <v>314.2</v>
      </c>
      <c r="G24" s="36">
        <v>305.39999999999998</v>
      </c>
      <c r="H24" s="36">
        <v>334</v>
      </c>
      <c r="I24" s="36">
        <v>342.79999999999995</v>
      </c>
      <c r="J24" s="36">
        <v>348.3</v>
      </c>
      <c r="K24" s="31">
        <v>337.3</v>
      </c>
      <c r="L24" s="31">
        <v>323</v>
      </c>
      <c r="M24" s="31">
        <v>12.11617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172.55</v>
      </c>
      <c r="D25" s="36">
        <v>175.66666666666666</v>
      </c>
      <c r="E25" s="36">
        <v>168.33333333333331</v>
      </c>
      <c r="F25" s="36">
        <v>164.11666666666665</v>
      </c>
      <c r="G25" s="36">
        <v>156.7833333333333</v>
      </c>
      <c r="H25" s="36">
        <v>179.88333333333333</v>
      </c>
      <c r="I25" s="36">
        <v>187.21666666666664</v>
      </c>
      <c r="J25" s="36">
        <v>191.43333333333334</v>
      </c>
      <c r="K25" s="31">
        <v>183</v>
      </c>
      <c r="L25" s="31">
        <v>171.45</v>
      </c>
      <c r="M25" s="31">
        <v>36.96425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214.2</v>
      </c>
      <c r="D26" s="36">
        <v>219.20000000000002</v>
      </c>
      <c r="E26" s="36">
        <v>207.25000000000003</v>
      </c>
      <c r="F26" s="36">
        <v>200.3</v>
      </c>
      <c r="G26" s="36">
        <v>188.35000000000002</v>
      </c>
      <c r="H26" s="36">
        <v>226.15000000000003</v>
      </c>
      <c r="I26" s="36">
        <v>238.10000000000002</v>
      </c>
      <c r="J26" s="36">
        <v>245.05000000000004</v>
      </c>
      <c r="K26" s="31">
        <v>231.15</v>
      </c>
      <c r="L26" s="31">
        <v>212.25</v>
      </c>
      <c r="M26" s="31">
        <v>47.972639999999998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303.64999999999998</v>
      </c>
      <c r="D27" s="36">
        <v>307.86666666666667</v>
      </c>
      <c r="E27" s="36">
        <v>297.88333333333333</v>
      </c>
      <c r="F27" s="36">
        <v>292.11666666666667</v>
      </c>
      <c r="G27" s="36">
        <v>282.13333333333333</v>
      </c>
      <c r="H27" s="36">
        <v>313.63333333333333</v>
      </c>
      <c r="I27" s="36">
        <v>323.61666666666667</v>
      </c>
      <c r="J27" s="36">
        <v>329.38333333333333</v>
      </c>
      <c r="K27" s="31">
        <v>317.85000000000002</v>
      </c>
      <c r="L27" s="31">
        <v>302.10000000000002</v>
      </c>
      <c r="M27" s="31">
        <v>2.6100500000000002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891.5</v>
      </c>
      <c r="D28" s="36">
        <v>890.98333333333323</v>
      </c>
      <c r="E28" s="36">
        <v>882.01666666666642</v>
      </c>
      <c r="F28" s="36">
        <v>872.53333333333319</v>
      </c>
      <c r="G28" s="36">
        <v>863.56666666666638</v>
      </c>
      <c r="H28" s="36">
        <v>900.46666666666647</v>
      </c>
      <c r="I28" s="36">
        <v>909.43333333333339</v>
      </c>
      <c r="J28" s="36">
        <v>918.91666666666652</v>
      </c>
      <c r="K28" s="31">
        <v>899.95</v>
      </c>
      <c r="L28" s="31">
        <v>881.5</v>
      </c>
      <c r="M28" s="31">
        <v>0.37209999999999999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1036</v>
      </c>
      <c r="D29" s="36">
        <v>1050.9333333333334</v>
      </c>
      <c r="E29" s="36">
        <v>1015.0666666666668</v>
      </c>
      <c r="F29" s="36">
        <v>994.13333333333344</v>
      </c>
      <c r="G29" s="36">
        <v>958.26666666666688</v>
      </c>
      <c r="H29" s="36">
        <v>1071.8666666666668</v>
      </c>
      <c r="I29" s="36">
        <v>1107.7333333333336</v>
      </c>
      <c r="J29" s="36">
        <v>1128.6666666666667</v>
      </c>
      <c r="K29" s="31">
        <v>1086.8</v>
      </c>
      <c r="L29" s="31">
        <v>1030</v>
      </c>
      <c r="M29" s="31">
        <v>1.3957999999999999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3407.7</v>
      </c>
      <c r="D30" s="36">
        <v>3439.8833333333332</v>
      </c>
      <c r="E30" s="36">
        <v>3347.8166666666666</v>
      </c>
      <c r="F30" s="36">
        <v>3287.9333333333334</v>
      </c>
      <c r="G30" s="36">
        <v>3195.8666666666668</v>
      </c>
      <c r="H30" s="36">
        <v>3499.7666666666664</v>
      </c>
      <c r="I30" s="36">
        <v>3591.833333333333</v>
      </c>
      <c r="J30" s="36">
        <v>3651.7166666666662</v>
      </c>
      <c r="K30" s="31">
        <v>3531.95</v>
      </c>
      <c r="L30" s="31">
        <v>3380</v>
      </c>
      <c r="M30" s="31">
        <v>0.29938999999999999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1725.75</v>
      </c>
      <c r="D31" s="36">
        <v>1733.55</v>
      </c>
      <c r="E31" s="36">
        <v>1707.1999999999998</v>
      </c>
      <c r="F31" s="36">
        <v>1688.6499999999999</v>
      </c>
      <c r="G31" s="36">
        <v>1662.2999999999997</v>
      </c>
      <c r="H31" s="36">
        <v>1752.1</v>
      </c>
      <c r="I31" s="36">
        <v>1778.4499999999998</v>
      </c>
      <c r="J31" s="36">
        <v>1797</v>
      </c>
      <c r="K31" s="31">
        <v>1759.9</v>
      </c>
      <c r="L31" s="31">
        <v>1715</v>
      </c>
      <c r="M31" s="31">
        <v>1.46106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754.1</v>
      </c>
      <c r="D32" s="36">
        <v>763.51666666666677</v>
      </c>
      <c r="E32" s="36">
        <v>726.08333333333348</v>
      </c>
      <c r="F32" s="36">
        <v>698.06666666666672</v>
      </c>
      <c r="G32" s="36">
        <v>660.63333333333344</v>
      </c>
      <c r="H32" s="36">
        <v>791.53333333333353</v>
      </c>
      <c r="I32" s="36">
        <v>828.9666666666667</v>
      </c>
      <c r="J32" s="36">
        <v>856.98333333333358</v>
      </c>
      <c r="K32" s="31">
        <v>800.95</v>
      </c>
      <c r="L32" s="31">
        <v>735.5</v>
      </c>
      <c r="M32" s="31">
        <v>2.20539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3533.85</v>
      </c>
      <c r="D33" s="36">
        <v>3555.3833333333332</v>
      </c>
      <c r="E33" s="36">
        <v>3500.0666666666666</v>
      </c>
      <c r="F33" s="36">
        <v>3466.2833333333333</v>
      </c>
      <c r="G33" s="36">
        <v>3410.9666666666667</v>
      </c>
      <c r="H33" s="36">
        <v>3589.1666666666665</v>
      </c>
      <c r="I33" s="36">
        <v>3644.4833333333331</v>
      </c>
      <c r="J33" s="36">
        <v>3678.2666666666664</v>
      </c>
      <c r="K33" s="31">
        <v>3610.7</v>
      </c>
      <c r="L33" s="31">
        <v>3521.6</v>
      </c>
      <c r="M33" s="31">
        <v>1.1757599999999999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2191.25</v>
      </c>
      <c r="D34" s="36">
        <v>2205.0666666666666</v>
      </c>
      <c r="E34" s="36">
        <v>2161.1833333333334</v>
      </c>
      <c r="F34" s="36">
        <v>2131.1166666666668</v>
      </c>
      <c r="G34" s="36">
        <v>2087.2333333333336</v>
      </c>
      <c r="H34" s="36">
        <v>2235.1333333333332</v>
      </c>
      <c r="I34" s="36">
        <v>2279.0166666666664</v>
      </c>
      <c r="J34" s="36">
        <v>2309.083333333333</v>
      </c>
      <c r="K34" s="31">
        <v>2248.9499999999998</v>
      </c>
      <c r="L34" s="31">
        <v>2175</v>
      </c>
      <c r="M34" s="31">
        <v>0.32417000000000001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617.20000000000005</v>
      </c>
      <c r="D35" s="36">
        <v>620.9</v>
      </c>
      <c r="E35" s="36">
        <v>611.79999999999995</v>
      </c>
      <c r="F35" s="36">
        <v>606.4</v>
      </c>
      <c r="G35" s="36">
        <v>597.29999999999995</v>
      </c>
      <c r="H35" s="36">
        <v>626.29999999999995</v>
      </c>
      <c r="I35" s="36">
        <v>635.40000000000009</v>
      </c>
      <c r="J35" s="36">
        <v>640.79999999999995</v>
      </c>
      <c r="K35" s="31">
        <v>630</v>
      </c>
      <c r="L35" s="31">
        <v>615.5</v>
      </c>
      <c r="M35" s="31">
        <v>3.3527999999999998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2793.9</v>
      </c>
      <c r="D36" s="36">
        <v>2806.9833333333336</v>
      </c>
      <c r="E36" s="36">
        <v>2707.9666666666672</v>
      </c>
      <c r="F36" s="36">
        <v>2622.0333333333338</v>
      </c>
      <c r="G36" s="36">
        <v>2523.0166666666673</v>
      </c>
      <c r="H36" s="36">
        <v>2892.916666666667</v>
      </c>
      <c r="I36" s="36">
        <v>2991.9333333333334</v>
      </c>
      <c r="J36" s="36">
        <v>3077.8666666666668</v>
      </c>
      <c r="K36" s="31">
        <v>2906</v>
      </c>
      <c r="L36" s="31">
        <v>2721.05</v>
      </c>
      <c r="M36" s="31">
        <v>8.2619000000000007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415.95</v>
      </c>
      <c r="D37" s="36">
        <v>420.10000000000008</v>
      </c>
      <c r="E37" s="36">
        <v>407.45000000000016</v>
      </c>
      <c r="F37" s="36">
        <v>398.9500000000001</v>
      </c>
      <c r="G37" s="36">
        <v>386.30000000000018</v>
      </c>
      <c r="H37" s="36">
        <v>428.60000000000014</v>
      </c>
      <c r="I37" s="36">
        <v>441.25000000000011</v>
      </c>
      <c r="J37" s="36">
        <v>449.75000000000011</v>
      </c>
      <c r="K37" s="31">
        <v>432.75</v>
      </c>
      <c r="L37" s="31">
        <v>411.6</v>
      </c>
      <c r="M37" s="31">
        <v>19.25177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2235.0500000000002</v>
      </c>
      <c r="D38" s="36">
        <v>2294.4333333333334</v>
      </c>
      <c r="E38" s="36">
        <v>2151.8666666666668</v>
      </c>
      <c r="F38" s="36">
        <v>2068.6833333333334</v>
      </c>
      <c r="G38" s="36">
        <v>1926.1166666666668</v>
      </c>
      <c r="H38" s="36">
        <v>2377.6166666666668</v>
      </c>
      <c r="I38" s="36">
        <v>2520.1833333333334</v>
      </c>
      <c r="J38" s="36">
        <v>2603.3666666666668</v>
      </c>
      <c r="K38" s="31">
        <v>2437</v>
      </c>
      <c r="L38" s="31">
        <v>2211.25</v>
      </c>
      <c r="M38" s="31">
        <v>18.17473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849.15</v>
      </c>
      <c r="D39" s="36">
        <v>851.36666666666667</v>
      </c>
      <c r="E39" s="36">
        <v>843.7833333333333</v>
      </c>
      <c r="F39" s="36">
        <v>838.41666666666663</v>
      </c>
      <c r="G39" s="36">
        <v>830.83333333333326</v>
      </c>
      <c r="H39" s="36">
        <v>856.73333333333335</v>
      </c>
      <c r="I39" s="36">
        <v>864.31666666666661</v>
      </c>
      <c r="J39" s="36">
        <v>869.68333333333339</v>
      </c>
      <c r="K39" s="31">
        <v>858.95</v>
      </c>
      <c r="L39" s="31">
        <v>846</v>
      </c>
      <c r="M39" s="31">
        <v>1.16818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5197.3999999999996</v>
      </c>
      <c r="D40" s="36">
        <v>5217.4666666666662</v>
      </c>
      <c r="E40" s="36">
        <v>5134.9333333333325</v>
      </c>
      <c r="F40" s="36">
        <v>5072.4666666666662</v>
      </c>
      <c r="G40" s="36">
        <v>4989.9333333333325</v>
      </c>
      <c r="H40" s="36">
        <v>5279.9333333333325</v>
      </c>
      <c r="I40" s="36">
        <v>5362.4666666666672</v>
      </c>
      <c r="J40" s="36">
        <v>5424.9333333333325</v>
      </c>
      <c r="K40" s="31">
        <v>5300</v>
      </c>
      <c r="L40" s="31">
        <v>5155</v>
      </c>
      <c r="M40" s="31">
        <v>2.69191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1639.45</v>
      </c>
      <c r="D41" s="36">
        <v>1661.7166666666665</v>
      </c>
      <c r="E41" s="36">
        <v>1598.4333333333329</v>
      </c>
      <c r="F41" s="36">
        <v>1557.4166666666665</v>
      </c>
      <c r="G41" s="36">
        <v>1494.133333333333</v>
      </c>
      <c r="H41" s="36">
        <v>1702.7333333333329</v>
      </c>
      <c r="I41" s="36">
        <v>1766.0166666666662</v>
      </c>
      <c r="J41" s="36">
        <v>1807.0333333333328</v>
      </c>
      <c r="K41" s="31">
        <v>1725</v>
      </c>
      <c r="L41" s="31">
        <v>1620.7</v>
      </c>
      <c r="M41" s="31">
        <v>5.4673299999999996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4969.55</v>
      </c>
      <c r="D42" s="36">
        <v>4974.75</v>
      </c>
      <c r="E42" s="36">
        <v>4938.95</v>
      </c>
      <c r="F42" s="36">
        <v>4908.3499999999995</v>
      </c>
      <c r="G42" s="36">
        <v>4872.5499999999993</v>
      </c>
      <c r="H42" s="36">
        <v>5005.3500000000004</v>
      </c>
      <c r="I42" s="36">
        <v>5041.1499999999996</v>
      </c>
      <c r="J42" s="36">
        <v>5071.7500000000009</v>
      </c>
      <c r="K42" s="31">
        <v>5010.55</v>
      </c>
      <c r="L42" s="31">
        <v>4944.1499999999996</v>
      </c>
      <c r="M42" s="31">
        <v>3.6347399999999999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375</v>
      </c>
      <c r="D43" s="36">
        <v>377.36666666666662</v>
      </c>
      <c r="E43" s="36">
        <v>369.33333333333326</v>
      </c>
      <c r="F43" s="36">
        <v>363.66666666666663</v>
      </c>
      <c r="G43" s="36">
        <v>355.63333333333327</v>
      </c>
      <c r="H43" s="36">
        <v>383.03333333333325</v>
      </c>
      <c r="I43" s="36">
        <v>391.06666666666666</v>
      </c>
      <c r="J43" s="36">
        <v>396.73333333333323</v>
      </c>
      <c r="K43" s="31">
        <v>385.4</v>
      </c>
      <c r="L43" s="31">
        <v>371.7</v>
      </c>
      <c r="M43" s="31">
        <v>13.915480000000001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284.75</v>
      </c>
      <c r="D44" s="36">
        <v>286.33333333333331</v>
      </c>
      <c r="E44" s="36">
        <v>279.66666666666663</v>
      </c>
      <c r="F44" s="36">
        <v>274.58333333333331</v>
      </c>
      <c r="G44" s="36">
        <v>267.91666666666663</v>
      </c>
      <c r="H44" s="36">
        <v>291.41666666666663</v>
      </c>
      <c r="I44" s="36">
        <v>298.08333333333326</v>
      </c>
      <c r="J44" s="36">
        <v>303.16666666666663</v>
      </c>
      <c r="K44" s="31">
        <v>293</v>
      </c>
      <c r="L44" s="31">
        <v>281.25</v>
      </c>
      <c r="M44" s="31">
        <v>4.6816500000000003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604</v>
      </c>
      <c r="D45" s="36">
        <v>612.5333333333333</v>
      </c>
      <c r="E45" s="36">
        <v>589.46666666666658</v>
      </c>
      <c r="F45" s="36">
        <v>574.93333333333328</v>
      </c>
      <c r="G45" s="36">
        <v>551.86666666666656</v>
      </c>
      <c r="H45" s="36">
        <v>627.06666666666661</v>
      </c>
      <c r="I45" s="36">
        <v>650.13333333333321</v>
      </c>
      <c r="J45" s="36">
        <v>664.66666666666663</v>
      </c>
      <c r="K45" s="31">
        <v>635.6</v>
      </c>
      <c r="L45" s="31">
        <v>598</v>
      </c>
      <c r="M45" s="31">
        <v>2.8243900000000002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555.79999999999995</v>
      </c>
      <c r="D46" s="36">
        <v>563</v>
      </c>
      <c r="E46" s="36">
        <v>544.15</v>
      </c>
      <c r="F46" s="36">
        <v>532.5</v>
      </c>
      <c r="G46" s="36">
        <v>513.65</v>
      </c>
      <c r="H46" s="36">
        <v>574.65</v>
      </c>
      <c r="I46" s="36">
        <v>593.49999999999989</v>
      </c>
      <c r="J46" s="36">
        <v>605.15</v>
      </c>
      <c r="K46" s="31">
        <v>581.85</v>
      </c>
      <c r="L46" s="31">
        <v>551.35</v>
      </c>
      <c r="M46" s="31">
        <v>0.63097000000000003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170.5</v>
      </c>
      <c r="D47" s="36">
        <v>171.11666666666667</v>
      </c>
      <c r="E47" s="36">
        <v>168.98333333333335</v>
      </c>
      <c r="F47" s="36">
        <v>167.46666666666667</v>
      </c>
      <c r="G47" s="36">
        <v>165.33333333333334</v>
      </c>
      <c r="H47" s="36">
        <v>172.63333333333335</v>
      </c>
      <c r="I47" s="36">
        <v>174.76666666666668</v>
      </c>
      <c r="J47" s="36">
        <v>176.28333333333336</v>
      </c>
      <c r="K47" s="31">
        <v>173.25</v>
      </c>
      <c r="L47" s="31">
        <v>169.6</v>
      </c>
      <c r="M47" s="31">
        <v>98.873140000000006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3072</v>
      </c>
      <c r="D48" s="36">
        <v>3081.6333333333332</v>
      </c>
      <c r="E48" s="36">
        <v>3054.3666666666663</v>
      </c>
      <c r="F48" s="36">
        <v>3036.7333333333331</v>
      </c>
      <c r="G48" s="36">
        <v>3009.4666666666662</v>
      </c>
      <c r="H48" s="36">
        <v>3099.2666666666664</v>
      </c>
      <c r="I48" s="36">
        <v>3126.5333333333328</v>
      </c>
      <c r="J48" s="36">
        <v>3144.1666666666665</v>
      </c>
      <c r="K48" s="31">
        <v>3108.9</v>
      </c>
      <c r="L48" s="31">
        <v>3064</v>
      </c>
      <c r="M48" s="31">
        <v>3.7447599999999999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330.55</v>
      </c>
      <c r="D49" s="36">
        <v>332.11666666666667</v>
      </c>
      <c r="E49" s="36">
        <v>324.43333333333334</v>
      </c>
      <c r="F49" s="36">
        <v>318.31666666666666</v>
      </c>
      <c r="G49" s="36">
        <v>310.63333333333333</v>
      </c>
      <c r="H49" s="36">
        <v>338.23333333333335</v>
      </c>
      <c r="I49" s="36">
        <v>345.91666666666674</v>
      </c>
      <c r="J49" s="36">
        <v>352.03333333333336</v>
      </c>
      <c r="K49" s="31">
        <v>339.8</v>
      </c>
      <c r="L49" s="31">
        <v>326</v>
      </c>
      <c r="M49" s="31">
        <v>2.2995199999999998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1823.45</v>
      </c>
      <c r="D50" s="36">
        <v>1825.0666666666666</v>
      </c>
      <c r="E50" s="36">
        <v>1804.0833333333333</v>
      </c>
      <c r="F50" s="36">
        <v>1784.7166666666667</v>
      </c>
      <c r="G50" s="36">
        <v>1763.7333333333333</v>
      </c>
      <c r="H50" s="36">
        <v>1844.4333333333332</v>
      </c>
      <c r="I50" s="36">
        <v>1865.4166666666667</v>
      </c>
      <c r="J50" s="36">
        <v>1884.7833333333331</v>
      </c>
      <c r="K50" s="31">
        <v>1846.05</v>
      </c>
      <c r="L50" s="31">
        <v>1805.7</v>
      </c>
      <c r="M50" s="31">
        <v>7.242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6391.3</v>
      </c>
      <c r="D51" s="36">
        <v>6510.3</v>
      </c>
      <c r="E51" s="36">
        <v>6232</v>
      </c>
      <c r="F51" s="36">
        <v>6072.7</v>
      </c>
      <c r="G51" s="36">
        <v>5794.4</v>
      </c>
      <c r="H51" s="36">
        <v>6669.6</v>
      </c>
      <c r="I51" s="36">
        <v>6947.9000000000015</v>
      </c>
      <c r="J51" s="36">
        <v>7107.2000000000007</v>
      </c>
      <c r="K51" s="31">
        <v>6788.6</v>
      </c>
      <c r="L51" s="31">
        <v>6351</v>
      </c>
      <c r="M51" s="31">
        <v>1.68536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695.45</v>
      </c>
      <c r="D52" s="36">
        <v>699.01666666666677</v>
      </c>
      <c r="E52" s="36">
        <v>686.93333333333351</v>
      </c>
      <c r="F52" s="36">
        <v>678.41666666666674</v>
      </c>
      <c r="G52" s="36">
        <v>666.33333333333348</v>
      </c>
      <c r="H52" s="36">
        <v>707.53333333333353</v>
      </c>
      <c r="I52" s="36">
        <v>719.61666666666679</v>
      </c>
      <c r="J52" s="36">
        <v>728.13333333333355</v>
      </c>
      <c r="K52" s="31">
        <v>711.1</v>
      </c>
      <c r="L52" s="31">
        <v>690.5</v>
      </c>
      <c r="M52" s="31">
        <v>22.239750000000001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874.8</v>
      </c>
      <c r="D53" s="36">
        <v>872.93333333333339</v>
      </c>
      <c r="E53" s="36">
        <v>860.91666666666674</v>
      </c>
      <c r="F53" s="36">
        <v>847.0333333333333</v>
      </c>
      <c r="G53" s="36">
        <v>835.01666666666665</v>
      </c>
      <c r="H53" s="36">
        <v>886.81666666666683</v>
      </c>
      <c r="I53" s="36">
        <v>898.83333333333348</v>
      </c>
      <c r="J53" s="36">
        <v>912.71666666666692</v>
      </c>
      <c r="K53" s="31">
        <v>884.95</v>
      </c>
      <c r="L53" s="31">
        <v>859.05</v>
      </c>
      <c r="M53" s="31">
        <v>24.060929999999999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402.6</v>
      </c>
      <c r="D54" s="36">
        <v>406.43333333333334</v>
      </c>
      <c r="E54" s="36">
        <v>391.36666666666667</v>
      </c>
      <c r="F54" s="36">
        <v>380.13333333333333</v>
      </c>
      <c r="G54" s="36">
        <v>365.06666666666666</v>
      </c>
      <c r="H54" s="36">
        <v>417.66666666666669</v>
      </c>
      <c r="I54" s="36">
        <v>432.73333333333341</v>
      </c>
      <c r="J54" s="36">
        <v>443.9666666666667</v>
      </c>
      <c r="K54" s="31">
        <v>421.5</v>
      </c>
      <c r="L54" s="31">
        <v>395.2</v>
      </c>
      <c r="M54" s="31">
        <v>2.0334500000000002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3668.95</v>
      </c>
      <c r="D55" s="36">
        <v>3692.7666666666664</v>
      </c>
      <c r="E55" s="36">
        <v>3617.5333333333328</v>
      </c>
      <c r="F55" s="36">
        <v>3566.1166666666663</v>
      </c>
      <c r="G55" s="36">
        <v>3490.8833333333328</v>
      </c>
      <c r="H55" s="36">
        <v>3744.1833333333329</v>
      </c>
      <c r="I55" s="36">
        <v>3819.4166666666665</v>
      </c>
      <c r="J55" s="36">
        <v>3870.833333333333</v>
      </c>
      <c r="K55" s="31">
        <v>3768</v>
      </c>
      <c r="L55" s="31">
        <v>3641.35</v>
      </c>
      <c r="M55" s="31">
        <v>2.9712800000000001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964.3</v>
      </c>
      <c r="D56" s="36">
        <v>970.09999999999991</v>
      </c>
      <c r="E56" s="36">
        <v>955.29999999999984</v>
      </c>
      <c r="F56" s="36">
        <v>946.3</v>
      </c>
      <c r="G56" s="36">
        <v>931.49999999999989</v>
      </c>
      <c r="H56" s="36">
        <v>979.0999999999998</v>
      </c>
      <c r="I56" s="36">
        <v>993.9</v>
      </c>
      <c r="J56" s="36">
        <v>1002.8999999999997</v>
      </c>
      <c r="K56" s="31">
        <v>984.9</v>
      </c>
      <c r="L56" s="31">
        <v>961.1</v>
      </c>
      <c r="M56" s="31">
        <v>58.966949999999997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5405.4</v>
      </c>
      <c r="D57" s="36">
        <v>5431.2833333333328</v>
      </c>
      <c r="E57" s="36">
        <v>5369.1666666666661</v>
      </c>
      <c r="F57" s="36">
        <v>5332.9333333333334</v>
      </c>
      <c r="G57" s="36">
        <v>5270.8166666666666</v>
      </c>
      <c r="H57" s="36">
        <v>5467.5166666666655</v>
      </c>
      <c r="I57" s="36">
        <v>5529.6333333333323</v>
      </c>
      <c r="J57" s="36">
        <v>5565.866666666665</v>
      </c>
      <c r="K57" s="31">
        <v>5493.4</v>
      </c>
      <c r="L57" s="31">
        <v>5395.05</v>
      </c>
      <c r="M57" s="31">
        <v>4.5116699999999996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7798.9</v>
      </c>
      <c r="D58" s="36">
        <v>7815.05</v>
      </c>
      <c r="E58" s="36">
        <v>7745.2000000000007</v>
      </c>
      <c r="F58" s="36">
        <v>7691.5000000000009</v>
      </c>
      <c r="G58" s="36">
        <v>7621.6500000000015</v>
      </c>
      <c r="H58" s="36">
        <v>7868.75</v>
      </c>
      <c r="I58" s="36">
        <v>7938.6</v>
      </c>
      <c r="J58" s="36">
        <v>7992.2999999999993</v>
      </c>
      <c r="K58" s="31">
        <v>7884.9</v>
      </c>
      <c r="L58" s="31">
        <v>7761.35</v>
      </c>
      <c r="M58" s="31">
        <v>8.8223000000000003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1613.15</v>
      </c>
      <c r="D59" s="36">
        <v>1623.45</v>
      </c>
      <c r="E59" s="36">
        <v>1595.2</v>
      </c>
      <c r="F59" s="36">
        <v>1577.25</v>
      </c>
      <c r="G59" s="36">
        <v>1549</v>
      </c>
      <c r="H59" s="36">
        <v>1641.4</v>
      </c>
      <c r="I59" s="36">
        <v>1669.65</v>
      </c>
      <c r="J59" s="36">
        <v>1687.6000000000001</v>
      </c>
      <c r="K59" s="31">
        <v>1651.7</v>
      </c>
      <c r="L59" s="31">
        <v>1605.5</v>
      </c>
      <c r="M59" s="31">
        <v>10.93182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7099.05</v>
      </c>
      <c r="D60" s="36">
        <v>7090.9333333333334</v>
      </c>
      <c r="E60" s="36">
        <v>7016.8666666666668</v>
      </c>
      <c r="F60" s="36">
        <v>6934.6833333333334</v>
      </c>
      <c r="G60" s="36">
        <v>6860.6166666666668</v>
      </c>
      <c r="H60" s="36">
        <v>7173.1166666666668</v>
      </c>
      <c r="I60" s="36">
        <v>7247.1833333333343</v>
      </c>
      <c r="J60" s="36">
        <v>7329.3666666666668</v>
      </c>
      <c r="K60" s="31">
        <v>7165</v>
      </c>
      <c r="L60" s="31">
        <v>7008.75</v>
      </c>
      <c r="M60" s="31">
        <v>0.53412999999999999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2101.3000000000002</v>
      </c>
      <c r="D61" s="36">
        <v>2110.4500000000003</v>
      </c>
      <c r="E61" s="36">
        <v>2081.9000000000005</v>
      </c>
      <c r="F61" s="36">
        <v>2062.5000000000005</v>
      </c>
      <c r="G61" s="36">
        <v>2033.9500000000007</v>
      </c>
      <c r="H61" s="36">
        <v>2129.8500000000004</v>
      </c>
      <c r="I61" s="36">
        <v>2158.4000000000005</v>
      </c>
      <c r="J61" s="36">
        <v>2177.8000000000002</v>
      </c>
      <c r="K61" s="31">
        <v>2139</v>
      </c>
      <c r="L61" s="31">
        <v>2091.0500000000002</v>
      </c>
      <c r="M61" s="31">
        <v>0.24299999999999999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2566.9</v>
      </c>
      <c r="D62" s="36">
        <v>2548.8333333333335</v>
      </c>
      <c r="E62" s="36">
        <v>2506.9666666666672</v>
      </c>
      <c r="F62" s="36">
        <v>2447.0333333333338</v>
      </c>
      <c r="G62" s="36">
        <v>2405.1666666666674</v>
      </c>
      <c r="H62" s="36">
        <v>2608.7666666666669</v>
      </c>
      <c r="I62" s="36">
        <v>2650.6333333333328</v>
      </c>
      <c r="J62" s="36">
        <v>2710.5666666666666</v>
      </c>
      <c r="K62" s="31">
        <v>2590.6999999999998</v>
      </c>
      <c r="L62" s="31">
        <v>2488.9</v>
      </c>
      <c r="M62" s="31">
        <v>10.269130000000001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402.75</v>
      </c>
      <c r="D63" s="36">
        <v>409.64999999999992</v>
      </c>
      <c r="E63" s="36">
        <v>394.49999999999983</v>
      </c>
      <c r="F63" s="36">
        <v>386.24999999999989</v>
      </c>
      <c r="G63" s="36">
        <v>371.0999999999998</v>
      </c>
      <c r="H63" s="36">
        <v>417.89999999999986</v>
      </c>
      <c r="I63" s="36">
        <v>433.04999999999995</v>
      </c>
      <c r="J63" s="36">
        <v>441.2999999999999</v>
      </c>
      <c r="K63" s="31">
        <v>424.8</v>
      </c>
      <c r="L63" s="31">
        <v>401.4</v>
      </c>
      <c r="M63" s="31">
        <v>16.531040000000001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221.3</v>
      </c>
      <c r="D64" s="36">
        <v>223.38333333333333</v>
      </c>
      <c r="E64" s="36">
        <v>218.31666666666666</v>
      </c>
      <c r="F64" s="36">
        <v>215.33333333333334</v>
      </c>
      <c r="G64" s="36">
        <v>210.26666666666668</v>
      </c>
      <c r="H64" s="36">
        <v>226.36666666666665</v>
      </c>
      <c r="I64" s="36">
        <v>231.43333333333331</v>
      </c>
      <c r="J64" s="36">
        <v>234.41666666666663</v>
      </c>
      <c r="K64" s="31">
        <v>228.45</v>
      </c>
      <c r="L64" s="31">
        <v>220.4</v>
      </c>
      <c r="M64" s="31">
        <v>88.704390000000004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195.2</v>
      </c>
      <c r="D65" s="36">
        <v>197.65</v>
      </c>
      <c r="E65" s="36">
        <v>191.55</v>
      </c>
      <c r="F65" s="36">
        <v>187.9</v>
      </c>
      <c r="G65" s="36">
        <v>181.8</v>
      </c>
      <c r="H65" s="36">
        <v>201.3</v>
      </c>
      <c r="I65" s="36">
        <v>207.39999999999998</v>
      </c>
      <c r="J65" s="36">
        <v>211.05</v>
      </c>
      <c r="K65" s="31">
        <v>203.75</v>
      </c>
      <c r="L65" s="31">
        <v>194</v>
      </c>
      <c r="M65" s="31">
        <v>157.84542999999999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90.8</v>
      </c>
      <c r="D66" s="36">
        <v>93.883333333333326</v>
      </c>
      <c r="E66" s="36">
        <v>86.666666666666657</v>
      </c>
      <c r="F66" s="36">
        <v>82.533333333333331</v>
      </c>
      <c r="G66" s="36">
        <v>75.316666666666663</v>
      </c>
      <c r="H66" s="36">
        <v>98.016666666666652</v>
      </c>
      <c r="I66" s="36">
        <v>105.23333333333332</v>
      </c>
      <c r="J66" s="36">
        <v>109.36666666666665</v>
      </c>
      <c r="K66" s="31">
        <v>101.1</v>
      </c>
      <c r="L66" s="31">
        <v>89.75</v>
      </c>
      <c r="M66" s="31">
        <v>220.89801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40.35</v>
      </c>
      <c r="D67" s="36">
        <v>41.550000000000004</v>
      </c>
      <c r="E67" s="36">
        <v>38.900000000000006</v>
      </c>
      <c r="F67" s="36">
        <v>37.450000000000003</v>
      </c>
      <c r="G67" s="36">
        <v>34.800000000000004</v>
      </c>
      <c r="H67" s="36">
        <v>43.000000000000007</v>
      </c>
      <c r="I67" s="36">
        <v>45.65</v>
      </c>
      <c r="J67" s="36">
        <v>47.100000000000009</v>
      </c>
      <c r="K67" s="31">
        <v>44.2</v>
      </c>
      <c r="L67" s="31">
        <v>40.1</v>
      </c>
      <c r="M67" s="31">
        <v>515.23729000000003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2483.65</v>
      </c>
      <c r="D68" s="36">
        <v>2495.8833333333332</v>
      </c>
      <c r="E68" s="36">
        <v>2417.7666666666664</v>
      </c>
      <c r="F68" s="36">
        <v>2351.8833333333332</v>
      </c>
      <c r="G68" s="36">
        <v>2273.7666666666664</v>
      </c>
      <c r="H68" s="36">
        <v>2561.7666666666664</v>
      </c>
      <c r="I68" s="36">
        <v>2639.8833333333332</v>
      </c>
      <c r="J68" s="36">
        <v>2705.7666666666664</v>
      </c>
      <c r="K68" s="31">
        <v>2574</v>
      </c>
      <c r="L68" s="31">
        <v>2430</v>
      </c>
      <c r="M68" s="31">
        <v>0.30338999999999999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1573.75</v>
      </c>
      <c r="D69" s="36">
        <v>1586.25</v>
      </c>
      <c r="E69" s="36">
        <v>1557.5</v>
      </c>
      <c r="F69" s="36">
        <v>1541.25</v>
      </c>
      <c r="G69" s="36">
        <v>1512.5</v>
      </c>
      <c r="H69" s="36">
        <v>1602.5</v>
      </c>
      <c r="I69" s="36">
        <v>1631.25</v>
      </c>
      <c r="J69" s="36">
        <v>1647.5</v>
      </c>
      <c r="K69" s="31">
        <v>1615</v>
      </c>
      <c r="L69" s="31">
        <v>1570</v>
      </c>
      <c r="M69" s="31">
        <v>1.1753400000000001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5014.6499999999996</v>
      </c>
      <c r="D70" s="36">
        <v>5047.95</v>
      </c>
      <c r="E70" s="36">
        <v>4970.7</v>
      </c>
      <c r="F70" s="36">
        <v>4926.75</v>
      </c>
      <c r="G70" s="36">
        <v>4849.5</v>
      </c>
      <c r="H70" s="36">
        <v>5091.8999999999996</v>
      </c>
      <c r="I70" s="36">
        <v>5169.1499999999996</v>
      </c>
      <c r="J70" s="36">
        <v>5213.0999999999995</v>
      </c>
      <c r="K70" s="31">
        <v>5125.2</v>
      </c>
      <c r="L70" s="31">
        <v>5004</v>
      </c>
      <c r="M70" s="31">
        <v>0.20133000000000001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2058.9499999999998</v>
      </c>
      <c r="D71" s="36">
        <v>2129.8666666666668</v>
      </c>
      <c r="E71" s="36">
        <v>1960.7333333333336</v>
      </c>
      <c r="F71" s="36">
        <v>1862.5166666666669</v>
      </c>
      <c r="G71" s="36">
        <v>1693.3833333333337</v>
      </c>
      <c r="H71" s="36">
        <v>2228.0833333333335</v>
      </c>
      <c r="I71" s="36">
        <v>2397.2166666666667</v>
      </c>
      <c r="J71" s="36">
        <v>2495.4333333333334</v>
      </c>
      <c r="K71" s="31">
        <v>2299</v>
      </c>
      <c r="L71" s="31">
        <v>2031.65</v>
      </c>
      <c r="M71" s="31">
        <v>4.3372999999999999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570.5</v>
      </c>
      <c r="D72" s="36">
        <v>574.91666666666663</v>
      </c>
      <c r="E72" s="36">
        <v>564.7833333333333</v>
      </c>
      <c r="F72" s="36">
        <v>559.06666666666672</v>
      </c>
      <c r="G72" s="36">
        <v>548.93333333333339</v>
      </c>
      <c r="H72" s="36">
        <v>580.63333333333321</v>
      </c>
      <c r="I72" s="36">
        <v>590.76666666666665</v>
      </c>
      <c r="J72" s="36">
        <v>596.48333333333312</v>
      </c>
      <c r="K72" s="31">
        <v>585.04999999999995</v>
      </c>
      <c r="L72" s="31">
        <v>569.20000000000005</v>
      </c>
      <c r="M72" s="31">
        <v>7.8848900000000004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969.9</v>
      </c>
      <c r="D73" s="36">
        <v>979.30000000000007</v>
      </c>
      <c r="E73" s="36">
        <v>950.60000000000014</v>
      </c>
      <c r="F73" s="36">
        <v>931.30000000000007</v>
      </c>
      <c r="G73" s="36">
        <v>902.60000000000014</v>
      </c>
      <c r="H73" s="36">
        <v>998.60000000000014</v>
      </c>
      <c r="I73" s="36">
        <v>1027.3000000000002</v>
      </c>
      <c r="J73" s="36">
        <v>1046.6000000000001</v>
      </c>
      <c r="K73" s="31">
        <v>1008</v>
      </c>
      <c r="L73" s="31">
        <v>960</v>
      </c>
      <c r="M73" s="31">
        <v>4.1032999999999999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132.69999999999999</v>
      </c>
      <c r="D74" s="36">
        <v>133.33333333333334</v>
      </c>
      <c r="E74" s="36">
        <v>130.76666666666668</v>
      </c>
      <c r="F74" s="36">
        <v>128.83333333333334</v>
      </c>
      <c r="G74" s="36">
        <v>126.26666666666668</v>
      </c>
      <c r="H74" s="36">
        <v>135.26666666666668</v>
      </c>
      <c r="I74" s="36">
        <v>137.83333333333334</v>
      </c>
      <c r="J74" s="36">
        <v>139.76666666666668</v>
      </c>
      <c r="K74" s="31">
        <v>135.9</v>
      </c>
      <c r="L74" s="31">
        <v>131.4</v>
      </c>
      <c r="M74" s="31">
        <v>193.33777000000001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1056.45</v>
      </c>
      <c r="D75" s="36">
        <v>1064.2666666666667</v>
      </c>
      <c r="E75" s="36">
        <v>1043.3833333333332</v>
      </c>
      <c r="F75" s="36">
        <v>1030.3166666666666</v>
      </c>
      <c r="G75" s="36">
        <v>1009.4333333333332</v>
      </c>
      <c r="H75" s="36">
        <v>1077.3333333333333</v>
      </c>
      <c r="I75" s="36">
        <v>1098.2166666666669</v>
      </c>
      <c r="J75" s="36">
        <v>1111.2833333333333</v>
      </c>
      <c r="K75" s="31">
        <v>1085.1500000000001</v>
      </c>
      <c r="L75" s="31">
        <v>1051.2</v>
      </c>
      <c r="M75" s="31">
        <v>15.81681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117.75</v>
      </c>
      <c r="D76" s="36">
        <v>120.11666666666667</v>
      </c>
      <c r="E76" s="36">
        <v>114.48333333333335</v>
      </c>
      <c r="F76" s="36">
        <v>111.21666666666667</v>
      </c>
      <c r="G76" s="36">
        <v>105.58333333333334</v>
      </c>
      <c r="H76" s="36">
        <v>123.38333333333335</v>
      </c>
      <c r="I76" s="36">
        <v>129.01666666666668</v>
      </c>
      <c r="J76" s="36">
        <v>132.28333333333336</v>
      </c>
      <c r="K76" s="31">
        <v>125.75</v>
      </c>
      <c r="L76" s="31">
        <v>116.85</v>
      </c>
      <c r="M76" s="31">
        <v>195.39995999999999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342.8</v>
      </c>
      <c r="D77" s="36">
        <v>343.91666666666669</v>
      </c>
      <c r="E77" s="36">
        <v>340.53333333333336</v>
      </c>
      <c r="F77" s="36">
        <v>338.26666666666665</v>
      </c>
      <c r="G77" s="36">
        <v>334.88333333333333</v>
      </c>
      <c r="H77" s="36">
        <v>346.18333333333339</v>
      </c>
      <c r="I77" s="36">
        <v>349.56666666666672</v>
      </c>
      <c r="J77" s="36">
        <v>351.83333333333343</v>
      </c>
      <c r="K77" s="31">
        <v>347.3</v>
      </c>
      <c r="L77" s="31">
        <v>341.65</v>
      </c>
      <c r="M77" s="31">
        <v>39.069000000000003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939.3</v>
      </c>
      <c r="D78" s="36">
        <v>941.80000000000007</v>
      </c>
      <c r="E78" s="36">
        <v>934.50000000000011</v>
      </c>
      <c r="F78" s="36">
        <v>929.7</v>
      </c>
      <c r="G78" s="36">
        <v>922.40000000000009</v>
      </c>
      <c r="H78" s="36">
        <v>946.60000000000014</v>
      </c>
      <c r="I78" s="36">
        <v>953.90000000000009</v>
      </c>
      <c r="J78" s="36">
        <v>958.70000000000016</v>
      </c>
      <c r="K78" s="31">
        <v>949.1</v>
      </c>
      <c r="L78" s="31">
        <v>937</v>
      </c>
      <c r="M78" s="31">
        <v>21.800660000000001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479.35</v>
      </c>
      <c r="D79" s="36">
        <v>483.8</v>
      </c>
      <c r="E79" s="36">
        <v>471.75</v>
      </c>
      <c r="F79" s="36">
        <v>464.15</v>
      </c>
      <c r="G79" s="36">
        <v>452.09999999999997</v>
      </c>
      <c r="H79" s="36">
        <v>491.40000000000003</v>
      </c>
      <c r="I79" s="36">
        <v>503.4500000000001</v>
      </c>
      <c r="J79" s="36">
        <v>511.05000000000007</v>
      </c>
      <c r="K79" s="31">
        <v>495.85</v>
      </c>
      <c r="L79" s="31">
        <v>476.2</v>
      </c>
      <c r="M79" s="31">
        <v>1.99075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226.25</v>
      </c>
      <c r="D80" s="36">
        <v>228.25</v>
      </c>
      <c r="E80" s="36">
        <v>223.1</v>
      </c>
      <c r="F80" s="36">
        <v>219.95</v>
      </c>
      <c r="G80" s="36">
        <v>214.79999999999998</v>
      </c>
      <c r="H80" s="36">
        <v>231.4</v>
      </c>
      <c r="I80" s="36">
        <v>236.54999999999998</v>
      </c>
      <c r="J80" s="36">
        <v>239.70000000000002</v>
      </c>
      <c r="K80" s="31">
        <v>233.4</v>
      </c>
      <c r="L80" s="31">
        <v>225.1</v>
      </c>
      <c r="M80" s="31">
        <v>38.410409999999999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1211</v>
      </c>
      <c r="D81" s="36">
        <v>1222.2166666666667</v>
      </c>
      <c r="E81" s="36">
        <v>1189.7833333333333</v>
      </c>
      <c r="F81" s="36">
        <v>1168.5666666666666</v>
      </c>
      <c r="G81" s="36">
        <v>1136.1333333333332</v>
      </c>
      <c r="H81" s="36">
        <v>1243.4333333333334</v>
      </c>
      <c r="I81" s="36">
        <v>1275.8666666666668</v>
      </c>
      <c r="J81" s="36">
        <v>1297.0833333333335</v>
      </c>
      <c r="K81" s="31">
        <v>1254.6500000000001</v>
      </c>
      <c r="L81" s="31">
        <v>1201</v>
      </c>
      <c r="M81" s="31">
        <v>1.3127800000000001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526.45000000000005</v>
      </c>
      <c r="D82" s="36">
        <v>532.51666666666677</v>
      </c>
      <c r="E82" s="36">
        <v>516.78333333333353</v>
      </c>
      <c r="F82" s="36">
        <v>507.11666666666679</v>
      </c>
      <c r="G82" s="36">
        <v>491.38333333333355</v>
      </c>
      <c r="H82" s="36">
        <v>542.18333333333351</v>
      </c>
      <c r="I82" s="36">
        <v>557.91666666666686</v>
      </c>
      <c r="J82" s="36">
        <v>567.58333333333348</v>
      </c>
      <c r="K82" s="31">
        <v>548.25</v>
      </c>
      <c r="L82" s="31">
        <v>522.85</v>
      </c>
      <c r="M82" s="31">
        <v>17.284680000000002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245.85</v>
      </c>
      <c r="D83" s="36">
        <v>248.35</v>
      </c>
      <c r="E83" s="36">
        <v>240.5</v>
      </c>
      <c r="F83" s="36">
        <v>235.15</v>
      </c>
      <c r="G83" s="36">
        <v>227.3</v>
      </c>
      <c r="H83" s="36">
        <v>253.7</v>
      </c>
      <c r="I83" s="36">
        <v>261.54999999999995</v>
      </c>
      <c r="J83" s="36">
        <v>266.89999999999998</v>
      </c>
      <c r="K83" s="31">
        <v>256.2</v>
      </c>
      <c r="L83" s="31">
        <v>243</v>
      </c>
      <c r="M83" s="31">
        <v>25.098680000000002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6634.5</v>
      </c>
      <c r="D84" s="36">
        <v>6628.833333333333</v>
      </c>
      <c r="E84" s="36">
        <v>6555.6666666666661</v>
      </c>
      <c r="F84" s="36">
        <v>6476.833333333333</v>
      </c>
      <c r="G84" s="36">
        <v>6403.6666666666661</v>
      </c>
      <c r="H84" s="36">
        <v>6707.6666666666661</v>
      </c>
      <c r="I84" s="36">
        <v>6780.8333333333321</v>
      </c>
      <c r="J84" s="36">
        <v>6859.6666666666661</v>
      </c>
      <c r="K84" s="31">
        <v>6702</v>
      </c>
      <c r="L84" s="31">
        <v>6550</v>
      </c>
      <c r="M84" s="31">
        <v>9.5509999999999998E-2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883</v>
      </c>
      <c r="D85" s="36">
        <v>887.58333333333337</v>
      </c>
      <c r="E85" s="36">
        <v>848.41666666666674</v>
      </c>
      <c r="F85" s="36">
        <v>813.83333333333337</v>
      </c>
      <c r="G85" s="36">
        <v>774.66666666666674</v>
      </c>
      <c r="H85" s="36">
        <v>922.16666666666674</v>
      </c>
      <c r="I85" s="36">
        <v>961.33333333333348</v>
      </c>
      <c r="J85" s="36">
        <v>995.91666666666674</v>
      </c>
      <c r="K85" s="31">
        <v>926.75</v>
      </c>
      <c r="L85" s="31">
        <v>853</v>
      </c>
      <c r="M85" s="31">
        <v>3.06427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1427.5</v>
      </c>
      <c r="D86" s="36">
        <v>1430.3166666666666</v>
      </c>
      <c r="E86" s="36">
        <v>1348.1833333333332</v>
      </c>
      <c r="F86" s="36">
        <v>1268.8666666666666</v>
      </c>
      <c r="G86" s="36">
        <v>1186.7333333333331</v>
      </c>
      <c r="H86" s="36">
        <v>1509.6333333333332</v>
      </c>
      <c r="I86" s="36">
        <v>1591.7666666666664</v>
      </c>
      <c r="J86" s="36">
        <v>1671.0833333333333</v>
      </c>
      <c r="K86" s="31">
        <v>1512.45</v>
      </c>
      <c r="L86" s="31">
        <v>1351</v>
      </c>
      <c r="M86" s="31">
        <v>26.668530000000001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406.05</v>
      </c>
      <c r="D87" s="36">
        <v>408.25</v>
      </c>
      <c r="E87" s="36">
        <v>399.8</v>
      </c>
      <c r="F87" s="36">
        <v>393.55</v>
      </c>
      <c r="G87" s="36">
        <v>385.1</v>
      </c>
      <c r="H87" s="36">
        <v>414.5</v>
      </c>
      <c r="I87" s="36">
        <v>422.95000000000005</v>
      </c>
      <c r="J87" s="36">
        <v>429.2</v>
      </c>
      <c r="K87" s="31">
        <v>416.7</v>
      </c>
      <c r="L87" s="31">
        <v>402</v>
      </c>
      <c r="M87" s="31">
        <v>2.5812300000000001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19825.599999999999</v>
      </c>
      <c r="D88" s="36">
        <v>19893.966666666667</v>
      </c>
      <c r="E88" s="36">
        <v>19651.983333333334</v>
      </c>
      <c r="F88" s="36">
        <v>19478.366666666665</v>
      </c>
      <c r="G88" s="36">
        <v>19236.383333333331</v>
      </c>
      <c r="H88" s="36">
        <v>20067.583333333336</v>
      </c>
      <c r="I88" s="36">
        <v>20309.566666666673</v>
      </c>
      <c r="J88" s="36">
        <v>20483.183333333338</v>
      </c>
      <c r="K88" s="31">
        <v>20135.95</v>
      </c>
      <c r="L88" s="31">
        <v>19720.349999999999</v>
      </c>
      <c r="M88" s="31">
        <v>0.21454000000000001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601.70000000000005</v>
      </c>
      <c r="D89" s="36">
        <v>603.4</v>
      </c>
      <c r="E89" s="36">
        <v>590.34999999999991</v>
      </c>
      <c r="F89" s="36">
        <v>578.99999999999989</v>
      </c>
      <c r="G89" s="36">
        <v>565.94999999999982</v>
      </c>
      <c r="H89" s="36">
        <v>614.75</v>
      </c>
      <c r="I89" s="36">
        <v>627.79999999999995</v>
      </c>
      <c r="J89" s="36">
        <v>639.15000000000009</v>
      </c>
      <c r="K89" s="31">
        <v>616.45000000000005</v>
      </c>
      <c r="L89" s="31">
        <v>592.04999999999995</v>
      </c>
      <c r="M89" s="31">
        <v>0.69547999999999999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15.8</v>
      </c>
      <c r="D90" s="36">
        <v>16.2</v>
      </c>
      <c r="E90" s="36">
        <v>15.399999999999999</v>
      </c>
      <c r="F90" s="36">
        <v>15</v>
      </c>
      <c r="G90" s="36">
        <v>14.2</v>
      </c>
      <c r="H90" s="36">
        <v>16.599999999999998</v>
      </c>
      <c r="I90" s="36">
        <v>17.400000000000002</v>
      </c>
      <c r="J90" s="36">
        <v>17.799999999999997</v>
      </c>
      <c r="K90" s="31">
        <v>17</v>
      </c>
      <c r="L90" s="31">
        <v>15.8</v>
      </c>
      <c r="M90" s="31">
        <v>123.94462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4530.6000000000004</v>
      </c>
      <c r="D91" s="36">
        <v>4548.9833333333336</v>
      </c>
      <c r="E91" s="36">
        <v>4497.9666666666672</v>
      </c>
      <c r="F91" s="36">
        <v>4465.3333333333339</v>
      </c>
      <c r="G91" s="36">
        <v>4414.3166666666675</v>
      </c>
      <c r="H91" s="36">
        <v>4581.6166666666668</v>
      </c>
      <c r="I91" s="36">
        <v>4632.6333333333332</v>
      </c>
      <c r="J91" s="36">
        <v>4665.2666666666664</v>
      </c>
      <c r="K91" s="31">
        <v>4600</v>
      </c>
      <c r="L91" s="31">
        <v>4516.3500000000004</v>
      </c>
      <c r="M91" s="31">
        <v>2.0300400000000001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1707.15</v>
      </c>
      <c r="D92" s="36">
        <v>1712.6499999999999</v>
      </c>
      <c r="E92" s="36">
        <v>1627.2999999999997</v>
      </c>
      <c r="F92" s="36">
        <v>1547.4499999999998</v>
      </c>
      <c r="G92" s="36">
        <v>1462.0999999999997</v>
      </c>
      <c r="H92" s="36">
        <v>1792.4999999999998</v>
      </c>
      <c r="I92" s="36">
        <v>1877.8499999999997</v>
      </c>
      <c r="J92" s="36">
        <v>1957.6999999999998</v>
      </c>
      <c r="K92" s="31">
        <v>1798</v>
      </c>
      <c r="L92" s="31">
        <v>1632.8</v>
      </c>
      <c r="M92" s="31">
        <v>71.14067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1891.15</v>
      </c>
      <c r="D93" s="36">
        <v>1921.6000000000001</v>
      </c>
      <c r="E93" s="36">
        <v>1836.2000000000003</v>
      </c>
      <c r="F93" s="36">
        <v>1781.2500000000002</v>
      </c>
      <c r="G93" s="36">
        <v>1695.8500000000004</v>
      </c>
      <c r="H93" s="36">
        <v>1976.5500000000002</v>
      </c>
      <c r="I93" s="36">
        <v>2061.9500000000003</v>
      </c>
      <c r="J93" s="36">
        <v>2116.9</v>
      </c>
      <c r="K93" s="31">
        <v>2007</v>
      </c>
      <c r="L93" s="31">
        <v>1866.65</v>
      </c>
      <c r="M93" s="31">
        <v>1.92059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279.75</v>
      </c>
      <c r="D94" s="36">
        <v>283.18333333333334</v>
      </c>
      <c r="E94" s="36">
        <v>273.61666666666667</v>
      </c>
      <c r="F94" s="36">
        <v>267.48333333333335</v>
      </c>
      <c r="G94" s="36">
        <v>257.91666666666669</v>
      </c>
      <c r="H94" s="36">
        <v>289.31666666666666</v>
      </c>
      <c r="I94" s="36">
        <v>298.88333333333338</v>
      </c>
      <c r="J94" s="36">
        <v>305.01666666666665</v>
      </c>
      <c r="K94" s="31">
        <v>292.75</v>
      </c>
      <c r="L94" s="31">
        <v>277.05</v>
      </c>
      <c r="M94" s="31">
        <v>10.58085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736.15</v>
      </c>
      <c r="D95" s="36">
        <v>744.36666666666679</v>
      </c>
      <c r="E95" s="36">
        <v>720.48333333333358</v>
      </c>
      <c r="F95" s="36">
        <v>704.81666666666683</v>
      </c>
      <c r="G95" s="36">
        <v>680.93333333333362</v>
      </c>
      <c r="H95" s="36">
        <v>760.03333333333353</v>
      </c>
      <c r="I95" s="36">
        <v>783.91666666666674</v>
      </c>
      <c r="J95" s="36">
        <v>799.58333333333348</v>
      </c>
      <c r="K95" s="31">
        <v>768.25</v>
      </c>
      <c r="L95" s="31">
        <v>728.7</v>
      </c>
      <c r="M95" s="31">
        <v>8.3808299999999996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355.55</v>
      </c>
      <c r="D96" s="36">
        <v>360.33333333333331</v>
      </c>
      <c r="E96" s="36">
        <v>349.21666666666664</v>
      </c>
      <c r="F96" s="36">
        <v>342.88333333333333</v>
      </c>
      <c r="G96" s="36">
        <v>331.76666666666665</v>
      </c>
      <c r="H96" s="36">
        <v>366.66666666666663</v>
      </c>
      <c r="I96" s="36">
        <v>377.7833333333333</v>
      </c>
      <c r="J96" s="36">
        <v>384.11666666666662</v>
      </c>
      <c r="K96" s="31">
        <v>371.45</v>
      </c>
      <c r="L96" s="31">
        <v>354</v>
      </c>
      <c r="M96" s="31">
        <v>94.970070000000007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739</v>
      </c>
      <c r="D97" s="36">
        <v>744.38333333333333</v>
      </c>
      <c r="E97" s="36">
        <v>728.9666666666667</v>
      </c>
      <c r="F97" s="36">
        <v>718.93333333333339</v>
      </c>
      <c r="G97" s="36">
        <v>703.51666666666677</v>
      </c>
      <c r="H97" s="36">
        <v>754.41666666666663</v>
      </c>
      <c r="I97" s="36">
        <v>769.83333333333337</v>
      </c>
      <c r="J97" s="36">
        <v>779.86666666666656</v>
      </c>
      <c r="K97" s="31">
        <v>759.8</v>
      </c>
      <c r="L97" s="31">
        <v>734.35</v>
      </c>
      <c r="M97" s="31">
        <v>0.82303999999999999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1101.8</v>
      </c>
      <c r="D98" s="36">
        <v>1106.6000000000001</v>
      </c>
      <c r="E98" s="36">
        <v>1085.2000000000003</v>
      </c>
      <c r="F98" s="36">
        <v>1068.6000000000001</v>
      </c>
      <c r="G98" s="36">
        <v>1047.2000000000003</v>
      </c>
      <c r="H98" s="36">
        <v>1123.2000000000003</v>
      </c>
      <c r="I98" s="36">
        <v>1144.6000000000004</v>
      </c>
      <c r="J98" s="36">
        <v>1161.2000000000003</v>
      </c>
      <c r="K98" s="31">
        <v>1128</v>
      </c>
      <c r="L98" s="31">
        <v>1090</v>
      </c>
      <c r="M98" s="31">
        <v>1.7018200000000001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137.94999999999999</v>
      </c>
      <c r="D99" s="36">
        <v>139.54999999999998</v>
      </c>
      <c r="E99" s="36">
        <v>135.49999999999997</v>
      </c>
      <c r="F99" s="36">
        <v>133.04999999999998</v>
      </c>
      <c r="G99" s="36">
        <v>128.99999999999997</v>
      </c>
      <c r="H99" s="36">
        <v>141.99999999999997</v>
      </c>
      <c r="I99" s="36">
        <v>146.04999999999998</v>
      </c>
      <c r="J99" s="36">
        <v>148.49999999999997</v>
      </c>
      <c r="K99" s="31">
        <v>143.6</v>
      </c>
      <c r="L99" s="31">
        <v>137.1</v>
      </c>
      <c r="M99" s="31">
        <v>11.56659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621.35</v>
      </c>
      <c r="D100" s="36">
        <v>624.65000000000009</v>
      </c>
      <c r="E100" s="36">
        <v>614.35000000000014</v>
      </c>
      <c r="F100" s="36">
        <v>607.35</v>
      </c>
      <c r="G100" s="36">
        <v>597.05000000000007</v>
      </c>
      <c r="H100" s="36">
        <v>631.6500000000002</v>
      </c>
      <c r="I100" s="36">
        <v>641.95000000000016</v>
      </c>
      <c r="J100" s="36">
        <v>648.95000000000027</v>
      </c>
      <c r="K100" s="31">
        <v>634.95000000000005</v>
      </c>
      <c r="L100" s="31">
        <v>617.65</v>
      </c>
      <c r="M100" s="31">
        <v>1.2749699999999999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2083.35</v>
      </c>
      <c r="D101" s="36">
        <v>2119.6</v>
      </c>
      <c r="E101" s="36">
        <v>2023.75</v>
      </c>
      <c r="F101" s="36">
        <v>1964.15</v>
      </c>
      <c r="G101" s="36">
        <v>1868.3000000000002</v>
      </c>
      <c r="H101" s="36">
        <v>2179.1999999999998</v>
      </c>
      <c r="I101" s="36">
        <v>2275.0499999999993</v>
      </c>
      <c r="J101" s="36">
        <v>2334.6499999999996</v>
      </c>
      <c r="K101" s="31">
        <v>2215.4499999999998</v>
      </c>
      <c r="L101" s="31">
        <v>2060</v>
      </c>
      <c r="M101" s="31">
        <v>2.9752700000000001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42.55</v>
      </c>
      <c r="D102" s="36">
        <v>44.199999999999996</v>
      </c>
      <c r="E102" s="36">
        <v>40.599999999999994</v>
      </c>
      <c r="F102" s="36">
        <v>38.65</v>
      </c>
      <c r="G102" s="36">
        <v>35.049999999999997</v>
      </c>
      <c r="H102" s="36">
        <v>46.149999999999991</v>
      </c>
      <c r="I102" s="36">
        <v>49.75</v>
      </c>
      <c r="J102" s="36">
        <v>51.699999999999989</v>
      </c>
      <c r="K102" s="31">
        <v>47.8</v>
      </c>
      <c r="L102" s="31">
        <v>42.25</v>
      </c>
      <c r="M102" s="31">
        <v>400.67356999999998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1307.1500000000001</v>
      </c>
      <c r="D103" s="36">
        <v>1335.3833333333334</v>
      </c>
      <c r="E103" s="36">
        <v>1266.7666666666669</v>
      </c>
      <c r="F103" s="36">
        <v>1226.3833333333334</v>
      </c>
      <c r="G103" s="36">
        <v>1157.7666666666669</v>
      </c>
      <c r="H103" s="36">
        <v>1375.7666666666669</v>
      </c>
      <c r="I103" s="36">
        <v>1444.3833333333332</v>
      </c>
      <c r="J103" s="36">
        <v>1484.7666666666669</v>
      </c>
      <c r="K103" s="31">
        <v>1404</v>
      </c>
      <c r="L103" s="31">
        <v>1295</v>
      </c>
      <c r="M103" s="31">
        <v>31.28088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629.29999999999995</v>
      </c>
      <c r="D104" s="36">
        <v>630.69999999999993</v>
      </c>
      <c r="E104" s="36">
        <v>619.89999999999986</v>
      </c>
      <c r="F104" s="36">
        <v>610.49999999999989</v>
      </c>
      <c r="G104" s="36">
        <v>599.69999999999982</v>
      </c>
      <c r="H104" s="36">
        <v>640.09999999999991</v>
      </c>
      <c r="I104" s="36">
        <v>650.89999999999986</v>
      </c>
      <c r="J104" s="36">
        <v>660.3</v>
      </c>
      <c r="K104" s="31">
        <v>641.5</v>
      </c>
      <c r="L104" s="31">
        <v>621.29999999999995</v>
      </c>
      <c r="M104" s="31">
        <v>0.97436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1061.8499999999999</v>
      </c>
      <c r="D105" s="36">
        <v>1077.6499999999999</v>
      </c>
      <c r="E105" s="36">
        <v>1040.2999999999997</v>
      </c>
      <c r="F105" s="36">
        <v>1018.7499999999998</v>
      </c>
      <c r="G105" s="36">
        <v>981.39999999999964</v>
      </c>
      <c r="H105" s="36">
        <v>1099.1999999999998</v>
      </c>
      <c r="I105" s="36">
        <v>1136.5499999999997</v>
      </c>
      <c r="J105" s="36">
        <v>1158.0999999999999</v>
      </c>
      <c r="K105" s="31">
        <v>1115</v>
      </c>
      <c r="L105" s="31">
        <v>1056.0999999999999</v>
      </c>
      <c r="M105" s="31">
        <v>4.3385199999999999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8778.4500000000007</v>
      </c>
      <c r="D106" s="36">
        <v>8762.8166666666675</v>
      </c>
      <c r="E106" s="36">
        <v>8595.633333333335</v>
      </c>
      <c r="F106" s="36">
        <v>8412.8166666666675</v>
      </c>
      <c r="G106" s="36">
        <v>8245.633333333335</v>
      </c>
      <c r="H106" s="36">
        <v>8945.633333333335</v>
      </c>
      <c r="I106" s="36">
        <v>9112.8166666666657</v>
      </c>
      <c r="J106" s="36">
        <v>9295.633333333335</v>
      </c>
      <c r="K106" s="31">
        <v>8930</v>
      </c>
      <c r="L106" s="31">
        <v>8580</v>
      </c>
      <c r="M106" s="31">
        <v>0.28482000000000002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85.15</v>
      </c>
      <c r="D107" s="36">
        <v>86.40000000000002</v>
      </c>
      <c r="E107" s="36">
        <v>83.600000000000037</v>
      </c>
      <c r="F107" s="36">
        <v>82.050000000000011</v>
      </c>
      <c r="G107" s="36">
        <v>79.250000000000028</v>
      </c>
      <c r="H107" s="36">
        <v>87.950000000000045</v>
      </c>
      <c r="I107" s="36">
        <v>90.750000000000028</v>
      </c>
      <c r="J107" s="36">
        <v>92.300000000000054</v>
      </c>
      <c r="K107" s="31">
        <v>89.2</v>
      </c>
      <c r="L107" s="31">
        <v>84.85</v>
      </c>
      <c r="M107" s="31">
        <v>51.692430000000002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384</v>
      </c>
      <c r="D108" s="36">
        <v>389.81666666666666</v>
      </c>
      <c r="E108" s="36">
        <v>372.73333333333335</v>
      </c>
      <c r="F108" s="36">
        <v>361.4666666666667</v>
      </c>
      <c r="G108" s="36">
        <v>344.38333333333338</v>
      </c>
      <c r="H108" s="36">
        <v>401.08333333333331</v>
      </c>
      <c r="I108" s="36">
        <v>418.16666666666669</v>
      </c>
      <c r="J108" s="36">
        <v>429.43333333333328</v>
      </c>
      <c r="K108" s="31">
        <v>406.9</v>
      </c>
      <c r="L108" s="31">
        <v>378.55</v>
      </c>
      <c r="M108" s="31">
        <v>32.610759999999999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563.20000000000005</v>
      </c>
      <c r="D109" s="36">
        <v>568.81666666666661</v>
      </c>
      <c r="E109" s="36">
        <v>549.73333333333323</v>
      </c>
      <c r="F109" s="36">
        <v>536.26666666666665</v>
      </c>
      <c r="G109" s="36">
        <v>517.18333333333328</v>
      </c>
      <c r="H109" s="36">
        <v>582.28333333333319</v>
      </c>
      <c r="I109" s="36">
        <v>601.36666666666667</v>
      </c>
      <c r="J109" s="36">
        <v>614.83333333333314</v>
      </c>
      <c r="K109" s="31">
        <v>587.9</v>
      </c>
      <c r="L109" s="31">
        <v>555.35</v>
      </c>
      <c r="M109" s="31">
        <v>0.7984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277.3</v>
      </c>
      <c r="D110" s="36">
        <v>281.59999999999997</v>
      </c>
      <c r="E110" s="36">
        <v>271.69999999999993</v>
      </c>
      <c r="F110" s="36">
        <v>266.09999999999997</v>
      </c>
      <c r="G110" s="36">
        <v>256.19999999999993</v>
      </c>
      <c r="H110" s="36">
        <v>287.19999999999993</v>
      </c>
      <c r="I110" s="36">
        <v>297.09999999999991</v>
      </c>
      <c r="J110" s="36">
        <v>302.69999999999993</v>
      </c>
      <c r="K110" s="31">
        <v>291.5</v>
      </c>
      <c r="L110" s="31">
        <v>276</v>
      </c>
      <c r="M110" s="31">
        <v>23.267479999999999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443.8</v>
      </c>
      <c r="D111" s="36">
        <v>444.86666666666662</v>
      </c>
      <c r="E111" s="36">
        <v>433.53333333333325</v>
      </c>
      <c r="F111" s="36">
        <v>423.26666666666665</v>
      </c>
      <c r="G111" s="36">
        <v>411.93333333333328</v>
      </c>
      <c r="H111" s="36">
        <v>455.13333333333321</v>
      </c>
      <c r="I111" s="36">
        <v>466.46666666666658</v>
      </c>
      <c r="J111" s="36">
        <v>476.73333333333318</v>
      </c>
      <c r="K111" s="31">
        <v>456.2</v>
      </c>
      <c r="L111" s="31">
        <v>434.6</v>
      </c>
      <c r="M111" s="31">
        <v>1.6353500000000001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1116.0999999999999</v>
      </c>
      <c r="D112" s="36">
        <v>1111.1499999999999</v>
      </c>
      <c r="E112" s="36">
        <v>1095.9499999999998</v>
      </c>
      <c r="F112" s="36">
        <v>1075.8</v>
      </c>
      <c r="G112" s="36">
        <v>1060.5999999999999</v>
      </c>
      <c r="H112" s="36">
        <v>1131.2999999999997</v>
      </c>
      <c r="I112" s="36">
        <v>1146.5</v>
      </c>
      <c r="J112" s="36">
        <v>1166.6499999999996</v>
      </c>
      <c r="K112" s="31">
        <v>1126.3499999999999</v>
      </c>
      <c r="L112" s="31">
        <v>1091</v>
      </c>
      <c r="M112" s="31">
        <v>0.81888000000000005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1167.25</v>
      </c>
      <c r="D113" s="36">
        <v>1175.7166666666667</v>
      </c>
      <c r="E113" s="36">
        <v>1152.6833333333334</v>
      </c>
      <c r="F113" s="36">
        <v>1138.1166666666668</v>
      </c>
      <c r="G113" s="36">
        <v>1115.0833333333335</v>
      </c>
      <c r="H113" s="36">
        <v>1190.2833333333333</v>
      </c>
      <c r="I113" s="36">
        <v>1213.3166666666666</v>
      </c>
      <c r="J113" s="36">
        <v>1227.8833333333332</v>
      </c>
      <c r="K113" s="31">
        <v>1198.75</v>
      </c>
      <c r="L113" s="31">
        <v>1161.1500000000001</v>
      </c>
      <c r="M113" s="31">
        <v>11.21828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449.3</v>
      </c>
      <c r="D114" s="36">
        <v>451.09999999999997</v>
      </c>
      <c r="E114" s="36">
        <v>444.64999999999992</v>
      </c>
      <c r="F114" s="36">
        <v>439.99999999999994</v>
      </c>
      <c r="G114" s="36">
        <v>433.5499999999999</v>
      </c>
      <c r="H114" s="36">
        <v>455.74999999999994</v>
      </c>
      <c r="I114" s="36">
        <v>462.2</v>
      </c>
      <c r="J114" s="36">
        <v>466.84999999999997</v>
      </c>
      <c r="K114" s="31">
        <v>457.55</v>
      </c>
      <c r="L114" s="31">
        <v>446.45</v>
      </c>
      <c r="M114" s="31">
        <v>6.3159299999999998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1183.8</v>
      </c>
      <c r="D115" s="36">
        <v>1190.8166666666666</v>
      </c>
      <c r="E115" s="36">
        <v>1171.4333333333332</v>
      </c>
      <c r="F115" s="36">
        <v>1159.0666666666666</v>
      </c>
      <c r="G115" s="36">
        <v>1139.6833333333332</v>
      </c>
      <c r="H115" s="36">
        <v>1203.1833333333332</v>
      </c>
      <c r="I115" s="36">
        <v>1222.5666666666664</v>
      </c>
      <c r="J115" s="36">
        <v>1234.9333333333332</v>
      </c>
      <c r="K115" s="31">
        <v>1210.2</v>
      </c>
      <c r="L115" s="31">
        <v>1178.45</v>
      </c>
      <c r="M115" s="31">
        <v>9.5792900000000003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130.4</v>
      </c>
      <c r="D116" s="36">
        <v>132.63333333333335</v>
      </c>
      <c r="E116" s="36">
        <v>127.56666666666672</v>
      </c>
      <c r="F116" s="36">
        <v>124.73333333333338</v>
      </c>
      <c r="G116" s="36">
        <v>119.66666666666674</v>
      </c>
      <c r="H116" s="36">
        <v>135.4666666666667</v>
      </c>
      <c r="I116" s="36">
        <v>140.53333333333336</v>
      </c>
      <c r="J116" s="36">
        <v>143.36666666666667</v>
      </c>
      <c r="K116" s="31">
        <v>137.69999999999999</v>
      </c>
      <c r="L116" s="31">
        <v>129.80000000000001</v>
      </c>
      <c r="M116" s="31">
        <v>46.617669999999997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1331.35</v>
      </c>
      <c r="D117" s="36">
        <v>1338.3</v>
      </c>
      <c r="E117" s="36">
        <v>1314.6499999999999</v>
      </c>
      <c r="F117" s="36">
        <v>1297.9499999999998</v>
      </c>
      <c r="G117" s="36">
        <v>1274.2999999999997</v>
      </c>
      <c r="H117" s="36">
        <v>1355</v>
      </c>
      <c r="I117" s="36">
        <v>1378.65</v>
      </c>
      <c r="J117" s="36">
        <v>1395.3500000000001</v>
      </c>
      <c r="K117" s="31">
        <v>1361.95</v>
      </c>
      <c r="L117" s="31">
        <v>1321.6</v>
      </c>
      <c r="M117" s="31">
        <v>0.72030000000000005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306.10000000000002</v>
      </c>
      <c r="D118" s="36">
        <v>307.98333333333335</v>
      </c>
      <c r="E118" s="36">
        <v>303.11666666666667</v>
      </c>
      <c r="F118" s="36">
        <v>300.13333333333333</v>
      </c>
      <c r="G118" s="36">
        <v>295.26666666666665</v>
      </c>
      <c r="H118" s="36">
        <v>310.9666666666667</v>
      </c>
      <c r="I118" s="36">
        <v>315.83333333333337</v>
      </c>
      <c r="J118" s="36">
        <v>318.81666666666672</v>
      </c>
      <c r="K118" s="31">
        <v>312.85000000000002</v>
      </c>
      <c r="L118" s="31">
        <v>305</v>
      </c>
      <c r="M118" s="31">
        <v>80.861500000000007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975.25</v>
      </c>
      <c r="D119" s="36">
        <v>994.91666666666663</v>
      </c>
      <c r="E119" s="36">
        <v>950.33333333333326</v>
      </c>
      <c r="F119" s="36">
        <v>925.41666666666663</v>
      </c>
      <c r="G119" s="36">
        <v>880.83333333333326</v>
      </c>
      <c r="H119" s="36">
        <v>1019.8333333333333</v>
      </c>
      <c r="I119" s="36">
        <v>1064.4166666666665</v>
      </c>
      <c r="J119" s="36">
        <v>1089.3333333333333</v>
      </c>
      <c r="K119" s="31">
        <v>1039.5</v>
      </c>
      <c r="L119" s="31">
        <v>970</v>
      </c>
      <c r="M119" s="31">
        <v>20.898599999999998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4915.3999999999996</v>
      </c>
      <c r="D120" s="36">
        <v>4945.0999999999995</v>
      </c>
      <c r="E120" s="36">
        <v>4870.2999999999993</v>
      </c>
      <c r="F120" s="36">
        <v>4825.2</v>
      </c>
      <c r="G120" s="36">
        <v>4750.3999999999996</v>
      </c>
      <c r="H120" s="36">
        <v>4990.1999999999989</v>
      </c>
      <c r="I120" s="36">
        <v>5065</v>
      </c>
      <c r="J120" s="36">
        <v>5110.0999999999985</v>
      </c>
      <c r="K120" s="31">
        <v>5019.8999999999996</v>
      </c>
      <c r="L120" s="31">
        <v>4900</v>
      </c>
      <c r="M120" s="31">
        <v>5.3834400000000002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2075.75</v>
      </c>
      <c r="D121" s="36">
        <v>2083.6</v>
      </c>
      <c r="E121" s="36">
        <v>2053.6</v>
      </c>
      <c r="F121" s="36">
        <v>2031.4499999999998</v>
      </c>
      <c r="G121" s="36">
        <v>2001.4499999999998</v>
      </c>
      <c r="H121" s="36">
        <v>2105.75</v>
      </c>
      <c r="I121" s="36">
        <v>2135.75</v>
      </c>
      <c r="J121" s="36">
        <v>2157.9</v>
      </c>
      <c r="K121" s="31">
        <v>2113.6</v>
      </c>
      <c r="L121" s="31">
        <v>2061.4499999999998</v>
      </c>
      <c r="M121" s="31">
        <v>3.0578599999999998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2414.85</v>
      </c>
      <c r="D122" s="36">
        <v>2444.2666666666664</v>
      </c>
      <c r="E122" s="36">
        <v>2371.583333333333</v>
      </c>
      <c r="F122" s="36">
        <v>2328.3166666666666</v>
      </c>
      <c r="G122" s="36">
        <v>2255.6333333333332</v>
      </c>
      <c r="H122" s="36">
        <v>2487.5333333333328</v>
      </c>
      <c r="I122" s="36">
        <v>2560.2166666666662</v>
      </c>
      <c r="J122" s="36">
        <v>2603.4833333333327</v>
      </c>
      <c r="K122" s="31">
        <v>2516.9499999999998</v>
      </c>
      <c r="L122" s="31">
        <v>2401</v>
      </c>
      <c r="M122" s="31">
        <v>0.89773999999999998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700.7</v>
      </c>
      <c r="D123" s="36">
        <v>702.81666666666661</v>
      </c>
      <c r="E123" s="36">
        <v>692.83333333333326</v>
      </c>
      <c r="F123" s="36">
        <v>684.9666666666667</v>
      </c>
      <c r="G123" s="36">
        <v>674.98333333333335</v>
      </c>
      <c r="H123" s="36">
        <v>710.68333333333317</v>
      </c>
      <c r="I123" s="36">
        <v>720.66666666666652</v>
      </c>
      <c r="J123" s="36">
        <v>728.53333333333308</v>
      </c>
      <c r="K123" s="31">
        <v>712.8</v>
      </c>
      <c r="L123" s="31">
        <v>694.95</v>
      </c>
      <c r="M123" s="31">
        <v>12.88944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1110.45</v>
      </c>
      <c r="D124" s="36">
        <v>1120.7833333333335</v>
      </c>
      <c r="E124" s="36">
        <v>1094.666666666667</v>
      </c>
      <c r="F124" s="36">
        <v>1078.8833333333334</v>
      </c>
      <c r="G124" s="36">
        <v>1052.7666666666669</v>
      </c>
      <c r="H124" s="36">
        <v>1136.5666666666671</v>
      </c>
      <c r="I124" s="36">
        <v>1162.6833333333334</v>
      </c>
      <c r="J124" s="36">
        <v>1178.4666666666672</v>
      </c>
      <c r="K124" s="31">
        <v>1146.9000000000001</v>
      </c>
      <c r="L124" s="31">
        <v>1105</v>
      </c>
      <c r="M124" s="31">
        <v>1.86429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4513.8</v>
      </c>
      <c r="D125" s="36">
        <v>4519.1833333333334</v>
      </c>
      <c r="E125" s="36">
        <v>4444.6166666666668</v>
      </c>
      <c r="F125" s="36">
        <v>4375.4333333333334</v>
      </c>
      <c r="G125" s="36">
        <v>4300.8666666666668</v>
      </c>
      <c r="H125" s="36">
        <v>4588.3666666666668</v>
      </c>
      <c r="I125" s="36">
        <v>4662.9333333333343</v>
      </c>
      <c r="J125" s="36">
        <v>4732.1166666666668</v>
      </c>
      <c r="K125" s="31">
        <v>4593.75</v>
      </c>
      <c r="L125" s="31">
        <v>4450</v>
      </c>
      <c r="M125" s="31">
        <v>0.35205999999999998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1507.4</v>
      </c>
      <c r="D126" s="36">
        <v>1498.1166666666668</v>
      </c>
      <c r="E126" s="36">
        <v>1434.2833333333335</v>
      </c>
      <c r="F126" s="36">
        <v>1361.1666666666667</v>
      </c>
      <c r="G126" s="36">
        <v>1297.3333333333335</v>
      </c>
      <c r="H126" s="36">
        <v>1571.2333333333336</v>
      </c>
      <c r="I126" s="36">
        <v>1635.0666666666666</v>
      </c>
      <c r="J126" s="36">
        <v>1708.1833333333336</v>
      </c>
      <c r="K126" s="31">
        <v>1561.95</v>
      </c>
      <c r="L126" s="31">
        <v>1425</v>
      </c>
      <c r="M126" s="31">
        <v>54.250489999999999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4025.05</v>
      </c>
      <c r="D127" s="36">
        <v>4068.7666666666669</v>
      </c>
      <c r="E127" s="36">
        <v>3871.8833333333341</v>
      </c>
      <c r="F127" s="36">
        <v>3718.7166666666672</v>
      </c>
      <c r="G127" s="36">
        <v>3521.8333333333344</v>
      </c>
      <c r="H127" s="36">
        <v>4221.9333333333343</v>
      </c>
      <c r="I127" s="36">
        <v>4418.8166666666657</v>
      </c>
      <c r="J127" s="36">
        <v>4571.9833333333336</v>
      </c>
      <c r="K127" s="31">
        <v>4265.6499999999996</v>
      </c>
      <c r="L127" s="31">
        <v>3915.6</v>
      </c>
      <c r="M127" s="31">
        <v>0.43736000000000003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279.75</v>
      </c>
      <c r="D128" s="36">
        <v>281.7</v>
      </c>
      <c r="E128" s="36">
        <v>275.95</v>
      </c>
      <c r="F128" s="36">
        <v>272.14999999999998</v>
      </c>
      <c r="G128" s="36">
        <v>266.39999999999998</v>
      </c>
      <c r="H128" s="36">
        <v>285.5</v>
      </c>
      <c r="I128" s="36">
        <v>291.25</v>
      </c>
      <c r="J128" s="36">
        <v>295.05</v>
      </c>
      <c r="K128" s="31">
        <v>287.45</v>
      </c>
      <c r="L128" s="31">
        <v>277.89999999999998</v>
      </c>
      <c r="M128" s="31">
        <v>14.672510000000001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334.1</v>
      </c>
      <c r="D129" s="36">
        <v>340.41666666666669</v>
      </c>
      <c r="E129" s="36">
        <v>322.83333333333337</v>
      </c>
      <c r="F129" s="36">
        <v>311.56666666666666</v>
      </c>
      <c r="G129" s="36">
        <v>293.98333333333335</v>
      </c>
      <c r="H129" s="36">
        <v>351.68333333333339</v>
      </c>
      <c r="I129" s="36">
        <v>369.26666666666677</v>
      </c>
      <c r="J129" s="36">
        <v>380.53333333333342</v>
      </c>
      <c r="K129" s="31">
        <v>358</v>
      </c>
      <c r="L129" s="31">
        <v>329.15</v>
      </c>
      <c r="M129" s="31">
        <v>5.6708999999999996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1698.95</v>
      </c>
      <c r="D130" s="36">
        <v>1694.1499999999999</v>
      </c>
      <c r="E130" s="36">
        <v>1677.0999999999997</v>
      </c>
      <c r="F130" s="36">
        <v>1655.2499999999998</v>
      </c>
      <c r="G130" s="36">
        <v>1638.1999999999996</v>
      </c>
      <c r="H130" s="36">
        <v>1715.9999999999998</v>
      </c>
      <c r="I130" s="36">
        <v>1733.05</v>
      </c>
      <c r="J130" s="36">
        <v>1754.8999999999999</v>
      </c>
      <c r="K130" s="31">
        <v>1711.2</v>
      </c>
      <c r="L130" s="31">
        <v>1672.3</v>
      </c>
      <c r="M130" s="31">
        <v>7.2375600000000002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1612.6</v>
      </c>
      <c r="D131" s="36">
        <v>1644.9166666666667</v>
      </c>
      <c r="E131" s="36">
        <v>1559.8833333333334</v>
      </c>
      <c r="F131" s="36">
        <v>1507.1666666666667</v>
      </c>
      <c r="G131" s="36">
        <v>1422.1333333333334</v>
      </c>
      <c r="H131" s="36">
        <v>1697.6333333333334</v>
      </c>
      <c r="I131" s="36">
        <v>1782.6666666666667</v>
      </c>
      <c r="J131" s="36">
        <v>1835.3833333333334</v>
      </c>
      <c r="K131" s="31">
        <v>1729.95</v>
      </c>
      <c r="L131" s="31">
        <v>1592.2</v>
      </c>
      <c r="M131" s="31">
        <v>3.8737699999999999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521.35</v>
      </c>
      <c r="D132" s="36">
        <v>522</v>
      </c>
      <c r="E132" s="36">
        <v>518</v>
      </c>
      <c r="F132" s="36">
        <v>514.65</v>
      </c>
      <c r="G132" s="36">
        <v>510.65</v>
      </c>
      <c r="H132" s="36">
        <v>525.35</v>
      </c>
      <c r="I132" s="36">
        <v>529.35</v>
      </c>
      <c r="J132" s="36">
        <v>532.70000000000005</v>
      </c>
      <c r="K132" s="31">
        <v>526</v>
      </c>
      <c r="L132" s="31">
        <v>518.65</v>
      </c>
      <c r="M132" s="31">
        <v>15.35943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2075.4499999999998</v>
      </c>
      <c r="D133" s="36">
        <v>2096.65</v>
      </c>
      <c r="E133" s="36">
        <v>2023.9</v>
      </c>
      <c r="F133" s="36">
        <v>1972.35</v>
      </c>
      <c r="G133" s="36">
        <v>1899.6</v>
      </c>
      <c r="H133" s="36">
        <v>2148.2000000000003</v>
      </c>
      <c r="I133" s="36">
        <v>2220.9500000000003</v>
      </c>
      <c r="J133" s="36">
        <v>2272.5000000000005</v>
      </c>
      <c r="K133" s="31">
        <v>2169.4</v>
      </c>
      <c r="L133" s="31">
        <v>2045.1</v>
      </c>
      <c r="M133" s="31">
        <v>8.4164399999999997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1949.05</v>
      </c>
      <c r="D134" s="36">
        <v>1963.6833333333334</v>
      </c>
      <c r="E134" s="36">
        <v>1897.3666666666668</v>
      </c>
      <c r="F134" s="36">
        <v>1845.6833333333334</v>
      </c>
      <c r="G134" s="36">
        <v>1779.3666666666668</v>
      </c>
      <c r="H134" s="36">
        <v>2015.3666666666668</v>
      </c>
      <c r="I134" s="36">
        <v>2081.6833333333334</v>
      </c>
      <c r="J134" s="36">
        <v>2133.3666666666668</v>
      </c>
      <c r="K134" s="31">
        <v>2030</v>
      </c>
      <c r="L134" s="31">
        <v>1912</v>
      </c>
      <c r="M134" s="31">
        <v>0.93955999999999995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976.35</v>
      </c>
      <c r="D135" s="36">
        <v>984.11666666666667</v>
      </c>
      <c r="E135" s="36">
        <v>962.23333333333335</v>
      </c>
      <c r="F135" s="36">
        <v>948.11666666666667</v>
      </c>
      <c r="G135" s="36">
        <v>926.23333333333335</v>
      </c>
      <c r="H135" s="36">
        <v>998.23333333333335</v>
      </c>
      <c r="I135" s="36">
        <v>1020.1166666666668</v>
      </c>
      <c r="J135" s="36">
        <v>1034.2333333333333</v>
      </c>
      <c r="K135" s="31">
        <v>1006</v>
      </c>
      <c r="L135" s="31">
        <v>970</v>
      </c>
      <c r="M135" s="31">
        <v>0.54954000000000003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610.79999999999995</v>
      </c>
      <c r="D136" s="36">
        <v>625.5333333333333</v>
      </c>
      <c r="E136" s="36">
        <v>585.36666666666656</v>
      </c>
      <c r="F136" s="36">
        <v>559.93333333333328</v>
      </c>
      <c r="G136" s="36">
        <v>519.76666666666654</v>
      </c>
      <c r="H136" s="36">
        <v>650.96666666666658</v>
      </c>
      <c r="I136" s="36">
        <v>691.13333333333333</v>
      </c>
      <c r="J136" s="36">
        <v>716.56666666666661</v>
      </c>
      <c r="K136" s="31">
        <v>665.7</v>
      </c>
      <c r="L136" s="31">
        <v>600.1</v>
      </c>
      <c r="M136" s="31">
        <v>12.071350000000001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2019.15</v>
      </c>
      <c r="D137" s="36">
        <v>2038.3166666666666</v>
      </c>
      <c r="E137" s="36">
        <v>1986.3833333333332</v>
      </c>
      <c r="F137" s="36">
        <v>1953.6166666666666</v>
      </c>
      <c r="G137" s="36">
        <v>1901.6833333333332</v>
      </c>
      <c r="H137" s="36">
        <v>2071.083333333333</v>
      </c>
      <c r="I137" s="36">
        <v>2123.0166666666664</v>
      </c>
      <c r="J137" s="36">
        <v>2155.7833333333333</v>
      </c>
      <c r="K137" s="31">
        <v>2090.25</v>
      </c>
      <c r="L137" s="31">
        <v>2005.55</v>
      </c>
      <c r="M137" s="31">
        <v>3.64127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415.5</v>
      </c>
      <c r="D138" s="36">
        <v>419.01666666666671</v>
      </c>
      <c r="E138" s="36">
        <v>409.08333333333343</v>
      </c>
      <c r="F138" s="36">
        <v>402.66666666666674</v>
      </c>
      <c r="G138" s="36">
        <v>392.73333333333346</v>
      </c>
      <c r="H138" s="36">
        <v>425.43333333333339</v>
      </c>
      <c r="I138" s="36">
        <v>435.36666666666667</v>
      </c>
      <c r="J138" s="36">
        <v>441.78333333333336</v>
      </c>
      <c r="K138" s="31">
        <v>428.95</v>
      </c>
      <c r="L138" s="31">
        <v>412.6</v>
      </c>
      <c r="M138" s="31">
        <v>5.7978300000000003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130</v>
      </c>
      <c r="D139" s="36">
        <v>131.21666666666667</v>
      </c>
      <c r="E139" s="36">
        <v>127.08333333333334</v>
      </c>
      <c r="F139" s="36">
        <v>124.16666666666669</v>
      </c>
      <c r="G139" s="36">
        <v>120.03333333333336</v>
      </c>
      <c r="H139" s="36">
        <v>134.13333333333333</v>
      </c>
      <c r="I139" s="36">
        <v>138.26666666666665</v>
      </c>
      <c r="J139" s="36">
        <v>141.18333333333331</v>
      </c>
      <c r="K139" s="31">
        <v>135.35</v>
      </c>
      <c r="L139" s="31">
        <v>128.30000000000001</v>
      </c>
      <c r="M139" s="31">
        <v>179.54016999999999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189.3</v>
      </c>
      <c r="D140" s="36">
        <v>192.43333333333331</v>
      </c>
      <c r="E140" s="36">
        <v>184.86666666666662</v>
      </c>
      <c r="F140" s="36">
        <v>180.43333333333331</v>
      </c>
      <c r="G140" s="36">
        <v>172.86666666666662</v>
      </c>
      <c r="H140" s="36">
        <v>196.86666666666662</v>
      </c>
      <c r="I140" s="36">
        <v>204.43333333333328</v>
      </c>
      <c r="J140" s="36">
        <v>208.86666666666662</v>
      </c>
      <c r="K140" s="31">
        <v>200</v>
      </c>
      <c r="L140" s="31">
        <v>188</v>
      </c>
      <c r="M140" s="31">
        <v>21.208490000000001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3500.95</v>
      </c>
      <c r="D141" s="36">
        <v>3538.9833333333336</v>
      </c>
      <c r="E141" s="36">
        <v>3452.9666666666672</v>
      </c>
      <c r="F141" s="36">
        <v>3404.9833333333336</v>
      </c>
      <c r="G141" s="36">
        <v>3318.9666666666672</v>
      </c>
      <c r="H141" s="36">
        <v>3586.9666666666672</v>
      </c>
      <c r="I141" s="36">
        <v>3672.9833333333336</v>
      </c>
      <c r="J141" s="36">
        <v>3720.9666666666672</v>
      </c>
      <c r="K141" s="31">
        <v>3625</v>
      </c>
      <c r="L141" s="31">
        <v>3491</v>
      </c>
      <c r="M141" s="31">
        <v>4.2754000000000003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5418</v>
      </c>
      <c r="D142" s="36">
        <v>5475.05</v>
      </c>
      <c r="E142" s="36">
        <v>5343</v>
      </c>
      <c r="F142" s="36">
        <v>5268</v>
      </c>
      <c r="G142" s="36">
        <v>5135.95</v>
      </c>
      <c r="H142" s="36">
        <v>5550.05</v>
      </c>
      <c r="I142" s="36">
        <v>5682.1000000000013</v>
      </c>
      <c r="J142" s="36">
        <v>5757.1</v>
      </c>
      <c r="K142" s="31">
        <v>5607.1</v>
      </c>
      <c r="L142" s="31">
        <v>5400.05</v>
      </c>
      <c r="M142" s="31">
        <v>4.5811900000000003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532.95000000000005</v>
      </c>
      <c r="D143" s="36">
        <v>539.94999999999993</v>
      </c>
      <c r="E143" s="36">
        <v>524.24999999999989</v>
      </c>
      <c r="F143" s="36">
        <v>515.54999999999995</v>
      </c>
      <c r="G143" s="36">
        <v>499.84999999999991</v>
      </c>
      <c r="H143" s="36">
        <v>548.64999999999986</v>
      </c>
      <c r="I143" s="36">
        <v>564.34999999999991</v>
      </c>
      <c r="J143" s="36">
        <v>573.04999999999984</v>
      </c>
      <c r="K143" s="31">
        <v>555.65</v>
      </c>
      <c r="L143" s="31">
        <v>531.25</v>
      </c>
      <c r="M143" s="31">
        <v>23.558070000000001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2442.4</v>
      </c>
      <c r="D144" s="36">
        <v>2466.8833333333332</v>
      </c>
      <c r="E144" s="36">
        <v>2411.6666666666665</v>
      </c>
      <c r="F144" s="36">
        <v>2380.9333333333334</v>
      </c>
      <c r="G144" s="36">
        <v>2325.7166666666667</v>
      </c>
      <c r="H144" s="36">
        <v>2497.6166666666663</v>
      </c>
      <c r="I144" s="36">
        <v>2552.8333333333335</v>
      </c>
      <c r="J144" s="36">
        <v>2583.5666666666662</v>
      </c>
      <c r="K144" s="31">
        <v>2522.1</v>
      </c>
      <c r="L144" s="31">
        <v>2436.15</v>
      </c>
      <c r="M144" s="31">
        <v>0.94133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5551.95</v>
      </c>
      <c r="D145" s="36">
        <v>5581.4666666666672</v>
      </c>
      <c r="E145" s="36">
        <v>5495.9833333333345</v>
      </c>
      <c r="F145" s="36">
        <v>5440.0166666666673</v>
      </c>
      <c r="G145" s="36">
        <v>5354.5333333333347</v>
      </c>
      <c r="H145" s="36">
        <v>5637.4333333333343</v>
      </c>
      <c r="I145" s="36">
        <v>5722.9166666666679</v>
      </c>
      <c r="J145" s="36">
        <v>5778.8833333333341</v>
      </c>
      <c r="K145" s="31">
        <v>5666.95</v>
      </c>
      <c r="L145" s="31">
        <v>5525.5</v>
      </c>
      <c r="M145" s="31">
        <v>3.61957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467.05</v>
      </c>
      <c r="D146" s="36">
        <v>473.85000000000008</v>
      </c>
      <c r="E146" s="36">
        <v>452.85000000000014</v>
      </c>
      <c r="F146" s="36">
        <v>438.65000000000003</v>
      </c>
      <c r="G146" s="36">
        <v>417.65000000000009</v>
      </c>
      <c r="H146" s="36">
        <v>488.05000000000018</v>
      </c>
      <c r="I146" s="36">
        <v>509.05000000000007</v>
      </c>
      <c r="J146" s="36">
        <v>523.25000000000023</v>
      </c>
      <c r="K146" s="31">
        <v>494.85</v>
      </c>
      <c r="L146" s="31">
        <v>459.65</v>
      </c>
      <c r="M146" s="31">
        <v>7.7317499999999999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39</v>
      </c>
      <c r="D147" s="36">
        <v>39.266666666666666</v>
      </c>
      <c r="E147" s="36">
        <v>37.983333333333334</v>
      </c>
      <c r="F147" s="36">
        <v>36.966666666666669</v>
      </c>
      <c r="G147" s="36">
        <v>35.683333333333337</v>
      </c>
      <c r="H147" s="36">
        <v>40.283333333333331</v>
      </c>
      <c r="I147" s="36">
        <v>41.566666666666663</v>
      </c>
      <c r="J147" s="36">
        <v>42.583333333333329</v>
      </c>
      <c r="K147" s="31">
        <v>40.549999999999997</v>
      </c>
      <c r="L147" s="31">
        <v>38.25</v>
      </c>
      <c r="M147" s="31">
        <v>153.67829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1936.85</v>
      </c>
      <c r="D148" s="36">
        <v>1941.7833333333335</v>
      </c>
      <c r="E148" s="36">
        <v>1860.5666666666671</v>
      </c>
      <c r="F148" s="36">
        <v>1784.2833333333335</v>
      </c>
      <c r="G148" s="36">
        <v>1703.0666666666671</v>
      </c>
      <c r="H148" s="36">
        <v>2018.0666666666671</v>
      </c>
      <c r="I148" s="36">
        <v>2099.2833333333338</v>
      </c>
      <c r="J148" s="36">
        <v>2175.5666666666671</v>
      </c>
      <c r="K148" s="31">
        <v>2023</v>
      </c>
      <c r="L148" s="31">
        <v>1865.5</v>
      </c>
      <c r="M148" s="31">
        <v>1.86198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3446.35</v>
      </c>
      <c r="D149" s="36">
        <v>3455.0333333333333</v>
      </c>
      <c r="E149" s="36">
        <v>3417.1666666666665</v>
      </c>
      <c r="F149" s="36">
        <v>3387.9833333333331</v>
      </c>
      <c r="G149" s="36">
        <v>3350.1166666666663</v>
      </c>
      <c r="H149" s="36">
        <v>3484.2166666666667</v>
      </c>
      <c r="I149" s="36">
        <v>3522.0833333333335</v>
      </c>
      <c r="J149" s="36">
        <v>3551.2666666666669</v>
      </c>
      <c r="K149" s="31">
        <v>3492.9</v>
      </c>
      <c r="L149" s="31">
        <v>3425.85</v>
      </c>
      <c r="M149" s="31">
        <v>2.11293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216.85</v>
      </c>
      <c r="D150" s="36">
        <v>218.1</v>
      </c>
      <c r="E150" s="36">
        <v>212.39999999999998</v>
      </c>
      <c r="F150" s="36">
        <v>207.95</v>
      </c>
      <c r="G150" s="36">
        <v>202.24999999999997</v>
      </c>
      <c r="H150" s="36">
        <v>222.54999999999998</v>
      </c>
      <c r="I150" s="36">
        <v>228.24999999999997</v>
      </c>
      <c r="J150" s="36">
        <v>232.7</v>
      </c>
      <c r="K150" s="31">
        <v>223.8</v>
      </c>
      <c r="L150" s="31">
        <v>213.65</v>
      </c>
      <c r="M150" s="31">
        <v>7.8871799999999999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477</v>
      </c>
      <c r="D151" s="36">
        <v>483.51666666666665</v>
      </c>
      <c r="E151" s="36">
        <v>463.5333333333333</v>
      </c>
      <c r="F151" s="36">
        <v>450.06666666666666</v>
      </c>
      <c r="G151" s="36">
        <v>430.08333333333331</v>
      </c>
      <c r="H151" s="36">
        <v>496.98333333333329</v>
      </c>
      <c r="I151" s="36">
        <v>516.9666666666667</v>
      </c>
      <c r="J151" s="36">
        <v>530.43333333333328</v>
      </c>
      <c r="K151" s="31">
        <v>503.5</v>
      </c>
      <c r="L151" s="31">
        <v>470.05</v>
      </c>
      <c r="M151" s="31">
        <v>1.75217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497.05</v>
      </c>
      <c r="D152" s="36">
        <v>501.0333333333333</v>
      </c>
      <c r="E152" s="36">
        <v>485.36666666666656</v>
      </c>
      <c r="F152" s="36">
        <v>473.68333333333328</v>
      </c>
      <c r="G152" s="36">
        <v>458.01666666666654</v>
      </c>
      <c r="H152" s="36">
        <v>512.71666666666658</v>
      </c>
      <c r="I152" s="36">
        <v>528.38333333333333</v>
      </c>
      <c r="J152" s="36">
        <v>540.06666666666661</v>
      </c>
      <c r="K152" s="31">
        <v>516.70000000000005</v>
      </c>
      <c r="L152" s="31">
        <v>489.35</v>
      </c>
      <c r="M152" s="31">
        <v>3.6556899999999999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1622.2</v>
      </c>
      <c r="D153" s="36">
        <v>1622.0333333333335</v>
      </c>
      <c r="E153" s="36">
        <v>1600.166666666667</v>
      </c>
      <c r="F153" s="36">
        <v>1578.1333333333334</v>
      </c>
      <c r="G153" s="36">
        <v>1556.2666666666669</v>
      </c>
      <c r="H153" s="36">
        <v>1644.0666666666671</v>
      </c>
      <c r="I153" s="36">
        <v>1665.9333333333334</v>
      </c>
      <c r="J153" s="36">
        <v>1687.9666666666672</v>
      </c>
      <c r="K153" s="31">
        <v>1643.9</v>
      </c>
      <c r="L153" s="31">
        <v>1600</v>
      </c>
      <c r="M153" s="31">
        <v>1.1937500000000001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127.1</v>
      </c>
      <c r="D154" s="36">
        <v>130.31666666666666</v>
      </c>
      <c r="E154" s="36">
        <v>122.78333333333333</v>
      </c>
      <c r="F154" s="36">
        <v>118.46666666666667</v>
      </c>
      <c r="G154" s="36">
        <v>110.93333333333334</v>
      </c>
      <c r="H154" s="36">
        <v>134.63333333333333</v>
      </c>
      <c r="I154" s="36">
        <v>142.16666666666663</v>
      </c>
      <c r="J154" s="36">
        <v>146.48333333333332</v>
      </c>
      <c r="K154" s="31">
        <v>137.85</v>
      </c>
      <c r="L154" s="31">
        <v>126</v>
      </c>
      <c r="M154" s="31">
        <v>44.531140000000001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185.05</v>
      </c>
      <c r="D155" s="36">
        <v>187.68333333333337</v>
      </c>
      <c r="E155" s="36">
        <v>179.71666666666673</v>
      </c>
      <c r="F155" s="36">
        <v>174.38333333333335</v>
      </c>
      <c r="G155" s="36">
        <v>166.41666666666671</v>
      </c>
      <c r="H155" s="36">
        <v>193.01666666666674</v>
      </c>
      <c r="I155" s="36">
        <v>200.98333333333338</v>
      </c>
      <c r="J155" s="36">
        <v>206.31666666666675</v>
      </c>
      <c r="K155" s="31">
        <v>195.65</v>
      </c>
      <c r="L155" s="31">
        <v>182.35</v>
      </c>
      <c r="M155" s="31">
        <v>4.7463800000000003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94.3</v>
      </c>
      <c r="D156" s="36">
        <v>95.716666666666654</v>
      </c>
      <c r="E156" s="36">
        <v>89.533333333333303</v>
      </c>
      <c r="F156" s="36">
        <v>84.766666666666652</v>
      </c>
      <c r="G156" s="36">
        <v>78.5833333333333</v>
      </c>
      <c r="H156" s="36">
        <v>100.48333333333331</v>
      </c>
      <c r="I156" s="36">
        <v>106.66666666666667</v>
      </c>
      <c r="J156" s="36">
        <v>111.43333333333331</v>
      </c>
      <c r="K156" s="31">
        <v>101.9</v>
      </c>
      <c r="L156" s="31">
        <v>90.95</v>
      </c>
      <c r="M156" s="31">
        <v>96.387569999999997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826.25</v>
      </c>
      <c r="D157" s="36">
        <v>834.73333333333323</v>
      </c>
      <c r="E157" s="36">
        <v>798.81666666666649</v>
      </c>
      <c r="F157" s="36">
        <v>771.38333333333321</v>
      </c>
      <c r="G157" s="36">
        <v>735.46666666666647</v>
      </c>
      <c r="H157" s="36">
        <v>862.16666666666652</v>
      </c>
      <c r="I157" s="36">
        <v>898.08333333333326</v>
      </c>
      <c r="J157" s="36">
        <v>925.51666666666654</v>
      </c>
      <c r="K157" s="31">
        <v>870.65</v>
      </c>
      <c r="L157" s="31">
        <v>807.3</v>
      </c>
      <c r="M157" s="31">
        <v>1.1534599999999999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3134.2</v>
      </c>
      <c r="D158" s="36">
        <v>3164.2999999999997</v>
      </c>
      <c r="E158" s="36">
        <v>3088.5999999999995</v>
      </c>
      <c r="F158" s="36">
        <v>3042.9999999999995</v>
      </c>
      <c r="G158" s="36">
        <v>2967.2999999999993</v>
      </c>
      <c r="H158" s="36">
        <v>3209.8999999999996</v>
      </c>
      <c r="I158" s="36">
        <v>3285.5999999999995</v>
      </c>
      <c r="J158" s="36">
        <v>3331.2</v>
      </c>
      <c r="K158" s="31">
        <v>3240</v>
      </c>
      <c r="L158" s="31">
        <v>3118.7</v>
      </c>
      <c r="M158" s="31">
        <v>2.8829699999999998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251.55</v>
      </c>
      <c r="D159" s="36">
        <v>253.4666666666667</v>
      </c>
      <c r="E159" s="36">
        <v>248.13333333333338</v>
      </c>
      <c r="F159" s="36">
        <v>244.7166666666667</v>
      </c>
      <c r="G159" s="36">
        <v>239.38333333333338</v>
      </c>
      <c r="H159" s="36">
        <v>256.88333333333338</v>
      </c>
      <c r="I159" s="36">
        <v>262.21666666666664</v>
      </c>
      <c r="J159" s="36">
        <v>265.63333333333338</v>
      </c>
      <c r="K159" s="31">
        <v>258.8</v>
      </c>
      <c r="L159" s="31">
        <v>250.05</v>
      </c>
      <c r="M159" s="31">
        <v>20.395029999999998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354.55</v>
      </c>
      <c r="D160" s="36">
        <v>359.06666666666666</v>
      </c>
      <c r="E160" s="36">
        <v>345.68333333333334</v>
      </c>
      <c r="F160" s="36">
        <v>336.81666666666666</v>
      </c>
      <c r="G160" s="36">
        <v>323.43333333333334</v>
      </c>
      <c r="H160" s="36">
        <v>367.93333333333334</v>
      </c>
      <c r="I160" s="36">
        <v>381.31666666666666</v>
      </c>
      <c r="J160" s="36">
        <v>390.18333333333334</v>
      </c>
      <c r="K160" s="31">
        <v>372.45</v>
      </c>
      <c r="L160" s="31">
        <v>350.2</v>
      </c>
      <c r="M160" s="31">
        <v>1.2337400000000001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143.4</v>
      </c>
      <c r="D161" s="36">
        <v>144.04999999999998</v>
      </c>
      <c r="E161" s="36">
        <v>141.84999999999997</v>
      </c>
      <c r="F161" s="36">
        <v>140.29999999999998</v>
      </c>
      <c r="G161" s="36">
        <v>138.09999999999997</v>
      </c>
      <c r="H161" s="36">
        <v>145.59999999999997</v>
      </c>
      <c r="I161" s="36">
        <v>147.79999999999995</v>
      </c>
      <c r="J161" s="36">
        <v>149.34999999999997</v>
      </c>
      <c r="K161" s="31">
        <v>146.25</v>
      </c>
      <c r="L161" s="31">
        <v>142.5</v>
      </c>
      <c r="M161" s="31">
        <v>169.00861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656.65</v>
      </c>
      <c r="D162" s="36">
        <v>687.85</v>
      </c>
      <c r="E162" s="36">
        <v>618.80000000000007</v>
      </c>
      <c r="F162" s="36">
        <v>580.95000000000005</v>
      </c>
      <c r="G162" s="36">
        <v>511.90000000000009</v>
      </c>
      <c r="H162" s="36">
        <v>725.7</v>
      </c>
      <c r="I162" s="36">
        <v>794.75</v>
      </c>
      <c r="J162" s="36">
        <v>832.6</v>
      </c>
      <c r="K162" s="31">
        <v>756.9</v>
      </c>
      <c r="L162" s="31">
        <v>650</v>
      </c>
      <c r="M162" s="31">
        <v>21.542950000000001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4658</v>
      </c>
      <c r="D163" s="36">
        <v>4695.1500000000005</v>
      </c>
      <c r="E163" s="36">
        <v>4612.8500000000013</v>
      </c>
      <c r="F163" s="36">
        <v>4567.7000000000007</v>
      </c>
      <c r="G163" s="36">
        <v>4485.4000000000015</v>
      </c>
      <c r="H163" s="36">
        <v>4740.3000000000011</v>
      </c>
      <c r="I163" s="36">
        <v>4822.6000000000004</v>
      </c>
      <c r="J163" s="36">
        <v>4867.7500000000009</v>
      </c>
      <c r="K163" s="31">
        <v>4777.45</v>
      </c>
      <c r="L163" s="31">
        <v>4650</v>
      </c>
      <c r="M163" s="31">
        <v>0.21889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897.2</v>
      </c>
      <c r="D164" s="36">
        <v>904.55000000000007</v>
      </c>
      <c r="E164" s="36">
        <v>875.15000000000009</v>
      </c>
      <c r="F164" s="36">
        <v>853.1</v>
      </c>
      <c r="G164" s="36">
        <v>823.7</v>
      </c>
      <c r="H164" s="36">
        <v>926.60000000000014</v>
      </c>
      <c r="I164" s="36">
        <v>956</v>
      </c>
      <c r="J164" s="36">
        <v>978.05000000000018</v>
      </c>
      <c r="K164" s="31">
        <v>933.95</v>
      </c>
      <c r="L164" s="31">
        <v>882.5</v>
      </c>
      <c r="M164" s="31">
        <v>8.7768300000000004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202.65</v>
      </c>
      <c r="D165" s="36">
        <v>208.21666666666667</v>
      </c>
      <c r="E165" s="36">
        <v>194.43333333333334</v>
      </c>
      <c r="F165" s="36">
        <v>186.21666666666667</v>
      </c>
      <c r="G165" s="36">
        <v>172.43333333333334</v>
      </c>
      <c r="H165" s="36">
        <v>216.43333333333334</v>
      </c>
      <c r="I165" s="36">
        <v>230.2166666666667</v>
      </c>
      <c r="J165" s="36">
        <v>238.43333333333334</v>
      </c>
      <c r="K165" s="31">
        <v>222</v>
      </c>
      <c r="L165" s="31">
        <v>200</v>
      </c>
      <c r="M165" s="31">
        <v>18.00554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159.9</v>
      </c>
      <c r="D166" s="36">
        <v>161.58333333333334</v>
      </c>
      <c r="E166" s="36">
        <v>155.61666666666667</v>
      </c>
      <c r="F166" s="36">
        <v>151.33333333333334</v>
      </c>
      <c r="G166" s="36">
        <v>145.36666666666667</v>
      </c>
      <c r="H166" s="36">
        <v>165.86666666666667</v>
      </c>
      <c r="I166" s="36">
        <v>171.83333333333331</v>
      </c>
      <c r="J166" s="36">
        <v>176.11666666666667</v>
      </c>
      <c r="K166" s="31">
        <v>167.55</v>
      </c>
      <c r="L166" s="31">
        <v>157.30000000000001</v>
      </c>
      <c r="M166" s="31">
        <v>24.629100000000001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733.05</v>
      </c>
      <c r="D167" s="36">
        <v>742.65</v>
      </c>
      <c r="E167" s="36">
        <v>716.4</v>
      </c>
      <c r="F167" s="36">
        <v>699.75</v>
      </c>
      <c r="G167" s="36">
        <v>673.5</v>
      </c>
      <c r="H167" s="36">
        <v>759.3</v>
      </c>
      <c r="I167" s="36">
        <v>785.55</v>
      </c>
      <c r="J167" s="36">
        <v>802.19999999999993</v>
      </c>
      <c r="K167" s="31">
        <v>768.9</v>
      </c>
      <c r="L167" s="31">
        <v>726</v>
      </c>
      <c r="M167" s="31">
        <v>3.3711099999999998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325.05</v>
      </c>
      <c r="D168" s="36">
        <v>326.28333333333336</v>
      </c>
      <c r="E168" s="36">
        <v>318.76666666666671</v>
      </c>
      <c r="F168" s="36">
        <v>312.48333333333335</v>
      </c>
      <c r="G168" s="36">
        <v>304.9666666666667</v>
      </c>
      <c r="H168" s="36">
        <v>332.56666666666672</v>
      </c>
      <c r="I168" s="36">
        <v>340.08333333333337</v>
      </c>
      <c r="J168" s="36">
        <v>346.36666666666673</v>
      </c>
      <c r="K168" s="31">
        <v>333.8</v>
      </c>
      <c r="L168" s="31">
        <v>320</v>
      </c>
      <c r="M168" s="31">
        <v>4.8083099999999996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139.05000000000001</v>
      </c>
      <c r="D169" s="36">
        <v>140.46666666666667</v>
      </c>
      <c r="E169" s="36">
        <v>135.93333333333334</v>
      </c>
      <c r="F169" s="36">
        <v>132.81666666666666</v>
      </c>
      <c r="G169" s="36">
        <v>128.28333333333333</v>
      </c>
      <c r="H169" s="36">
        <v>143.58333333333334</v>
      </c>
      <c r="I169" s="36">
        <v>148.1166666666667</v>
      </c>
      <c r="J169" s="36">
        <v>151.23333333333335</v>
      </c>
      <c r="K169" s="31">
        <v>145</v>
      </c>
      <c r="L169" s="31">
        <v>137.35</v>
      </c>
      <c r="M169" s="31">
        <v>71.343999999999994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1136.55</v>
      </c>
      <c r="D170" s="36">
        <v>1155.4833333333333</v>
      </c>
      <c r="E170" s="36">
        <v>1111.0666666666666</v>
      </c>
      <c r="F170" s="36">
        <v>1085.5833333333333</v>
      </c>
      <c r="G170" s="36">
        <v>1041.1666666666665</v>
      </c>
      <c r="H170" s="36">
        <v>1180.9666666666667</v>
      </c>
      <c r="I170" s="36">
        <v>1225.3833333333332</v>
      </c>
      <c r="J170" s="36">
        <v>1250.8666666666668</v>
      </c>
      <c r="K170" s="31">
        <v>1199.9000000000001</v>
      </c>
      <c r="L170" s="31">
        <v>1130</v>
      </c>
      <c r="M170" s="31">
        <v>0.32089000000000001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120.8</v>
      </c>
      <c r="D171" s="36">
        <v>122</v>
      </c>
      <c r="E171" s="36">
        <v>118.6</v>
      </c>
      <c r="F171" s="36">
        <v>116.39999999999999</v>
      </c>
      <c r="G171" s="36">
        <v>112.99999999999999</v>
      </c>
      <c r="H171" s="36">
        <v>124.2</v>
      </c>
      <c r="I171" s="36">
        <v>127.60000000000001</v>
      </c>
      <c r="J171" s="36">
        <v>129.80000000000001</v>
      </c>
      <c r="K171" s="31">
        <v>125.4</v>
      </c>
      <c r="L171" s="31">
        <v>119.8</v>
      </c>
      <c r="M171" s="31">
        <v>170.27807999999999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2665</v>
      </c>
      <c r="D172" s="36">
        <v>2656.8833333333332</v>
      </c>
      <c r="E172" s="36">
        <v>2626.1166666666663</v>
      </c>
      <c r="F172" s="36">
        <v>2587.2333333333331</v>
      </c>
      <c r="G172" s="36">
        <v>2556.4666666666662</v>
      </c>
      <c r="H172" s="36">
        <v>2695.7666666666664</v>
      </c>
      <c r="I172" s="36">
        <v>2726.5333333333328</v>
      </c>
      <c r="J172" s="36">
        <v>2765.4166666666665</v>
      </c>
      <c r="K172" s="31">
        <v>2687.65</v>
      </c>
      <c r="L172" s="31">
        <v>2618</v>
      </c>
      <c r="M172" s="31">
        <v>0.12131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3096.75</v>
      </c>
      <c r="D173" s="36">
        <v>3105.1</v>
      </c>
      <c r="E173" s="36">
        <v>3018.2</v>
      </c>
      <c r="F173" s="36">
        <v>2939.65</v>
      </c>
      <c r="G173" s="36">
        <v>2852.75</v>
      </c>
      <c r="H173" s="36">
        <v>3183.6499999999996</v>
      </c>
      <c r="I173" s="36">
        <v>3270.55</v>
      </c>
      <c r="J173" s="36">
        <v>3349.0999999999995</v>
      </c>
      <c r="K173" s="31">
        <v>3192</v>
      </c>
      <c r="L173" s="31">
        <v>3026.55</v>
      </c>
      <c r="M173" s="31">
        <v>0.12576000000000001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215.75</v>
      </c>
      <c r="D174" s="36">
        <v>219.15</v>
      </c>
      <c r="E174" s="36">
        <v>210.3</v>
      </c>
      <c r="F174" s="36">
        <v>204.85</v>
      </c>
      <c r="G174" s="36">
        <v>196</v>
      </c>
      <c r="H174" s="36">
        <v>224.60000000000002</v>
      </c>
      <c r="I174" s="36">
        <v>233.45</v>
      </c>
      <c r="J174" s="36">
        <v>238.90000000000003</v>
      </c>
      <c r="K174" s="31">
        <v>228</v>
      </c>
      <c r="L174" s="31">
        <v>213.7</v>
      </c>
      <c r="M174" s="31">
        <v>9.8955099999999998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1519.3</v>
      </c>
      <c r="D175" s="36">
        <v>1525.2</v>
      </c>
      <c r="E175" s="36">
        <v>1482.4</v>
      </c>
      <c r="F175" s="36">
        <v>1445.5</v>
      </c>
      <c r="G175" s="36">
        <v>1402.7</v>
      </c>
      <c r="H175" s="36">
        <v>1562.1000000000001</v>
      </c>
      <c r="I175" s="36">
        <v>1604.8999999999999</v>
      </c>
      <c r="J175" s="36">
        <v>1641.8000000000002</v>
      </c>
      <c r="K175" s="31">
        <v>1568</v>
      </c>
      <c r="L175" s="31">
        <v>1488.3</v>
      </c>
      <c r="M175" s="31">
        <v>3.6048100000000001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1463.8</v>
      </c>
      <c r="D176" s="36">
        <v>1484.0666666666666</v>
      </c>
      <c r="E176" s="36">
        <v>1438.5833333333333</v>
      </c>
      <c r="F176" s="36">
        <v>1413.3666666666666</v>
      </c>
      <c r="G176" s="36">
        <v>1367.8833333333332</v>
      </c>
      <c r="H176" s="36">
        <v>1509.2833333333333</v>
      </c>
      <c r="I176" s="36">
        <v>1554.7666666666669</v>
      </c>
      <c r="J176" s="36">
        <v>1579.9833333333333</v>
      </c>
      <c r="K176" s="31">
        <v>1529.55</v>
      </c>
      <c r="L176" s="31">
        <v>1458.85</v>
      </c>
      <c r="M176" s="31">
        <v>0.54803000000000002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759.9</v>
      </c>
      <c r="D177" s="36">
        <v>769.05000000000007</v>
      </c>
      <c r="E177" s="36">
        <v>746.95000000000016</v>
      </c>
      <c r="F177" s="36">
        <v>734.00000000000011</v>
      </c>
      <c r="G177" s="36">
        <v>711.9000000000002</v>
      </c>
      <c r="H177" s="36">
        <v>782.00000000000011</v>
      </c>
      <c r="I177" s="36">
        <v>804.1</v>
      </c>
      <c r="J177" s="36">
        <v>817.05000000000007</v>
      </c>
      <c r="K177" s="31">
        <v>791.15</v>
      </c>
      <c r="L177" s="31">
        <v>756.1</v>
      </c>
      <c r="M177" s="31">
        <v>4.23543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749.95</v>
      </c>
      <c r="D178" s="36">
        <v>751.61666666666667</v>
      </c>
      <c r="E178" s="36">
        <v>732.33333333333337</v>
      </c>
      <c r="F178" s="36">
        <v>714.7166666666667</v>
      </c>
      <c r="G178" s="36">
        <v>695.43333333333339</v>
      </c>
      <c r="H178" s="36">
        <v>769.23333333333335</v>
      </c>
      <c r="I178" s="36">
        <v>788.51666666666665</v>
      </c>
      <c r="J178" s="36">
        <v>806.13333333333333</v>
      </c>
      <c r="K178" s="31">
        <v>770.9</v>
      </c>
      <c r="L178" s="31">
        <v>734</v>
      </c>
      <c r="M178" s="31">
        <v>4.90463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1726.6</v>
      </c>
      <c r="D179" s="36">
        <v>1741.0833333333333</v>
      </c>
      <c r="E179" s="36">
        <v>1691.4166666666665</v>
      </c>
      <c r="F179" s="36">
        <v>1656.2333333333333</v>
      </c>
      <c r="G179" s="36">
        <v>1606.5666666666666</v>
      </c>
      <c r="H179" s="36">
        <v>1776.2666666666664</v>
      </c>
      <c r="I179" s="36">
        <v>1825.9333333333329</v>
      </c>
      <c r="J179" s="36">
        <v>1861.1166666666663</v>
      </c>
      <c r="K179" s="31">
        <v>1790.75</v>
      </c>
      <c r="L179" s="31">
        <v>1705.9</v>
      </c>
      <c r="M179" s="31">
        <v>2.3746999999999998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54.3</v>
      </c>
      <c r="D180" s="36">
        <v>54.816666666666663</v>
      </c>
      <c r="E180" s="36">
        <v>53.483333333333327</v>
      </c>
      <c r="F180" s="36">
        <v>52.666666666666664</v>
      </c>
      <c r="G180" s="36">
        <v>51.333333333333329</v>
      </c>
      <c r="H180" s="36">
        <v>55.633333333333326</v>
      </c>
      <c r="I180" s="36">
        <v>56.966666666666669</v>
      </c>
      <c r="J180" s="36">
        <v>57.783333333333324</v>
      </c>
      <c r="K180" s="31">
        <v>56.15</v>
      </c>
      <c r="L180" s="31">
        <v>54</v>
      </c>
      <c r="M180" s="31">
        <v>60.686689999999999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1303.3</v>
      </c>
      <c r="D181" s="36">
        <v>1309.4333333333334</v>
      </c>
      <c r="E181" s="36">
        <v>1283.8666666666668</v>
      </c>
      <c r="F181" s="36">
        <v>1264.4333333333334</v>
      </c>
      <c r="G181" s="36">
        <v>1238.8666666666668</v>
      </c>
      <c r="H181" s="36">
        <v>1328.8666666666668</v>
      </c>
      <c r="I181" s="36">
        <v>1354.4333333333334</v>
      </c>
      <c r="J181" s="36">
        <v>1373.8666666666668</v>
      </c>
      <c r="K181" s="31">
        <v>1335</v>
      </c>
      <c r="L181" s="31">
        <v>1290</v>
      </c>
      <c r="M181" s="31">
        <v>0.67783000000000004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2103.1999999999998</v>
      </c>
      <c r="D182" s="36">
        <v>2142.3833333333332</v>
      </c>
      <c r="E182" s="36">
        <v>2045.8166666666666</v>
      </c>
      <c r="F182" s="36">
        <v>1988.4333333333334</v>
      </c>
      <c r="G182" s="36">
        <v>1891.8666666666668</v>
      </c>
      <c r="H182" s="36">
        <v>2199.7666666666664</v>
      </c>
      <c r="I182" s="36">
        <v>2296.333333333333</v>
      </c>
      <c r="J182" s="36">
        <v>2353.7166666666662</v>
      </c>
      <c r="K182" s="31">
        <v>2238.9499999999998</v>
      </c>
      <c r="L182" s="31">
        <v>2085</v>
      </c>
      <c r="M182" s="31">
        <v>0.93694999999999995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465.3</v>
      </c>
      <c r="D183" s="36">
        <v>470.61666666666662</v>
      </c>
      <c r="E183" s="36">
        <v>458.68333333333322</v>
      </c>
      <c r="F183" s="36">
        <v>452.06666666666661</v>
      </c>
      <c r="G183" s="36">
        <v>440.13333333333321</v>
      </c>
      <c r="H183" s="36">
        <v>477.23333333333323</v>
      </c>
      <c r="I183" s="36">
        <v>489.16666666666663</v>
      </c>
      <c r="J183" s="36">
        <v>495.78333333333325</v>
      </c>
      <c r="K183" s="31">
        <v>482.55</v>
      </c>
      <c r="L183" s="31">
        <v>464</v>
      </c>
      <c r="M183" s="31">
        <v>1.3024800000000001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980.85</v>
      </c>
      <c r="D184" s="36">
        <v>984.66666666666663</v>
      </c>
      <c r="E184" s="36">
        <v>974.58333333333326</v>
      </c>
      <c r="F184" s="36">
        <v>968.31666666666661</v>
      </c>
      <c r="G184" s="36">
        <v>958.23333333333323</v>
      </c>
      <c r="H184" s="36">
        <v>990.93333333333328</v>
      </c>
      <c r="I184" s="36">
        <v>1001.0166666666665</v>
      </c>
      <c r="J184" s="36">
        <v>1007.2833333333333</v>
      </c>
      <c r="K184" s="31">
        <v>994.75</v>
      </c>
      <c r="L184" s="31">
        <v>978.4</v>
      </c>
      <c r="M184" s="31">
        <v>7.44252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617.75</v>
      </c>
      <c r="D185" s="36">
        <v>627.88333333333333</v>
      </c>
      <c r="E185" s="36">
        <v>599.86666666666667</v>
      </c>
      <c r="F185" s="36">
        <v>581.98333333333335</v>
      </c>
      <c r="G185" s="36">
        <v>553.9666666666667</v>
      </c>
      <c r="H185" s="36">
        <v>645.76666666666665</v>
      </c>
      <c r="I185" s="36">
        <v>673.7833333333333</v>
      </c>
      <c r="J185" s="36">
        <v>691.66666666666663</v>
      </c>
      <c r="K185" s="31">
        <v>655.9</v>
      </c>
      <c r="L185" s="31">
        <v>610</v>
      </c>
      <c r="M185" s="31">
        <v>3.3147199999999999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1630.2</v>
      </c>
      <c r="D186" s="36">
        <v>1634.5166666666667</v>
      </c>
      <c r="E186" s="36">
        <v>1609.6333333333332</v>
      </c>
      <c r="F186" s="36">
        <v>1589.0666666666666</v>
      </c>
      <c r="G186" s="36">
        <v>1564.1833333333332</v>
      </c>
      <c r="H186" s="36">
        <v>1655.0833333333333</v>
      </c>
      <c r="I186" s="36">
        <v>1679.9666666666669</v>
      </c>
      <c r="J186" s="36">
        <v>1700.5333333333333</v>
      </c>
      <c r="K186" s="31">
        <v>1659.4</v>
      </c>
      <c r="L186" s="31">
        <v>1613.95</v>
      </c>
      <c r="M186" s="31">
        <v>7.72689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332.6</v>
      </c>
      <c r="D187" s="36">
        <v>336.16666666666669</v>
      </c>
      <c r="E187" s="36">
        <v>326.73333333333335</v>
      </c>
      <c r="F187" s="36">
        <v>320.86666666666667</v>
      </c>
      <c r="G187" s="36">
        <v>311.43333333333334</v>
      </c>
      <c r="H187" s="36">
        <v>342.03333333333336</v>
      </c>
      <c r="I187" s="36">
        <v>351.46666666666664</v>
      </c>
      <c r="J187" s="36">
        <v>357.33333333333337</v>
      </c>
      <c r="K187" s="31">
        <v>345.6</v>
      </c>
      <c r="L187" s="31">
        <v>330.3</v>
      </c>
      <c r="M187" s="31">
        <v>10.89917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460.5</v>
      </c>
      <c r="D188" s="36">
        <v>472.5</v>
      </c>
      <c r="E188" s="36">
        <v>445</v>
      </c>
      <c r="F188" s="36">
        <v>429.5</v>
      </c>
      <c r="G188" s="36">
        <v>402</v>
      </c>
      <c r="H188" s="36">
        <v>488</v>
      </c>
      <c r="I188" s="36">
        <v>515.5</v>
      </c>
      <c r="J188" s="36">
        <v>531</v>
      </c>
      <c r="K188" s="31">
        <v>500</v>
      </c>
      <c r="L188" s="31">
        <v>457</v>
      </c>
      <c r="M188" s="31">
        <v>10.33803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1902.75</v>
      </c>
      <c r="D189" s="36">
        <v>1908.9833333333333</v>
      </c>
      <c r="E189" s="36">
        <v>1878.7666666666667</v>
      </c>
      <c r="F189" s="36">
        <v>1854.7833333333333</v>
      </c>
      <c r="G189" s="36">
        <v>1824.5666666666666</v>
      </c>
      <c r="H189" s="36">
        <v>1932.9666666666667</v>
      </c>
      <c r="I189" s="36">
        <v>1963.1833333333334</v>
      </c>
      <c r="J189" s="36">
        <v>1987.1666666666667</v>
      </c>
      <c r="K189" s="31">
        <v>1939.2</v>
      </c>
      <c r="L189" s="31">
        <v>1885</v>
      </c>
      <c r="M189" s="31">
        <v>8.7472499999999993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828.6</v>
      </c>
      <c r="D190" s="36">
        <v>837.4666666666667</v>
      </c>
      <c r="E190" s="36">
        <v>812.28333333333342</v>
      </c>
      <c r="F190" s="36">
        <v>795.9666666666667</v>
      </c>
      <c r="G190" s="36">
        <v>770.78333333333342</v>
      </c>
      <c r="H190" s="36">
        <v>853.78333333333342</v>
      </c>
      <c r="I190" s="36">
        <v>878.96666666666681</v>
      </c>
      <c r="J190" s="36">
        <v>895.28333333333342</v>
      </c>
      <c r="K190" s="31">
        <v>862.65</v>
      </c>
      <c r="L190" s="31">
        <v>821.15</v>
      </c>
      <c r="M190" s="31">
        <v>2.7343199999999999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353.45</v>
      </c>
      <c r="D191" s="36">
        <v>358.41666666666669</v>
      </c>
      <c r="E191" s="36">
        <v>346.08333333333337</v>
      </c>
      <c r="F191" s="36">
        <v>338.7166666666667</v>
      </c>
      <c r="G191" s="36">
        <v>326.38333333333338</v>
      </c>
      <c r="H191" s="36">
        <v>365.78333333333336</v>
      </c>
      <c r="I191" s="36">
        <v>378.11666666666673</v>
      </c>
      <c r="J191" s="36">
        <v>385.48333333333335</v>
      </c>
      <c r="K191" s="31">
        <v>370.75</v>
      </c>
      <c r="L191" s="31">
        <v>351.05</v>
      </c>
      <c r="M191" s="31">
        <v>2.9987200000000001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2077.6</v>
      </c>
      <c r="D192" s="36">
        <v>2102.3666666666668</v>
      </c>
      <c r="E192" s="36">
        <v>2037.3333333333335</v>
      </c>
      <c r="F192" s="36">
        <v>1997.0666666666666</v>
      </c>
      <c r="G192" s="36">
        <v>1932.0333333333333</v>
      </c>
      <c r="H192" s="36">
        <v>2142.6333333333337</v>
      </c>
      <c r="I192" s="36">
        <v>2207.6666666666665</v>
      </c>
      <c r="J192" s="36">
        <v>2247.9333333333338</v>
      </c>
      <c r="K192" s="31">
        <v>2167.4</v>
      </c>
      <c r="L192" s="31">
        <v>2062.1</v>
      </c>
      <c r="M192" s="31">
        <v>0.17388000000000001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723.35</v>
      </c>
      <c r="D193" s="36">
        <v>743.73333333333323</v>
      </c>
      <c r="E193" s="36">
        <v>696.86666666666645</v>
      </c>
      <c r="F193" s="36">
        <v>670.38333333333321</v>
      </c>
      <c r="G193" s="36">
        <v>623.51666666666642</v>
      </c>
      <c r="H193" s="36">
        <v>770.21666666666647</v>
      </c>
      <c r="I193" s="36">
        <v>817.08333333333326</v>
      </c>
      <c r="J193" s="36">
        <v>843.56666666666649</v>
      </c>
      <c r="K193" s="31">
        <v>790.6</v>
      </c>
      <c r="L193" s="31">
        <v>717.25</v>
      </c>
      <c r="M193" s="31">
        <v>2.7777500000000002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317</v>
      </c>
      <c r="D194" s="36">
        <v>326.56666666666666</v>
      </c>
      <c r="E194" s="36">
        <v>295.98333333333335</v>
      </c>
      <c r="F194" s="36">
        <v>274.9666666666667</v>
      </c>
      <c r="G194" s="36">
        <v>244.38333333333338</v>
      </c>
      <c r="H194" s="36">
        <v>347.58333333333331</v>
      </c>
      <c r="I194" s="36">
        <v>378.16666666666669</v>
      </c>
      <c r="J194" s="36">
        <v>399.18333333333328</v>
      </c>
      <c r="K194" s="31">
        <v>357.15</v>
      </c>
      <c r="L194" s="31">
        <v>305.55</v>
      </c>
      <c r="M194" s="31">
        <v>7.8482799999999999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2690.3</v>
      </c>
      <c r="D195" s="36">
        <v>2705.1</v>
      </c>
      <c r="E195" s="36">
        <v>2635.2</v>
      </c>
      <c r="F195" s="36">
        <v>2580.1</v>
      </c>
      <c r="G195" s="36">
        <v>2510.1999999999998</v>
      </c>
      <c r="H195" s="36">
        <v>2760.2</v>
      </c>
      <c r="I195" s="36">
        <v>2830.1000000000004</v>
      </c>
      <c r="J195" s="36">
        <v>2885.2</v>
      </c>
      <c r="K195" s="31">
        <v>2775</v>
      </c>
      <c r="L195" s="31">
        <v>2650</v>
      </c>
      <c r="M195" s="31">
        <v>0.61446000000000001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406.8</v>
      </c>
      <c r="D196" s="36">
        <v>409.15000000000003</v>
      </c>
      <c r="E196" s="36">
        <v>402.65000000000009</v>
      </c>
      <c r="F196" s="36">
        <v>398.50000000000006</v>
      </c>
      <c r="G196" s="36">
        <v>392.00000000000011</v>
      </c>
      <c r="H196" s="36">
        <v>413.30000000000007</v>
      </c>
      <c r="I196" s="36">
        <v>419.79999999999995</v>
      </c>
      <c r="J196" s="36">
        <v>423.95000000000005</v>
      </c>
      <c r="K196" s="31">
        <v>415.65</v>
      </c>
      <c r="L196" s="31">
        <v>405</v>
      </c>
      <c r="M196" s="31">
        <v>10.79758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652.79999999999995</v>
      </c>
      <c r="D197" s="36">
        <v>661</v>
      </c>
      <c r="E197" s="36">
        <v>637</v>
      </c>
      <c r="F197" s="36">
        <v>621.20000000000005</v>
      </c>
      <c r="G197" s="36">
        <v>597.20000000000005</v>
      </c>
      <c r="H197" s="36">
        <v>676.8</v>
      </c>
      <c r="I197" s="36">
        <v>700.8</v>
      </c>
      <c r="J197" s="36">
        <v>716.59999999999991</v>
      </c>
      <c r="K197" s="31">
        <v>685</v>
      </c>
      <c r="L197" s="31">
        <v>645.20000000000005</v>
      </c>
      <c r="M197" s="31">
        <v>48.572330000000001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122.8</v>
      </c>
      <c r="D198" s="36">
        <v>125.95</v>
      </c>
      <c r="E198" s="36">
        <v>117.9</v>
      </c>
      <c r="F198" s="36">
        <v>113</v>
      </c>
      <c r="G198" s="36">
        <v>104.95</v>
      </c>
      <c r="H198" s="36">
        <v>130.85000000000002</v>
      </c>
      <c r="I198" s="36">
        <v>138.89999999999998</v>
      </c>
      <c r="J198" s="36">
        <v>143.80000000000001</v>
      </c>
      <c r="K198" s="31">
        <v>134</v>
      </c>
      <c r="L198" s="31">
        <v>121.05</v>
      </c>
      <c r="M198" s="31">
        <v>27.458030000000001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189.8</v>
      </c>
      <c r="D199" s="36">
        <v>197.6</v>
      </c>
      <c r="E199" s="36">
        <v>180.2</v>
      </c>
      <c r="F199" s="36">
        <v>170.6</v>
      </c>
      <c r="G199" s="36">
        <v>153.19999999999999</v>
      </c>
      <c r="H199" s="36">
        <v>207.2</v>
      </c>
      <c r="I199" s="36">
        <v>224.60000000000002</v>
      </c>
      <c r="J199" s="36">
        <v>234.2</v>
      </c>
      <c r="K199" s="31">
        <v>215</v>
      </c>
      <c r="L199" s="31">
        <v>188</v>
      </c>
      <c r="M199" s="31">
        <v>145.5806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271.60000000000002</v>
      </c>
      <c r="D200" s="36">
        <v>276.23333333333335</v>
      </c>
      <c r="E200" s="36">
        <v>263.56666666666672</v>
      </c>
      <c r="F200" s="36">
        <v>255.53333333333336</v>
      </c>
      <c r="G200" s="36">
        <v>242.86666666666673</v>
      </c>
      <c r="H200" s="36">
        <v>284.26666666666671</v>
      </c>
      <c r="I200" s="36">
        <v>296.93333333333334</v>
      </c>
      <c r="J200" s="36">
        <v>304.9666666666667</v>
      </c>
      <c r="K200" s="31">
        <v>288.89999999999998</v>
      </c>
      <c r="L200" s="31">
        <v>268.2</v>
      </c>
      <c r="M200" s="31">
        <v>9.8525200000000002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1633.05</v>
      </c>
      <c r="D201" s="36">
        <v>1663.8666666666666</v>
      </c>
      <c r="E201" s="36">
        <v>1579.3833333333332</v>
      </c>
      <c r="F201" s="36">
        <v>1525.7166666666667</v>
      </c>
      <c r="G201" s="36">
        <v>1441.2333333333333</v>
      </c>
      <c r="H201" s="36">
        <v>1717.5333333333331</v>
      </c>
      <c r="I201" s="36">
        <v>1802.0166666666662</v>
      </c>
      <c r="J201" s="36">
        <v>1855.6833333333329</v>
      </c>
      <c r="K201" s="31">
        <v>1748.35</v>
      </c>
      <c r="L201" s="31">
        <v>1610.2</v>
      </c>
      <c r="M201" s="31">
        <v>2.47037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811.35</v>
      </c>
      <c r="D202" s="36">
        <v>817.35</v>
      </c>
      <c r="E202" s="36">
        <v>802.80000000000007</v>
      </c>
      <c r="F202" s="36">
        <v>794.25</v>
      </c>
      <c r="G202" s="36">
        <v>779.7</v>
      </c>
      <c r="H202" s="36">
        <v>825.90000000000009</v>
      </c>
      <c r="I202" s="36">
        <v>840.45</v>
      </c>
      <c r="J202" s="36">
        <v>849.00000000000011</v>
      </c>
      <c r="K202" s="31">
        <v>831.9</v>
      </c>
      <c r="L202" s="31">
        <v>808.8</v>
      </c>
      <c r="M202" s="31">
        <v>2.74952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1284.8</v>
      </c>
      <c r="D203" s="36">
        <v>1287.4666666666667</v>
      </c>
      <c r="E203" s="36">
        <v>1274.9333333333334</v>
      </c>
      <c r="F203" s="36">
        <v>1265.0666666666666</v>
      </c>
      <c r="G203" s="36">
        <v>1252.5333333333333</v>
      </c>
      <c r="H203" s="36">
        <v>1297.3333333333335</v>
      </c>
      <c r="I203" s="36">
        <v>1309.8666666666668</v>
      </c>
      <c r="J203" s="36">
        <v>1319.7333333333336</v>
      </c>
      <c r="K203" s="31">
        <v>1300</v>
      </c>
      <c r="L203" s="31">
        <v>1277.5999999999999</v>
      </c>
      <c r="M203" s="31">
        <v>13.47306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1236.6500000000001</v>
      </c>
      <c r="D204" s="36">
        <v>1243.1499999999999</v>
      </c>
      <c r="E204" s="36">
        <v>1225.7999999999997</v>
      </c>
      <c r="F204" s="36">
        <v>1214.9499999999998</v>
      </c>
      <c r="G204" s="36">
        <v>1197.5999999999997</v>
      </c>
      <c r="H204" s="36">
        <v>1253.9999999999998</v>
      </c>
      <c r="I204" s="36">
        <v>1271.3499999999997</v>
      </c>
      <c r="J204" s="36">
        <v>1282.1999999999998</v>
      </c>
      <c r="K204" s="31">
        <v>1260.5</v>
      </c>
      <c r="L204" s="31">
        <v>1232.3</v>
      </c>
      <c r="M204" s="31">
        <v>16.46367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2828.95</v>
      </c>
      <c r="D205" s="36">
        <v>2845.4166666666665</v>
      </c>
      <c r="E205" s="36">
        <v>2801.4333333333329</v>
      </c>
      <c r="F205" s="36">
        <v>2773.9166666666665</v>
      </c>
      <c r="G205" s="36">
        <v>2729.9333333333329</v>
      </c>
      <c r="H205" s="36">
        <v>2872.9333333333329</v>
      </c>
      <c r="I205" s="36">
        <v>2916.9166666666665</v>
      </c>
      <c r="J205" s="36">
        <v>2944.4333333333329</v>
      </c>
      <c r="K205" s="31">
        <v>2889.4</v>
      </c>
      <c r="L205" s="31">
        <v>2817.9</v>
      </c>
      <c r="M205" s="31">
        <v>7.3616700000000002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1506.05</v>
      </c>
      <c r="D206" s="36">
        <v>1511.6333333333332</v>
      </c>
      <c r="E206" s="36">
        <v>1494.5166666666664</v>
      </c>
      <c r="F206" s="36">
        <v>1482.9833333333331</v>
      </c>
      <c r="G206" s="36">
        <v>1465.8666666666663</v>
      </c>
      <c r="H206" s="36">
        <v>1523.1666666666665</v>
      </c>
      <c r="I206" s="36">
        <v>1540.2833333333333</v>
      </c>
      <c r="J206" s="36">
        <v>1551.8166666666666</v>
      </c>
      <c r="K206" s="31">
        <v>1528.75</v>
      </c>
      <c r="L206" s="31">
        <v>1500.1</v>
      </c>
      <c r="M206" s="31">
        <v>111.88068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625.25</v>
      </c>
      <c r="D207" s="36">
        <v>630.58333333333337</v>
      </c>
      <c r="E207" s="36">
        <v>616.4666666666667</v>
      </c>
      <c r="F207" s="36">
        <v>607.68333333333328</v>
      </c>
      <c r="G207" s="36">
        <v>593.56666666666661</v>
      </c>
      <c r="H207" s="36">
        <v>639.36666666666679</v>
      </c>
      <c r="I207" s="36">
        <v>653.48333333333335</v>
      </c>
      <c r="J207" s="36">
        <v>662.26666666666688</v>
      </c>
      <c r="K207" s="31">
        <v>644.70000000000005</v>
      </c>
      <c r="L207" s="31">
        <v>621.79999999999995</v>
      </c>
      <c r="M207" s="31">
        <v>25.024830000000001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3149.85</v>
      </c>
      <c r="D208" s="36">
        <v>3174.0166666666664</v>
      </c>
      <c r="E208" s="36">
        <v>3115.2833333333328</v>
      </c>
      <c r="F208" s="36">
        <v>3080.7166666666662</v>
      </c>
      <c r="G208" s="36">
        <v>3021.9833333333327</v>
      </c>
      <c r="H208" s="36">
        <v>3208.583333333333</v>
      </c>
      <c r="I208" s="36">
        <v>3267.3166666666666</v>
      </c>
      <c r="J208" s="36">
        <v>3301.8833333333332</v>
      </c>
      <c r="K208" s="31">
        <v>3232.75</v>
      </c>
      <c r="L208" s="31">
        <v>3139.45</v>
      </c>
      <c r="M208" s="31">
        <v>3.13646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64.849999999999994</v>
      </c>
      <c r="D209" s="36">
        <v>66.100000000000009</v>
      </c>
      <c r="E209" s="36">
        <v>63.250000000000014</v>
      </c>
      <c r="F209" s="36">
        <v>61.650000000000006</v>
      </c>
      <c r="G209" s="36">
        <v>58.800000000000011</v>
      </c>
      <c r="H209" s="36">
        <v>67.700000000000017</v>
      </c>
      <c r="I209" s="36">
        <v>70.550000000000011</v>
      </c>
      <c r="J209" s="36">
        <v>72.15000000000002</v>
      </c>
      <c r="K209" s="31">
        <v>68.95</v>
      </c>
      <c r="L209" s="31">
        <v>64.5</v>
      </c>
      <c r="M209" s="31">
        <v>110.20426999999999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270.05</v>
      </c>
      <c r="D210" s="36">
        <v>274.7</v>
      </c>
      <c r="E210" s="36">
        <v>262.34999999999997</v>
      </c>
      <c r="F210" s="36">
        <v>254.64999999999998</v>
      </c>
      <c r="G210" s="36">
        <v>242.29999999999995</v>
      </c>
      <c r="H210" s="36">
        <v>282.39999999999998</v>
      </c>
      <c r="I210" s="36">
        <v>294.75</v>
      </c>
      <c r="J210" s="36">
        <v>302.45</v>
      </c>
      <c r="K210" s="31">
        <v>287.05</v>
      </c>
      <c r="L210" s="31">
        <v>267</v>
      </c>
      <c r="M210" s="31">
        <v>3.1951399999999999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456.7</v>
      </c>
      <c r="D211" s="36">
        <v>461.88333333333338</v>
      </c>
      <c r="E211" s="36">
        <v>449.81666666666678</v>
      </c>
      <c r="F211" s="36">
        <v>442.93333333333339</v>
      </c>
      <c r="G211" s="36">
        <v>430.86666666666679</v>
      </c>
      <c r="H211" s="36">
        <v>468.76666666666677</v>
      </c>
      <c r="I211" s="36">
        <v>480.83333333333337</v>
      </c>
      <c r="J211" s="36">
        <v>487.71666666666675</v>
      </c>
      <c r="K211" s="31">
        <v>473.95</v>
      </c>
      <c r="L211" s="31">
        <v>455</v>
      </c>
      <c r="M211" s="31">
        <v>29.943449999999999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963.4</v>
      </c>
      <c r="D212" s="36">
        <v>970.7833333333333</v>
      </c>
      <c r="E212" s="36">
        <v>951.61666666666656</v>
      </c>
      <c r="F212" s="36">
        <v>939.83333333333326</v>
      </c>
      <c r="G212" s="36">
        <v>920.66666666666652</v>
      </c>
      <c r="H212" s="36">
        <v>982.56666666666661</v>
      </c>
      <c r="I212" s="36">
        <v>1001.7333333333333</v>
      </c>
      <c r="J212" s="36">
        <v>1013.5166666666667</v>
      </c>
      <c r="K212" s="31">
        <v>989.95</v>
      </c>
      <c r="L212" s="31">
        <v>959</v>
      </c>
      <c r="M212" s="31">
        <v>0.34451999999999999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1845.3</v>
      </c>
      <c r="D213" s="36">
        <v>1868.0666666666666</v>
      </c>
      <c r="E213" s="36">
        <v>1818.3333333333333</v>
      </c>
      <c r="F213" s="36">
        <v>1791.3666666666666</v>
      </c>
      <c r="G213" s="36">
        <v>1741.6333333333332</v>
      </c>
      <c r="H213" s="36">
        <v>1895.0333333333333</v>
      </c>
      <c r="I213" s="36">
        <v>1944.7666666666669</v>
      </c>
      <c r="J213" s="36">
        <v>1971.7333333333333</v>
      </c>
      <c r="K213" s="31">
        <v>1917.8</v>
      </c>
      <c r="L213" s="31">
        <v>1841.1</v>
      </c>
      <c r="M213" s="31">
        <v>11.498060000000001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142.1</v>
      </c>
      <c r="D214" s="36">
        <v>146.56666666666669</v>
      </c>
      <c r="E214" s="36">
        <v>136.63333333333338</v>
      </c>
      <c r="F214" s="36">
        <v>131.16666666666669</v>
      </c>
      <c r="G214" s="36">
        <v>121.23333333333338</v>
      </c>
      <c r="H214" s="36">
        <v>152.03333333333339</v>
      </c>
      <c r="I214" s="36">
        <v>161.96666666666673</v>
      </c>
      <c r="J214" s="36">
        <v>167.43333333333339</v>
      </c>
      <c r="K214" s="31">
        <v>156.5</v>
      </c>
      <c r="L214" s="31">
        <v>141.1</v>
      </c>
      <c r="M214" s="31">
        <v>85.887180000000001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249.2</v>
      </c>
      <c r="D215" s="36">
        <v>250.6</v>
      </c>
      <c r="E215" s="36">
        <v>246.39999999999998</v>
      </c>
      <c r="F215" s="36">
        <v>243.6</v>
      </c>
      <c r="G215" s="36">
        <v>239.39999999999998</v>
      </c>
      <c r="H215" s="36">
        <v>253.39999999999998</v>
      </c>
      <c r="I215" s="36">
        <v>257.59999999999997</v>
      </c>
      <c r="J215" s="36">
        <v>260.39999999999998</v>
      </c>
      <c r="K215" s="31">
        <v>254.8</v>
      </c>
      <c r="L215" s="31">
        <v>247.8</v>
      </c>
      <c r="M215" s="31">
        <v>47.363109999999999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2483.5</v>
      </c>
      <c r="D216" s="36">
        <v>2491.2666666666664</v>
      </c>
      <c r="E216" s="36">
        <v>2472.583333333333</v>
      </c>
      <c r="F216" s="36">
        <v>2461.6666666666665</v>
      </c>
      <c r="G216" s="36">
        <v>2442.9833333333331</v>
      </c>
      <c r="H216" s="36">
        <v>2502.1833333333329</v>
      </c>
      <c r="I216" s="36">
        <v>2520.8666666666663</v>
      </c>
      <c r="J216" s="36">
        <v>2531.7833333333328</v>
      </c>
      <c r="K216" s="31">
        <v>2509.9499999999998</v>
      </c>
      <c r="L216" s="31">
        <v>2480.35</v>
      </c>
      <c r="M216" s="31">
        <v>9.2270699999999994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303.45</v>
      </c>
      <c r="D217" s="36">
        <v>304.41666666666663</v>
      </c>
      <c r="E217" s="36">
        <v>300.93333333333328</v>
      </c>
      <c r="F217" s="36">
        <v>298.41666666666663</v>
      </c>
      <c r="G217" s="36">
        <v>294.93333333333328</v>
      </c>
      <c r="H217" s="36">
        <v>306.93333333333328</v>
      </c>
      <c r="I217" s="36">
        <v>310.41666666666663</v>
      </c>
      <c r="J217" s="36">
        <v>312.93333333333328</v>
      </c>
      <c r="K217" s="31">
        <v>307.89999999999998</v>
      </c>
      <c r="L217" s="31">
        <v>301.89999999999998</v>
      </c>
      <c r="M217" s="31">
        <v>4.9917100000000003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4314.3500000000004</v>
      </c>
      <c r="D218" s="36">
        <v>4386.2166666666672</v>
      </c>
      <c r="E218" s="36">
        <v>4208.1333333333341</v>
      </c>
      <c r="F218" s="36">
        <v>4101.916666666667</v>
      </c>
      <c r="G218" s="36">
        <v>3923.8333333333339</v>
      </c>
      <c r="H218" s="36">
        <v>4492.4333333333343</v>
      </c>
      <c r="I218" s="36">
        <v>4670.5166666666664</v>
      </c>
      <c r="J218" s="36">
        <v>4776.7333333333345</v>
      </c>
      <c r="K218" s="31">
        <v>4564.3</v>
      </c>
      <c r="L218" s="31">
        <v>4280</v>
      </c>
      <c r="M218" s="31">
        <v>0.65610000000000002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513.95000000000005</v>
      </c>
      <c r="D219" s="36">
        <v>522.75</v>
      </c>
      <c r="E219" s="36">
        <v>499.20000000000005</v>
      </c>
      <c r="F219" s="36">
        <v>484.45000000000005</v>
      </c>
      <c r="G219" s="36">
        <v>460.90000000000009</v>
      </c>
      <c r="H219" s="36">
        <v>537.5</v>
      </c>
      <c r="I219" s="36">
        <v>561.04999999999995</v>
      </c>
      <c r="J219" s="36">
        <v>575.79999999999995</v>
      </c>
      <c r="K219" s="31">
        <v>546.29999999999995</v>
      </c>
      <c r="L219" s="31">
        <v>508</v>
      </c>
      <c r="M219" s="31">
        <v>1.4178599999999999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913.9</v>
      </c>
      <c r="D220" s="36">
        <v>929.1</v>
      </c>
      <c r="E220" s="36">
        <v>889.2</v>
      </c>
      <c r="F220" s="36">
        <v>864.5</v>
      </c>
      <c r="G220" s="36">
        <v>824.6</v>
      </c>
      <c r="H220" s="36">
        <v>953.80000000000007</v>
      </c>
      <c r="I220" s="36">
        <v>993.69999999999993</v>
      </c>
      <c r="J220" s="36">
        <v>1018.4000000000001</v>
      </c>
      <c r="K220" s="31">
        <v>969</v>
      </c>
      <c r="L220" s="31">
        <v>904.4</v>
      </c>
      <c r="M220" s="31">
        <v>2.1046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37371.85</v>
      </c>
      <c r="D221" s="36">
        <v>37227.9</v>
      </c>
      <c r="E221" s="36">
        <v>36956.050000000003</v>
      </c>
      <c r="F221" s="36">
        <v>36540.25</v>
      </c>
      <c r="G221" s="36">
        <v>36268.400000000001</v>
      </c>
      <c r="H221" s="36">
        <v>37643.700000000004</v>
      </c>
      <c r="I221" s="36">
        <v>37915.549999999996</v>
      </c>
      <c r="J221" s="36">
        <v>38331.350000000006</v>
      </c>
      <c r="K221" s="31">
        <v>37499.75</v>
      </c>
      <c r="L221" s="31">
        <v>36812.1</v>
      </c>
      <c r="M221" s="31">
        <v>2.997E-2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73.150000000000006</v>
      </c>
      <c r="D222" s="36">
        <v>74.566666666666663</v>
      </c>
      <c r="E222" s="36">
        <v>71.133333333333326</v>
      </c>
      <c r="F222" s="36">
        <v>69.11666666666666</v>
      </c>
      <c r="G222" s="36">
        <v>65.683333333333323</v>
      </c>
      <c r="H222" s="36">
        <v>76.583333333333329</v>
      </c>
      <c r="I222" s="36">
        <v>80.016666666666666</v>
      </c>
      <c r="J222" s="36">
        <v>82.033333333333331</v>
      </c>
      <c r="K222" s="31">
        <v>78</v>
      </c>
      <c r="L222" s="31">
        <v>72.55</v>
      </c>
      <c r="M222" s="31">
        <v>184.35230999999999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929.95</v>
      </c>
      <c r="D223" s="36">
        <v>933.38333333333333</v>
      </c>
      <c r="E223" s="36">
        <v>921.9666666666667</v>
      </c>
      <c r="F223" s="36">
        <v>913.98333333333335</v>
      </c>
      <c r="G223" s="36">
        <v>902.56666666666672</v>
      </c>
      <c r="H223" s="36">
        <v>941.36666666666667</v>
      </c>
      <c r="I223" s="36">
        <v>952.78333333333342</v>
      </c>
      <c r="J223" s="36">
        <v>960.76666666666665</v>
      </c>
      <c r="K223" s="31">
        <v>944.8</v>
      </c>
      <c r="L223" s="31">
        <v>925.4</v>
      </c>
      <c r="M223" s="31">
        <v>118.5689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1399.05</v>
      </c>
      <c r="D224" s="36">
        <v>1399.3333333333333</v>
      </c>
      <c r="E224" s="36">
        <v>1379.2666666666664</v>
      </c>
      <c r="F224" s="36">
        <v>1359.4833333333331</v>
      </c>
      <c r="G224" s="36">
        <v>1339.4166666666663</v>
      </c>
      <c r="H224" s="36">
        <v>1419.1166666666666</v>
      </c>
      <c r="I224" s="36">
        <v>1439.1833333333336</v>
      </c>
      <c r="J224" s="36">
        <v>1458.9666666666667</v>
      </c>
      <c r="K224" s="31">
        <v>1419.4</v>
      </c>
      <c r="L224" s="31">
        <v>1379.55</v>
      </c>
      <c r="M224" s="31">
        <v>12.7508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521</v>
      </c>
      <c r="D225" s="36">
        <v>523.23333333333335</v>
      </c>
      <c r="E225" s="36">
        <v>516.06666666666672</v>
      </c>
      <c r="F225" s="36">
        <v>511.13333333333333</v>
      </c>
      <c r="G225" s="36">
        <v>503.9666666666667</v>
      </c>
      <c r="H225" s="36">
        <v>528.16666666666674</v>
      </c>
      <c r="I225" s="36">
        <v>535.33333333333326</v>
      </c>
      <c r="J225" s="36">
        <v>540.26666666666677</v>
      </c>
      <c r="K225" s="31">
        <v>530.4</v>
      </c>
      <c r="L225" s="31">
        <v>518.29999999999995</v>
      </c>
      <c r="M225" s="31">
        <v>13.289339999999999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654.25</v>
      </c>
      <c r="D226" s="36">
        <v>663.1</v>
      </c>
      <c r="E226" s="36">
        <v>636.20000000000005</v>
      </c>
      <c r="F226" s="36">
        <v>618.15</v>
      </c>
      <c r="G226" s="36">
        <v>591.25</v>
      </c>
      <c r="H226" s="36">
        <v>681.15000000000009</v>
      </c>
      <c r="I226" s="36">
        <v>708.05</v>
      </c>
      <c r="J226" s="36">
        <v>726.10000000000014</v>
      </c>
      <c r="K226" s="31">
        <v>690</v>
      </c>
      <c r="L226" s="31">
        <v>645.04999999999995</v>
      </c>
      <c r="M226" s="31">
        <v>17.263290000000001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63</v>
      </c>
      <c r="D227" s="36">
        <v>64.649999999999991</v>
      </c>
      <c r="E227" s="36">
        <v>60.449999999999989</v>
      </c>
      <c r="F227" s="36">
        <v>57.9</v>
      </c>
      <c r="G227" s="36">
        <v>53.699999999999996</v>
      </c>
      <c r="H227" s="36">
        <v>67.199999999999989</v>
      </c>
      <c r="I227" s="36">
        <v>71.400000000000006</v>
      </c>
      <c r="J227" s="36">
        <v>73.949999999999974</v>
      </c>
      <c r="K227" s="31">
        <v>68.849999999999994</v>
      </c>
      <c r="L227" s="31">
        <v>62.1</v>
      </c>
      <c r="M227" s="31">
        <v>192.62716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86.45</v>
      </c>
      <c r="D228" s="36">
        <v>87.433333333333337</v>
      </c>
      <c r="E228" s="36">
        <v>85.01666666666668</v>
      </c>
      <c r="F228" s="36">
        <v>83.583333333333343</v>
      </c>
      <c r="G228" s="36">
        <v>81.166666666666686</v>
      </c>
      <c r="H228" s="36">
        <v>88.866666666666674</v>
      </c>
      <c r="I228" s="36">
        <v>91.283333333333331</v>
      </c>
      <c r="J228" s="36">
        <v>92.716666666666669</v>
      </c>
      <c r="K228" s="31">
        <v>89.85</v>
      </c>
      <c r="L228" s="31">
        <v>86</v>
      </c>
      <c r="M228" s="31">
        <v>418.90167000000002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119.5</v>
      </c>
      <c r="D229" s="36">
        <v>120.98333333333333</v>
      </c>
      <c r="E229" s="36">
        <v>117.21666666666667</v>
      </c>
      <c r="F229" s="36">
        <v>114.93333333333334</v>
      </c>
      <c r="G229" s="36">
        <v>111.16666666666667</v>
      </c>
      <c r="H229" s="36">
        <v>123.26666666666667</v>
      </c>
      <c r="I229" s="36">
        <v>127.03333333333335</v>
      </c>
      <c r="J229" s="36">
        <v>129.31666666666666</v>
      </c>
      <c r="K229" s="31">
        <v>124.75</v>
      </c>
      <c r="L229" s="31">
        <v>118.7</v>
      </c>
      <c r="M229" s="31">
        <v>78.583340000000007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897.5</v>
      </c>
      <c r="D230" s="36">
        <v>904.06666666666661</v>
      </c>
      <c r="E230" s="36">
        <v>883.43333333333317</v>
      </c>
      <c r="F230" s="36">
        <v>869.36666666666656</v>
      </c>
      <c r="G230" s="36">
        <v>848.73333333333312</v>
      </c>
      <c r="H230" s="36">
        <v>918.13333333333321</v>
      </c>
      <c r="I230" s="36">
        <v>938.76666666666665</v>
      </c>
      <c r="J230" s="36">
        <v>952.83333333333326</v>
      </c>
      <c r="K230" s="31">
        <v>924.7</v>
      </c>
      <c r="L230" s="31">
        <v>890</v>
      </c>
      <c r="M230" s="31">
        <v>0.29427999999999999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612.70000000000005</v>
      </c>
      <c r="D231" s="36">
        <v>622.9666666666667</v>
      </c>
      <c r="E231" s="36">
        <v>597.18333333333339</v>
      </c>
      <c r="F231" s="36">
        <v>581.66666666666674</v>
      </c>
      <c r="G231" s="36">
        <v>555.88333333333344</v>
      </c>
      <c r="H231" s="36">
        <v>638.48333333333335</v>
      </c>
      <c r="I231" s="36">
        <v>664.26666666666665</v>
      </c>
      <c r="J231" s="36">
        <v>679.7833333333333</v>
      </c>
      <c r="K231" s="31">
        <v>648.75</v>
      </c>
      <c r="L231" s="31">
        <v>607.45000000000005</v>
      </c>
      <c r="M231" s="31">
        <v>11.85615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209.7</v>
      </c>
      <c r="D232" s="36">
        <v>214.91666666666666</v>
      </c>
      <c r="E232" s="36">
        <v>203.43333333333331</v>
      </c>
      <c r="F232" s="36">
        <v>197.16666666666666</v>
      </c>
      <c r="G232" s="36">
        <v>185.68333333333331</v>
      </c>
      <c r="H232" s="36">
        <v>221.18333333333331</v>
      </c>
      <c r="I232" s="36">
        <v>232.66666666666666</v>
      </c>
      <c r="J232" s="36">
        <v>238.93333333333331</v>
      </c>
      <c r="K232" s="31">
        <v>226.4</v>
      </c>
      <c r="L232" s="31">
        <v>208.65</v>
      </c>
      <c r="M232" s="31">
        <v>44.753079999999997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157.5</v>
      </c>
      <c r="D233" s="36">
        <v>162.6</v>
      </c>
      <c r="E233" s="36">
        <v>150.94999999999999</v>
      </c>
      <c r="F233" s="36">
        <v>144.4</v>
      </c>
      <c r="G233" s="36">
        <v>132.75</v>
      </c>
      <c r="H233" s="36">
        <v>169.14999999999998</v>
      </c>
      <c r="I233" s="36">
        <v>180.8</v>
      </c>
      <c r="J233" s="36">
        <v>187.34999999999997</v>
      </c>
      <c r="K233" s="31">
        <v>174.25</v>
      </c>
      <c r="L233" s="31">
        <v>156.05000000000001</v>
      </c>
      <c r="M233" s="31">
        <v>159.63381999999999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72.8</v>
      </c>
      <c r="D234" s="36">
        <v>74.75</v>
      </c>
      <c r="E234" s="36">
        <v>70.05</v>
      </c>
      <c r="F234" s="36">
        <v>67.3</v>
      </c>
      <c r="G234" s="36">
        <v>62.599999999999994</v>
      </c>
      <c r="H234" s="36">
        <v>77.5</v>
      </c>
      <c r="I234" s="36">
        <v>82.199999999999989</v>
      </c>
      <c r="J234" s="36">
        <v>84.95</v>
      </c>
      <c r="K234" s="31">
        <v>79.45</v>
      </c>
      <c r="L234" s="31">
        <v>72</v>
      </c>
      <c r="M234" s="31">
        <v>102.70641000000001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2693.05</v>
      </c>
      <c r="D235" s="36">
        <v>2704.7333333333336</v>
      </c>
      <c r="E235" s="36">
        <v>2658.3166666666671</v>
      </c>
      <c r="F235" s="36">
        <v>2623.5833333333335</v>
      </c>
      <c r="G235" s="36">
        <v>2577.166666666667</v>
      </c>
      <c r="H235" s="36">
        <v>2739.4666666666672</v>
      </c>
      <c r="I235" s="36">
        <v>2785.8833333333332</v>
      </c>
      <c r="J235" s="36">
        <v>2820.6166666666672</v>
      </c>
      <c r="K235" s="31">
        <v>2751.15</v>
      </c>
      <c r="L235" s="31">
        <v>2670</v>
      </c>
      <c r="M235" s="31">
        <v>1.0932999999999999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411.8</v>
      </c>
      <c r="D236" s="36">
        <v>413.05</v>
      </c>
      <c r="E236" s="36">
        <v>400.8</v>
      </c>
      <c r="F236" s="36">
        <v>389.8</v>
      </c>
      <c r="G236" s="36">
        <v>377.55</v>
      </c>
      <c r="H236" s="36">
        <v>424.05</v>
      </c>
      <c r="I236" s="36">
        <v>436.3</v>
      </c>
      <c r="J236" s="36">
        <v>447.3</v>
      </c>
      <c r="K236" s="31">
        <v>425.3</v>
      </c>
      <c r="L236" s="31">
        <v>402.05</v>
      </c>
      <c r="M236" s="31">
        <v>15.112259999999999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126.3</v>
      </c>
      <c r="D237" s="36">
        <v>127.96666666666665</v>
      </c>
      <c r="E237" s="36">
        <v>123.83333333333331</v>
      </c>
      <c r="F237" s="36">
        <v>121.36666666666666</v>
      </c>
      <c r="G237" s="36">
        <v>117.23333333333332</v>
      </c>
      <c r="H237" s="36">
        <v>130.43333333333331</v>
      </c>
      <c r="I237" s="36">
        <v>134.56666666666666</v>
      </c>
      <c r="J237" s="36">
        <v>137.0333333333333</v>
      </c>
      <c r="K237" s="31">
        <v>132.1</v>
      </c>
      <c r="L237" s="31">
        <v>125.5</v>
      </c>
      <c r="M237" s="31">
        <v>51.404530000000001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395.85</v>
      </c>
      <c r="D238" s="36">
        <v>399.0333333333333</v>
      </c>
      <c r="E238" s="36">
        <v>390.06666666666661</v>
      </c>
      <c r="F238" s="36">
        <v>384.2833333333333</v>
      </c>
      <c r="G238" s="36">
        <v>375.31666666666661</v>
      </c>
      <c r="H238" s="36">
        <v>404.81666666666661</v>
      </c>
      <c r="I238" s="36">
        <v>413.7833333333333</v>
      </c>
      <c r="J238" s="36">
        <v>419.56666666666661</v>
      </c>
      <c r="K238" s="31">
        <v>408</v>
      </c>
      <c r="L238" s="31">
        <v>393.25</v>
      </c>
      <c r="M238" s="31">
        <v>45.806939999999997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87.95</v>
      </c>
      <c r="D239" s="36">
        <v>88.633333333333326</v>
      </c>
      <c r="E239" s="36">
        <v>86.966666666666654</v>
      </c>
      <c r="F239" s="36">
        <v>85.983333333333334</v>
      </c>
      <c r="G239" s="36">
        <v>84.316666666666663</v>
      </c>
      <c r="H239" s="36">
        <v>89.616666666666646</v>
      </c>
      <c r="I239" s="36">
        <v>91.283333333333331</v>
      </c>
      <c r="J239" s="36">
        <v>92.266666666666637</v>
      </c>
      <c r="K239" s="31">
        <v>90.3</v>
      </c>
      <c r="L239" s="31">
        <v>87.65</v>
      </c>
      <c r="M239" s="31">
        <v>95.921210000000002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37.15</v>
      </c>
      <c r="D240" s="36">
        <v>38.233333333333327</v>
      </c>
      <c r="E240" s="36">
        <v>35.766666666666652</v>
      </c>
      <c r="F240" s="36">
        <v>34.383333333333326</v>
      </c>
      <c r="G240" s="36">
        <v>31.91666666666665</v>
      </c>
      <c r="H240" s="36">
        <v>39.616666666666653</v>
      </c>
      <c r="I240" s="36">
        <v>42.083333333333336</v>
      </c>
      <c r="J240" s="36">
        <v>43.466666666666654</v>
      </c>
      <c r="K240" s="31">
        <v>40.700000000000003</v>
      </c>
      <c r="L240" s="31">
        <v>36.85</v>
      </c>
      <c r="M240" s="31">
        <v>488.83674999999999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666.2</v>
      </c>
      <c r="D241" s="36">
        <v>673.94999999999993</v>
      </c>
      <c r="E241" s="36">
        <v>655.24999999999989</v>
      </c>
      <c r="F241" s="36">
        <v>644.29999999999995</v>
      </c>
      <c r="G241" s="36">
        <v>625.59999999999991</v>
      </c>
      <c r="H241" s="36">
        <v>684.89999999999986</v>
      </c>
      <c r="I241" s="36">
        <v>703.59999999999991</v>
      </c>
      <c r="J241" s="36">
        <v>714.54999999999984</v>
      </c>
      <c r="K241" s="31">
        <v>692.65</v>
      </c>
      <c r="L241" s="31">
        <v>663</v>
      </c>
      <c r="M241" s="31">
        <v>17.17013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72.2</v>
      </c>
      <c r="D242" s="36">
        <v>74.05</v>
      </c>
      <c r="E242" s="36">
        <v>70.149999999999991</v>
      </c>
      <c r="F242" s="36">
        <v>68.099999999999994</v>
      </c>
      <c r="G242" s="36">
        <v>64.199999999999989</v>
      </c>
      <c r="H242" s="36">
        <v>76.099999999999994</v>
      </c>
      <c r="I242" s="36">
        <v>80</v>
      </c>
      <c r="J242" s="36">
        <v>82.05</v>
      </c>
      <c r="K242" s="31">
        <v>77.95</v>
      </c>
      <c r="L242" s="31">
        <v>72</v>
      </c>
      <c r="M242" s="31">
        <v>593.36442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1431.35</v>
      </c>
      <c r="D243" s="36">
        <v>1448.25</v>
      </c>
      <c r="E243" s="36">
        <v>1412.1</v>
      </c>
      <c r="F243" s="36">
        <v>1392.85</v>
      </c>
      <c r="G243" s="36">
        <v>1356.6999999999998</v>
      </c>
      <c r="H243" s="36">
        <v>1467.5</v>
      </c>
      <c r="I243" s="36">
        <v>1503.65</v>
      </c>
      <c r="J243" s="36">
        <v>1522.9</v>
      </c>
      <c r="K243" s="31">
        <v>1484.4</v>
      </c>
      <c r="L243" s="31">
        <v>1429</v>
      </c>
      <c r="M243" s="31">
        <v>0.52651999999999999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392.3</v>
      </c>
      <c r="D244" s="36">
        <v>397.33333333333331</v>
      </c>
      <c r="E244" s="36">
        <v>386.21666666666664</v>
      </c>
      <c r="F244" s="36">
        <v>380.13333333333333</v>
      </c>
      <c r="G244" s="36">
        <v>369.01666666666665</v>
      </c>
      <c r="H244" s="36">
        <v>403.41666666666663</v>
      </c>
      <c r="I244" s="36">
        <v>414.5333333333333</v>
      </c>
      <c r="J244" s="36">
        <v>420.61666666666662</v>
      </c>
      <c r="K244" s="31">
        <v>408.45</v>
      </c>
      <c r="L244" s="31">
        <v>391.25</v>
      </c>
      <c r="M244" s="31">
        <v>54.890860000000004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177.8</v>
      </c>
      <c r="D245" s="36">
        <v>179.83333333333334</v>
      </c>
      <c r="E245" s="36">
        <v>174.66666666666669</v>
      </c>
      <c r="F245" s="36">
        <v>171.53333333333333</v>
      </c>
      <c r="G245" s="36">
        <v>166.36666666666667</v>
      </c>
      <c r="H245" s="36">
        <v>182.9666666666667</v>
      </c>
      <c r="I245" s="36">
        <v>188.13333333333338</v>
      </c>
      <c r="J245" s="36">
        <v>191.26666666666671</v>
      </c>
      <c r="K245" s="31">
        <v>185</v>
      </c>
      <c r="L245" s="31">
        <v>176.7</v>
      </c>
      <c r="M245" s="31">
        <v>58.700949999999999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1435</v>
      </c>
      <c r="D246" s="36">
        <v>1444.9333333333334</v>
      </c>
      <c r="E246" s="36">
        <v>1420.1166666666668</v>
      </c>
      <c r="F246" s="36">
        <v>1405.2333333333333</v>
      </c>
      <c r="G246" s="36">
        <v>1380.4166666666667</v>
      </c>
      <c r="H246" s="36">
        <v>1459.8166666666668</v>
      </c>
      <c r="I246" s="36">
        <v>1484.6333333333334</v>
      </c>
      <c r="J246" s="36">
        <v>1499.5166666666669</v>
      </c>
      <c r="K246" s="31">
        <v>1469.75</v>
      </c>
      <c r="L246" s="31">
        <v>1430.05</v>
      </c>
      <c r="M246" s="31">
        <v>33.190899999999999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18.75</v>
      </c>
      <c r="D247" s="36">
        <v>19.2</v>
      </c>
      <c r="E247" s="36">
        <v>18.099999999999998</v>
      </c>
      <c r="F247" s="36">
        <v>17.45</v>
      </c>
      <c r="G247" s="36">
        <v>16.349999999999998</v>
      </c>
      <c r="H247" s="36">
        <v>19.849999999999998</v>
      </c>
      <c r="I247" s="36">
        <v>20.95</v>
      </c>
      <c r="J247" s="36">
        <v>21.599999999999998</v>
      </c>
      <c r="K247" s="31">
        <v>20.3</v>
      </c>
      <c r="L247" s="31">
        <v>18.55</v>
      </c>
      <c r="M247" s="31">
        <v>309.67782999999997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4072.75</v>
      </c>
      <c r="D248" s="36">
        <v>4115.8666666666668</v>
      </c>
      <c r="E248" s="36">
        <v>4016.8833333333332</v>
      </c>
      <c r="F248" s="36">
        <v>3961.0166666666664</v>
      </c>
      <c r="G248" s="36">
        <v>3862.0333333333328</v>
      </c>
      <c r="H248" s="36">
        <v>4171.7333333333336</v>
      </c>
      <c r="I248" s="36">
        <v>4270.7166666666672</v>
      </c>
      <c r="J248" s="36">
        <v>4326.5833333333339</v>
      </c>
      <c r="K248" s="31">
        <v>4214.8500000000004</v>
      </c>
      <c r="L248" s="31">
        <v>4060</v>
      </c>
      <c r="M248" s="31">
        <v>1.89507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1408.65</v>
      </c>
      <c r="D249" s="36">
        <v>1415.4166666666667</v>
      </c>
      <c r="E249" s="36">
        <v>1398.4833333333336</v>
      </c>
      <c r="F249" s="36">
        <v>1388.3166666666668</v>
      </c>
      <c r="G249" s="36">
        <v>1371.3833333333337</v>
      </c>
      <c r="H249" s="36">
        <v>1425.5833333333335</v>
      </c>
      <c r="I249" s="36">
        <v>1442.5166666666664</v>
      </c>
      <c r="J249" s="36">
        <v>1452.6833333333334</v>
      </c>
      <c r="K249" s="31">
        <v>1432.35</v>
      </c>
      <c r="L249" s="31">
        <v>1405.25</v>
      </c>
      <c r="M249" s="31">
        <v>26.365159999999999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2894.9</v>
      </c>
      <c r="D250" s="36">
        <v>2926.9500000000003</v>
      </c>
      <c r="E250" s="36">
        <v>2832.9500000000007</v>
      </c>
      <c r="F250" s="36">
        <v>2771.0000000000005</v>
      </c>
      <c r="G250" s="36">
        <v>2677.0000000000009</v>
      </c>
      <c r="H250" s="36">
        <v>2988.9000000000005</v>
      </c>
      <c r="I250" s="36">
        <v>3082.8999999999996</v>
      </c>
      <c r="J250" s="36">
        <v>3144.8500000000004</v>
      </c>
      <c r="K250" s="31">
        <v>3020.95</v>
      </c>
      <c r="L250" s="31">
        <v>2865</v>
      </c>
      <c r="M250" s="31">
        <v>0.11828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635.79999999999995</v>
      </c>
      <c r="D251" s="36">
        <v>647.4</v>
      </c>
      <c r="E251" s="36">
        <v>615.65</v>
      </c>
      <c r="F251" s="36">
        <v>595.5</v>
      </c>
      <c r="G251" s="36">
        <v>563.75</v>
      </c>
      <c r="H251" s="36">
        <v>667.55</v>
      </c>
      <c r="I251" s="36">
        <v>699.3</v>
      </c>
      <c r="J251" s="36">
        <v>719.44999999999993</v>
      </c>
      <c r="K251" s="31">
        <v>679.15</v>
      </c>
      <c r="L251" s="31">
        <v>627.25</v>
      </c>
      <c r="M251" s="31">
        <v>5.1668700000000003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2390.9499999999998</v>
      </c>
      <c r="D252" s="36">
        <v>2411.6</v>
      </c>
      <c r="E252" s="36">
        <v>2368.1999999999998</v>
      </c>
      <c r="F252" s="36">
        <v>2345.4499999999998</v>
      </c>
      <c r="G252" s="36">
        <v>2302.0499999999997</v>
      </c>
      <c r="H252" s="36">
        <v>2434.35</v>
      </c>
      <c r="I252" s="36">
        <v>2477.7500000000005</v>
      </c>
      <c r="J252" s="36">
        <v>2500.5</v>
      </c>
      <c r="K252" s="31">
        <v>2455</v>
      </c>
      <c r="L252" s="31">
        <v>2388.85</v>
      </c>
      <c r="M252" s="31">
        <v>8.8582900000000002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998.8</v>
      </c>
      <c r="D253" s="36">
        <v>988.61666666666667</v>
      </c>
      <c r="E253" s="36">
        <v>968.23333333333335</v>
      </c>
      <c r="F253" s="36">
        <v>937.66666666666663</v>
      </c>
      <c r="G253" s="36">
        <v>917.2833333333333</v>
      </c>
      <c r="H253" s="36">
        <v>1019.1833333333334</v>
      </c>
      <c r="I253" s="36">
        <v>1039.5666666666668</v>
      </c>
      <c r="J253" s="36">
        <v>1070.1333333333334</v>
      </c>
      <c r="K253" s="31">
        <v>1009</v>
      </c>
      <c r="L253" s="31">
        <v>958.05</v>
      </c>
      <c r="M253" s="31">
        <v>61.246000000000002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32.049999999999997</v>
      </c>
      <c r="D254" s="36">
        <v>33.166666666666664</v>
      </c>
      <c r="E254" s="36">
        <v>30.483333333333327</v>
      </c>
      <c r="F254" s="36">
        <v>28.916666666666664</v>
      </c>
      <c r="G254" s="36">
        <v>26.233333333333327</v>
      </c>
      <c r="H254" s="36">
        <v>34.733333333333327</v>
      </c>
      <c r="I254" s="36">
        <v>37.416666666666664</v>
      </c>
      <c r="J254" s="36">
        <v>38.983333333333327</v>
      </c>
      <c r="K254" s="31">
        <v>35.85</v>
      </c>
      <c r="L254" s="31">
        <v>31.6</v>
      </c>
      <c r="M254" s="31">
        <v>798.01414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435.9</v>
      </c>
      <c r="D255" s="36">
        <v>436.31666666666661</v>
      </c>
      <c r="E255" s="36">
        <v>432.68333333333322</v>
      </c>
      <c r="F255" s="36">
        <v>429.46666666666664</v>
      </c>
      <c r="G255" s="36">
        <v>425.83333333333326</v>
      </c>
      <c r="H255" s="36">
        <v>439.53333333333319</v>
      </c>
      <c r="I255" s="36">
        <v>443.16666666666663</v>
      </c>
      <c r="J255" s="36">
        <v>446.38333333333316</v>
      </c>
      <c r="K255" s="31">
        <v>439.95</v>
      </c>
      <c r="L255" s="31">
        <v>433.1</v>
      </c>
      <c r="M255" s="31">
        <v>72.754710000000003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264.89999999999998</v>
      </c>
      <c r="D256" s="36">
        <v>276.68333333333334</v>
      </c>
      <c r="E256" s="36">
        <v>252.41666666666669</v>
      </c>
      <c r="F256" s="36">
        <v>239.93333333333334</v>
      </c>
      <c r="G256" s="36">
        <v>215.66666666666669</v>
      </c>
      <c r="H256" s="36">
        <v>289.16666666666669</v>
      </c>
      <c r="I256" s="36">
        <v>313.43333333333334</v>
      </c>
      <c r="J256" s="36">
        <v>325.91666666666669</v>
      </c>
      <c r="K256" s="31">
        <v>300.95</v>
      </c>
      <c r="L256" s="31">
        <v>264.2</v>
      </c>
      <c r="M256" s="31">
        <v>63.488619999999997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1287.3499999999999</v>
      </c>
      <c r="D257" s="36">
        <v>1307.4333333333334</v>
      </c>
      <c r="E257" s="36">
        <v>1254.9166666666667</v>
      </c>
      <c r="F257" s="36">
        <v>1222.4833333333333</v>
      </c>
      <c r="G257" s="36">
        <v>1169.9666666666667</v>
      </c>
      <c r="H257" s="36">
        <v>1339.8666666666668</v>
      </c>
      <c r="I257" s="36">
        <v>1392.3833333333332</v>
      </c>
      <c r="J257" s="36">
        <v>1424.8166666666668</v>
      </c>
      <c r="K257" s="31">
        <v>1359.95</v>
      </c>
      <c r="L257" s="31">
        <v>1275</v>
      </c>
      <c r="M257" s="31">
        <v>0.95543999999999996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3175.1</v>
      </c>
      <c r="D258" s="36">
        <v>3221.3833333333332</v>
      </c>
      <c r="E258" s="36">
        <v>3102.8666666666663</v>
      </c>
      <c r="F258" s="36">
        <v>3030.6333333333332</v>
      </c>
      <c r="G258" s="36">
        <v>2912.1166666666663</v>
      </c>
      <c r="H258" s="36">
        <v>3293.6166666666663</v>
      </c>
      <c r="I258" s="36">
        <v>3412.1333333333328</v>
      </c>
      <c r="J258" s="36">
        <v>3484.3666666666663</v>
      </c>
      <c r="K258" s="31">
        <v>3339.9</v>
      </c>
      <c r="L258" s="31">
        <v>3149.15</v>
      </c>
      <c r="M258" s="31">
        <v>0.62665000000000004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111</v>
      </c>
      <c r="D259" s="36">
        <v>113.16666666666667</v>
      </c>
      <c r="E259" s="36">
        <v>108.33333333333334</v>
      </c>
      <c r="F259" s="36">
        <v>105.66666666666667</v>
      </c>
      <c r="G259" s="36">
        <v>100.83333333333334</v>
      </c>
      <c r="H259" s="36">
        <v>115.83333333333334</v>
      </c>
      <c r="I259" s="36">
        <v>120.66666666666669</v>
      </c>
      <c r="J259" s="36">
        <v>123.33333333333334</v>
      </c>
      <c r="K259" s="31">
        <v>118</v>
      </c>
      <c r="L259" s="31">
        <v>110.5</v>
      </c>
      <c r="M259" s="31">
        <v>14.384320000000001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1158.2</v>
      </c>
      <c r="D260" s="36">
        <v>1178.5166666666667</v>
      </c>
      <c r="E260" s="36">
        <v>1137.8833333333332</v>
      </c>
      <c r="F260" s="36">
        <v>1117.5666666666666</v>
      </c>
      <c r="G260" s="36">
        <v>1076.9333333333332</v>
      </c>
      <c r="H260" s="36">
        <v>1198.8333333333333</v>
      </c>
      <c r="I260" s="36">
        <v>1239.4666666666669</v>
      </c>
      <c r="J260" s="36">
        <v>1259.7833333333333</v>
      </c>
      <c r="K260" s="31">
        <v>1219.1500000000001</v>
      </c>
      <c r="L260" s="31">
        <v>1158.2</v>
      </c>
      <c r="M260" s="31">
        <v>0.59486000000000006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452.95</v>
      </c>
      <c r="D261" s="36">
        <v>459.98333333333335</v>
      </c>
      <c r="E261" s="36">
        <v>440.9666666666667</v>
      </c>
      <c r="F261" s="36">
        <v>428.98333333333335</v>
      </c>
      <c r="G261" s="36">
        <v>409.9666666666667</v>
      </c>
      <c r="H261" s="36">
        <v>471.9666666666667</v>
      </c>
      <c r="I261" s="36">
        <v>490.98333333333335</v>
      </c>
      <c r="J261" s="36">
        <v>502.9666666666667</v>
      </c>
      <c r="K261" s="31">
        <v>479</v>
      </c>
      <c r="L261" s="31">
        <v>448</v>
      </c>
      <c r="M261" s="31">
        <v>9.45824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640.15</v>
      </c>
      <c r="D262" s="36">
        <v>647.06666666666672</v>
      </c>
      <c r="E262" s="36">
        <v>630.13333333333344</v>
      </c>
      <c r="F262" s="36">
        <v>620.11666666666667</v>
      </c>
      <c r="G262" s="36">
        <v>603.18333333333339</v>
      </c>
      <c r="H262" s="36">
        <v>657.08333333333348</v>
      </c>
      <c r="I262" s="36">
        <v>674.01666666666665</v>
      </c>
      <c r="J262" s="36">
        <v>684.03333333333353</v>
      </c>
      <c r="K262" s="31">
        <v>664</v>
      </c>
      <c r="L262" s="31">
        <v>637.04999999999995</v>
      </c>
      <c r="M262" s="31">
        <v>13.13725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355.05</v>
      </c>
      <c r="D263" s="36">
        <v>361.9666666666667</v>
      </c>
      <c r="E263" s="36">
        <v>344.08333333333337</v>
      </c>
      <c r="F263" s="36">
        <v>333.11666666666667</v>
      </c>
      <c r="G263" s="36">
        <v>315.23333333333335</v>
      </c>
      <c r="H263" s="36">
        <v>372.93333333333339</v>
      </c>
      <c r="I263" s="36">
        <v>390.81666666666672</v>
      </c>
      <c r="J263" s="36">
        <v>401.78333333333342</v>
      </c>
      <c r="K263" s="31">
        <v>379.85</v>
      </c>
      <c r="L263" s="31">
        <v>351</v>
      </c>
      <c r="M263" s="31">
        <v>1.20296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661.35</v>
      </c>
      <c r="D264" s="36">
        <v>667.28333333333342</v>
      </c>
      <c r="E264" s="36">
        <v>651.11666666666679</v>
      </c>
      <c r="F264" s="36">
        <v>640.88333333333333</v>
      </c>
      <c r="G264" s="36">
        <v>624.7166666666667</v>
      </c>
      <c r="H264" s="36">
        <v>677.51666666666688</v>
      </c>
      <c r="I264" s="36">
        <v>693.68333333333362</v>
      </c>
      <c r="J264" s="36">
        <v>703.91666666666697</v>
      </c>
      <c r="K264" s="31">
        <v>683.45</v>
      </c>
      <c r="L264" s="31">
        <v>657.05</v>
      </c>
      <c r="M264" s="31">
        <v>2.13089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379.05</v>
      </c>
      <c r="D265" s="36">
        <v>385.48333333333335</v>
      </c>
      <c r="E265" s="36">
        <v>368.61666666666667</v>
      </c>
      <c r="F265" s="36">
        <v>358.18333333333334</v>
      </c>
      <c r="G265" s="36">
        <v>341.31666666666666</v>
      </c>
      <c r="H265" s="36">
        <v>395.91666666666669</v>
      </c>
      <c r="I265" s="36">
        <v>412.78333333333336</v>
      </c>
      <c r="J265" s="36">
        <v>423.2166666666667</v>
      </c>
      <c r="K265" s="31">
        <v>402.35</v>
      </c>
      <c r="L265" s="31">
        <v>375.05</v>
      </c>
      <c r="M265" s="31">
        <v>10.473549999999999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80.849999999999994</v>
      </c>
      <c r="D266" s="36">
        <v>82.716666666666654</v>
      </c>
      <c r="E266" s="36">
        <v>78.383333333333312</v>
      </c>
      <c r="F266" s="36">
        <v>75.916666666666657</v>
      </c>
      <c r="G266" s="36">
        <v>71.583333333333314</v>
      </c>
      <c r="H266" s="36">
        <v>85.183333333333309</v>
      </c>
      <c r="I266" s="36">
        <v>89.516666666666652</v>
      </c>
      <c r="J266" s="36">
        <v>91.983333333333306</v>
      </c>
      <c r="K266" s="31">
        <v>87.05</v>
      </c>
      <c r="L266" s="31">
        <v>80.25</v>
      </c>
      <c r="M266" s="31">
        <v>67.586510000000004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376.35</v>
      </c>
      <c r="D267" s="36">
        <v>384.81666666666666</v>
      </c>
      <c r="E267" s="36">
        <v>359.63333333333333</v>
      </c>
      <c r="F267" s="36">
        <v>342.91666666666669</v>
      </c>
      <c r="G267" s="36">
        <v>317.73333333333335</v>
      </c>
      <c r="H267" s="36">
        <v>401.5333333333333</v>
      </c>
      <c r="I267" s="36">
        <v>426.71666666666658</v>
      </c>
      <c r="J267" s="36">
        <v>443.43333333333328</v>
      </c>
      <c r="K267" s="31">
        <v>410</v>
      </c>
      <c r="L267" s="31">
        <v>368.1</v>
      </c>
      <c r="M267" s="31">
        <v>137.62640999999999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748.95</v>
      </c>
      <c r="D268" s="36">
        <v>756.61666666666667</v>
      </c>
      <c r="E268" s="36">
        <v>738.43333333333339</v>
      </c>
      <c r="F268" s="36">
        <v>727.91666666666674</v>
      </c>
      <c r="G268" s="36">
        <v>709.73333333333346</v>
      </c>
      <c r="H268" s="36">
        <v>767.13333333333333</v>
      </c>
      <c r="I268" s="36">
        <v>785.31666666666649</v>
      </c>
      <c r="J268" s="36">
        <v>795.83333333333326</v>
      </c>
      <c r="K268" s="31">
        <v>774.8</v>
      </c>
      <c r="L268" s="31">
        <v>746.1</v>
      </c>
      <c r="M268" s="31">
        <v>17.159079999999999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524.85</v>
      </c>
      <c r="D269" s="36">
        <v>526.4</v>
      </c>
      <c r="E269" s="36">
        <v>521.15</v>
      </c>
      <c r="F269" s="36">
        <v>517.45000000000005</v>
      </c>
      <c r="G269" s="36">
        <v>512.20000000000005</v>
      </c>
      <c r="H269" s="36">
        <v>530.09999999999991</v>
      </c>
      <c r="I269" s="36">
        <v>535.34999999999991</v>
      </c>
      <c r="J269" s="36">
        <v>539.04999999999984</v>
      </c>
      <c r="K269" s="31">
        <v>531.65</v>
      </c>
      <c r="L269" s="31">
        <v>522.70000000000005</v>
      </c>
      <c r="M269" s="31">
        <v>23.916830000000001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441.7</v>
      </c>
      <c r="D270" s="36">
        <v>445.63333333333338</v>
      </c>
      <c r="E270" s="36">
        <v>434.06666666666678</v>
      </c>
      <c r="F270" s="36">
        <v>426.43333333333339</v>
      </c>
      <c r="G270" s="36">
        <v>414.86666666666679</v>
      </c>
      <c r="H270" s="36">
        <v>453.26666666666677</v>
      </c>
      <c r="I270" s="36">
        <v>464.83333333333337</v>
      </c>
      <c r="J270" s="36">
        <v>472.46666666666675</v>
      </c>
      <c r="K270" s="31">
        <v>457.2</v>
      </c>
      <c r="L270" s="31">
        <v>438</v>
      </c>
      <c r="M270" s="31">
        <v>1.66021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358.5</v>
      </c>
      <c r="D271" s="36">
        <v>371.56666666666666</v>
      </c>
      <c r="E271" s="36">
        <v>339.93333333333334</v>
      </c>
      <c r="F271" s="36">
        <v>321.36666666666667</v>
      </c>
      <c r="G271" s="36">
        <v>289.73333333333335</v>
      </c>
      <c r="H271" s="36">
        <v>390.13333333333333</v>
      </c>
      <c r="I271" s="36">
        <v>421.76666666666665</v>
      </c>
      <c r="J271" s="36">
        <v>440.33333333333331</v>
      </c>
      <c r="K271" s="31">
        <v>403.2</v>
      </c>
      <c r="L271" s="31">
        <v>353</v>
      </c>
      <c r="M271" s="31">
        <v>9.0719700000000003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741.6</v>
      </c>
      <c r="D272" s="36">
        <v>744.01666666666677</v>
      </c>
      <c r="E272" s="36">
        <v>729.88333333333355</v>
      </c>
      <c r="F272" s="36">
        <v>718.16666666666674</v>
      </c>
      <c r="G272" s="36">
        <v>704.03333333333353</v>
      </c>
      <c r="H272" s="36">
        <v>755.73333333333358</v>
      </c>
      <c r="I272" s="36">
        <v>769.86666666666679</v>
      </c>
      <c r="J272" s="36">
        <v>781.5833333333336</v>
      </c>
      <c r="K272" s="31">
        <v>758.15</v>
      </c>
      <c r="L272" s="31">
        <v>732.3</v>
      </c>
      <c r="M272" s="31">
        <v>4.6687900000000004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350.95</v>
      </c>
      <c r="D273" s="36">
        <v>357.08333333333331</v>
      </c>
      <c r="E273" s="36">
        <v>341.36666666666662</v>
      </c>
      <c r="F273" s="36">
        <v>331.7833333333333</v>
      </c>
      <c r="G273" s="36">
        <v>316.06666666666661</v>
      </c>
      <c r="H273" s="36">
        <v>366.66666666666663</v>
      </c>
      <c r="I273" s="36">
        <v>382.38333333333333</v>
      </c>
      <c r="J273" s="36">
        <v>391.96666666666664</v>
      </c>
      <c r="K273" s="31">
        <v>372.8</v>
      </c>
      <c r="L273" s="31">
        <v>347.5</v>
      </c>
      <c r="M273" s="31">
        <v>3.6775500000000001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795.95</v>
      </c>
      <c r="D274" s="36">
        <v>802.35</v>
      </c>
      <c r="E274" s="36">
        <v>766.7</v>
      </c>
      <c r="F274" s="36">
        <v>737.45</v>
      </c>
      <c r="G274" s="36">
        <v>701.80000000000007</v>
      </c>
      <c r="H274" s="36">
        <v>831.6</v>
      </c>
      <c r="I274" s="36">
        <v>867.24999999999989</v>
      </c>
      <c r="J274" s="36">
        <v>896.5</v>
      </c>
      <c r="K274" s="31">
        <v>838</v>
      </c>
      <c r="L274" s="31">
        <v>773.1</v>
      </c>
      <c r="M274" s="31">
        <v>7.2982500000000003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1222</v>
      </c>
      <c r="D275" s="36">
        <v>1228.2666666666667</v>
      </c>
      <c r="E275" s="36">
        <v>1200.2333333333333</v>
      </c>
      <c r="F275" s="36">
        <v>1178.4666666666667</v>
      </c>
      <c r="G275" s="36">
        <v>1150.4333333333334</v>
      </c>
      <c r="H275" s="36">
        <v>1250.0333333333333</v>
      </c>
      <c r="I275" s="36">
        <v>1278.0666666666666</v>
      </c>
      <c r="J275" s="36">
        <v>1299.8333333333333</v>
      </c>
      <c r="K275" s="31">
        <v>1256.3</v>
      </c>
      <c r="L275" s="31">
        <v>1206.5</v>
      </c>
      <c r="M275" s="31">
        <v>4.4123299999999999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701.7</v>
      </c>
      <c r="D276" s="36">
        <v>706.23333333333323</v>
      </c>
      <c r="E276" s="36">
        <v>688.51666666666642</v>
      </c>
      <c r="F276" s="36">
        <v>675.33333333333314</v>
      </c>
      <c r="G276" s="36">
        <v>657.61666666666633</v>
      </c>
      <c r="H276" s="36">
        <v>719.41666666666652</v>
      </c>
      <c r="I276" s="36">
        <v>737.13333333333344</v>
      </c>
      <c r="J276" s="36">
        <v>750.31666666666661</v>
      </c>
      <c r="K276" s="31">
        <v>723.95</v>
      </c>
      <c r="L276" s="31">
        <v>693.05</v>
      </c>
      <c r="M276" s="31">
        <v>6.4002699999999999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287.35000000000002</v>
      </c>
      <c r="D277" s="36">
        <v>290.26666666666665</v>
      </c>
      <c r="E277" s="36">
        <v>277.13333333333333</v>
      </c>
      <c r="F277" s="36">
        <v>266.91666666666669</v>
      </c>
      <c r="G277" s="36">
        <v>253.78333333333336</v>
      </c>
      <c r="H277" s="36">
        <v>300.48333333333329</v>
      </c>
      <c r="I277" s="36">
        <v>313.61666666666662</v>
      </c>
      <c r="J277" s="36">
        <v>323.83333333333326</v>
      </c>
      <c r="K277" s="31">
        <v>303.39999999999998</v>
      </c>
      <c r="L277" s="31">
        <v>280.05</v>
      </c>
      <c r="M277" s="31">
        <v>47.532780000000002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318.95</v>
      </c>
      <c r="D278" s="36">
        <v>319.34999999999997</v>
      </c>
      <c r="E278" s="36">
        <v>315.84999999999991</v>
      </c>
      <c r="F278" s="36">
        <v>312.74999999999994</v>
      </c>
      <c r="G278" s="36">
        <v>309.24999999999989</v>
      </c>
      <c r="H278" s="36">
        <v>322.44999999999993</v>
      </c>
      <c r="I278" s="36">
        <v>325.95000000000005</v>
      </c>
      <c r="J278" s="36">
        <v>329.04999999999995</v>
      </c>
      <c r="K278" s="31">
        <v>322.85000000000002</v>
      </c>
      <c r="L278" s="31">
        <v>316.25</v>
      </c>
      <c r="M278" s="31">
        <v>1.24976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140.44999999999999</v>
      </c>
      <c r="D279" s="36">
        <v>141.68333333333331</v>
      </c>
      <c r="E279" s="36">
        <v>137.86666666666662</v>
      </c>
      <c r="F279" s="36">
        <v>135.2833333333333</v>
      </c>
      <c r="G279" s="36">
        <v>131.46666666666661</v>
      </c>
      <c r="H279" s="36">
        <v>144.26666666666662</v>
      </c>
      <c r="I279" s="36">
        <v>148.08333333333329</v>
      </c>
      <c r="J279" s="36">
        <v>150.66666666666663</v>
      </c>
      <c r="K279" s="31">
        <v>145.5</v>
      </c>
      <c r="L279" s="31">
        <v>139.1</v>
      </c>
      <c r="M279" s="31">
        <v>34.122639999999997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628.25</v>
      </c>
      <c r="D280" s="36">
        <v>636.06666666666672</v>
      </c>
      <c r="E280" s="36">
        <v>612.18333333333339</v>
      </c>
      <c r="F280" s="36">
        <v>596.11666666666667</v>
      </c>
      <c r="G280" s="36">
        <v>572.23333333333335</v>
      </c>
      <c r="H280" s="36">
        <v>652.13333333333344</v>
      </c>
      <c r="I280" s="36">
        <v>676.01666666666688</v>
      </c>
      <c r="J280" s="36">
        <v>692.08333333333348</v>
      </c>
      <c r="K280" s="31">
        <v>659.95</v>
      </c>
      <c r="L280" s="31">
        <v>620</v>
      </c>
      <c r="M280" s="31">
        <v>1.57809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2545.9</v>
      </c>
      <c r="D281" s="36">
        <v>2567.2000000000003</v>
      </c>
      <c r="E281" s="36">
        <v>2505.2000000000007</v>
      </c>
      <c r="F281" s="36">
        <v>2464.5000000000005</v>
      </c>
      <c r="G281" s="36">
        <v>2402.5000000000009</v>
      </c>
      <c r="H281" s="36">
        <v>2607.9000000000005</v>
      </c>
      <c r="I281" s="36">
        <v>2669.8999999999996</v>
      </c>
      <c r="J281" s="36">
        <v>2710.6000000000004</v>
      </c>
      <c r="K281" s="31">
        <v>2629.2</v>
      </c>
      <c r="L281" s="31">
        <v>2526.5</v>
      </c>
      <c r="M281" s="31">
        <v>2.7305899999999999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2500.4</v>
      </c>
      <c r="D282" s="36">
        <v>2514.1333333333332</v>
      </c>
      <c r="E282" s="36">
        <v>2464.2666666666664</v>
      </c>
      <c r="F282" s="36">
        <v>2428.1333333333332</v>
      </c>
      <c r="G282" s="36">
        <v>2378.2666666666664</v>
      </c>
      <c r="H282" s="36">
        <v>2550.2666666666664</v>
      </c>
      <c r="I282" s="36">
        <v>2600.1333333333332</v>
      </c>
      <c r="J282" s="36">
        <v>2636.2666666666664</v>
      </c>
      <c r="K282" s="31">
        <v>2564</v>
      </c>
      <c r="L282" s="31">
        <v>2478</v>
      </c>
      <c r="M282" s="31">
        <v>0.10373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545.9</v>
      </c>
      <c r="D283" s="36">
        <v>553.2833333333333</v>
      </c>
      <c r="E283" s="36">
        <v>534.61666666666656</v>
      </c>
      <c r="F283" s="36">
        <v>523.33333333333326</v>
      </c>
      <c r="G283" s="36">
        <v>504.66666666666652</v>
      </c>
      <c r="H283" s="36">
        <v>564.56666666666661</v>
      </c>
      <c r="I283" s="36">
        <v>583.23333333333335</v>
      </c>
      <c r="J283" s="36">
        <v>594.51666666666665</v>
      </c>
      <c r="K283" s="31">
        <v>571.95000000000005</v>
      </c>
      <c r="L283" s="31">
        <v>542</v>
      </c>
      <c r="M283" s="31">
        <v>0.20998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453.05</v>
      </c>
      <c r="D284" s="36">
        <v>461.88333333333338</v>
      </c>
      <c r="E284" s="36">
        <v>438.76666666666677</v>
      </c>
      <c r="F284" s="36">
        <v>424.48333333333341</v>
      </c>
      <c r="G284" s="36">
        <v>401.36666666666679</v>
      </c>
      <c r="H284" s="36">
        <v>476.16666666666674</v>
      </c>
      <c r="I284" s="36">
        <v>499.28333333333342</v>
      </c>
      <c r="J284" s="36">
        <v>513.56666666666672</v>
      </c>
      <c r="K284" s="31">
        <v>485</v>
      </c>
      <c r="L284" s="31">
        <v>447.6</v>
      </c>
      <c r="M284" s="31">
        <v>7.7240000000000002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261.45</v>
      </c>
      <c r="D285" s="36">
        <v>265</v>
      </c>
      <c r="E285" s="36">
        <v>252.45</v>
      </c>
      <c r="F285" s="36">
        <v>243.45</v>
      </c>
      <c r="G285" s="36">
        <v>230.89999999999998</v>
      </c>
      <c r="H285" s="36">
        <v>274</v>
      </c>
      <c r="I285" s="36">
        <v>286.54999999999995</v>
      </c>
      <c r="J285" s="36">
        <v>295.55</v>
      </c>
      <c r="K285" s="31">
        <v>277.55</v>
      </c>
      <c r="L285" s="31">
        <v>256</v>
      </c>
      <c r="M285" s="31">
        <v>7.45017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1740.75</v>
      </c>
      <c r="D286" s="36">
        <v>1744.0666666666666</v>
      </c>
      <c r="E286" s="36">
        <v>1719.1333333333332</v>
      </c>
      <c r="F286" s="36">
        <v>1697.5166666666667</v>
      </c>
      <c r="G286" s="36">
        <v>1672.5833333333333</v>
      </c>
      <c r="H286" s="36">
        <v>1765.6833333333332</v>
      </c>
      <c r="I286" s="36">
        <v>1790.6166666666666</v>
      </c>
      <c r="J286" s="36">
        <v>1812.2333333333331</v>
      </c>
      <c r="K286" s="31">
        <v>1769</v>
      </c>
      <c r="L286" s="31">
        <v>1722.45</v>
      </c>
      <c r="M286" s="31">
        <v>75.464420000000004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1151.9000000000001</v>
      </c>
      <c r="D287" s="36">
        <v>1164.3999999999999</v>
      </c>
      <c r="E287" s="36">
        <v>1126.5499999999997</v>
      </c>
      <c r="F287" s="36">
        <v>1101.1999999999998</v>
      </c>
      <c r="G287" s="36">
        <v>1063.3499999999997</v>
      </c>
      <c r="H287" s="36">
        <v>1189.7499999999998</v>
      </c>
      <c r="I287" s="36">
        <v>1227.5999999999997</v>
      </c>
      <c r="J287" s="36">
        <v>1252.9499999999998</v>
      </c>
      <c r="K287" s="31">
        <v>1202.25</v>
      </c>
      <c r="L287" s="31">
        <v>1139.05</v>
      </c>
      <c r="M287" s="31">
        <v>5.1050899999999997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361.35</v>
      </c>
      <c r="D288" s="36">
        <v>363.7833333333333</v>
      </c>
      <c r="E288" s="36">
        <v>357.56666666666661</v>
      </c>
      <c r="F288" s="36">
        <v>353.7833333333333</v>
      </c>
      <c r="G288" s="36">
        <v>347.56666666666661</v>
      </c>
      <c r="H288" s="36">
        <v>367.56666666666661</v>
      </c>
      <c r="I288" s="36">
        <v>373.7833333333333</v>
      </c>
      <c r="J288" s="36">
        <v>377.56666666666661</v>
      </c>
      <c r="K288" s="31">
        <v>370</v>
      </c>
      <c r="L288" s="31">
        <v>360</v>
      </c>
      <c r="M288" s="31">
        <v>2.9427099999999999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1874.85</v>
      </c>
      <c r="D289" s="36">
        <v>1892.5666666666666</v>
      </c>
      <c r="E289" s="36">
        <v>1836.3333333333333</v>
      </c>
      <c r="F289" s="36">
        <v>1797.8166666666666</v>
      </c>
      <c r="G289" s="36">
        <v>1741.5833333333333</v>
      </c>
      <c r="H289" s="36">
        <v>1931.0833333333333</v>
      </c>
      <c r="I289" s="36">
        <v>1987.3166666666668</v>
      </c>
      <c r="J289" s="36">
        <v>2025.8333333333333</v>
      </c>
      <c r="K289" s="31">
        <v>1948.8</v>
      </c>
      <c r="L289" s="31">
        <v>1854.05</v>
      </c>
      <c r="M289" s="31">
        <v>0.80530000000000002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2983.95</v>
      </c>
      <c r="D290" s="36">
        <v>3054.6666666666665</v>
      </c>
      <c r="E290" s="36">
        <v>2910.333333333333</v>
      </c>
      <c r="F290" s="36">
        <v>2836.7166666666667</v>
      </c>
      <c r="G290" s="36">
        <v>2692.3833333333332</v>
      </c>
      <c r="H290" s="36">
        <v>3128.2833333333328</v>
      </c>
      <c r="I290" s="36">
        <v>3272.6166666666659</v>
      </c>
      <c r="J290" s="36">
        <v>3346.2333333333327</v>
      </c>
      <c r="K290" s="31">
        <v>3199</v>
      </c>
      <c r="L290" s="31">
        <v>2981.05</v>
      </c>
      <c r="M290" s="31">
        <v>0.3372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132.5</v>
      </c>
      <c r="D291" s="36">
        <v>134.5</v>
      </c>
      <c r="E291" s="36">
        <v>129</v>
      </c>
      <c r="F291" s="36">
        <v>125.5</v>
      </c>
      <c r="G291" s="36">
        <v>120</v>
      </c>
      <c r="H291" s="36">
        <v>138</v>
      </c>
      <c r="I291" s="36">
        <v>143.5</v>
      </c>
      <c r="J291" s="36">
        <v>147</v>
      </c>
      <c r="K291" s="31">
        <v>140</v>
      </c>
      <c r="L291" s="31">
        <v>131</v>
      </c>
      <c r="M291" s="31">
        <v>321.82294999999999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4215.5</v>
      </c>
      <c r="D292" s="36">
        <v>4256.833333333333</v>
      </c>
      <c r="E292" s="36">
        <v>4158.6666666666661</v>
      </c>
      <c r="F292" s="36">
        <v>4101.833333333333</v>
      </c>
      <c r="G292" s="36">
        <v>4003.6666666666661</v>
      </c>
      <c r="H292" s="36">
        <v>4313.6666666666661</v>
      </c>
      <c r="I292" s="36">
        <v>4411.8333333333321</v>
      </c>
      <c r="J292" s="36">
        <v>4468.6666666666661</v>
      </c>
      <c r="K292" s="31">
        <v>4355</v>
      </c>
      <c r="L292" s="31">
        <v>4200</v>
      </c>
      <c r="M292" s="31">
        <v>1.4869600000000001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13988.8</v>
      </c>
      <c r="D293" s="36">
        <v>13990.5</v>
      </c>
      <c r="E293" s="36">
        <v>13888.3</v>
      </c>
      <c r="F293" s="36">
        <v>13787.8</v>
      </c>
      <c r="G293" s="36">
        <v>13685.599999999999</v>
      </c>
      <c r="H293" s="36">
        <v>14091</v>
      </c>
      <c r="I293" s="36">
        <v>14193.2</v>
      </c>
      <c r="J293" s="36">
        <v>14293.7</v>
      </c>
      <c r="K293" s="31">
        <v>14092.7</v>
      </c>
      <c r="L293" s="31">
        <v>13890</v>
      </c>
      <c r="M293" s="31">
        <v>0.03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2958.3</v>
      </c>
      <c r="D294" s="36">
        <v>2971.4</v>
      </c>
      <c r="E294" s="36">
        <v>2935.9</v>
      </c>
      <c r="F294" s="36">
        <v>2913.5</v>
      </c>
      <c r="G294" s="36">
        <v>2878</v>
      </c>
      <c r="H294" s="36">
        <v>2993.8</v>
      </c>
      <c r="I294" s="36">
        <v>3029.3</v>
      </c>
      <c r="J294" s="36">
        <v>3051.7000000000003</v>
      </c>
      <c r="K294" s="31">
        <v>3006.9</v>
      </c>
      <c r="L294" s="31">
        <v>2949</v>
      </c>
      <c r="M294" s="31">
        <v>16.1403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409.85</v>
      </c>
      <c r="D295" s="36">
        <v>416.55</v>
      </c>
      <c r="E295" s="36">
        <v>398.45000000000005</v>
      </c>
      <c r="F295" s="36">
        <v>387.05</v>
      </c>
      <c r="G295" s="36">
        <v>368.95000000000005</v>
      </c>
      <c r="H295" s="36">
        <v>427.95000000000005</v>
      </c>
      <c r="I295" s="36">
        <v>446.05000000000007</v>
      </c>
      <c r="J295" s="36">
        <v>457.45000000000005</v>
      </c>
      <c r="K295" s="31">
        <v>434.65</v>
      </c>
      <c r="L295" s="31">
        <v>405.15</v>
      </c>
      <c r="M295" s="31">
        <v>7.59145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362.4</v>
      </c>
      <c r="D296" s="36">
        <v>373.01666666666665</v>
      </c>
      <c r="E296" s="36">
        <v>344.38333333333333</v>
      </c>
      <c r="F296" s="36">
        <v>326.36666666666667</v>
      </c>
      <c r="G296" s="36">
        <v>297.73333333333335</v>
      </c>
      <c r="H296" s="36">
        <v>391.0333333333333</v>
      </c>
      <c r="I296" s="36">
        <v>419.66666666666663</v>
      </c>
      <c r="J296" s="36">
        <v>437.68333333333328</v>
      </c>
      <c r="K296" s="31">
        <v>401.65</v>
      </c>
      <c r="L296" s="31">
        <v>355</v>
      </c>
      <c r="M296" s="31">
        <v>146.89676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263.3</v>
      </c>
      <c r="D297" s="36">
        <v>266.88333333333338</v>
      </c>
      <c r="E297" s="36">
        <v>258.41666666666674</v>
      </c>
      <c r="F297" s="36">
        <v>253.53333333333336</v>
      </c>
      <c r="G297" s="36">
        <v>245.06666666666672</v>
      </c>
      <c r="H297" s="36">
        <v>271.76666666666677</v>
      </c>
      <c r="I297" s="36">
        <v>280.23333333333335</v>
      </c>
      <c r="J297" s="36">
        <v>285.11666666666679</v>
      </c>
      <c r="K297" s="31">
        <v>275.35000000000002</v>
      </c>
      <c r="L297" s="31">
        <v>262</v>
      </c>
      <c r="M297" s="31">
        <v>8.3575800000000005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111.85</v>
      </c>
      <c r="D298" s="36">
        <v>114.38333333333333</v>
      </c>
      <c r="E298" s="36">
        <v>108.56666666666665</v>
      </c>
      <c r="F298" s="36">
        <v>105.28333333333332</v>
      </c>
      <c r="G298" s="36">
        <v>99.46666666666664</v>
      </c>
      <c r="H298" s="36">
        <v>117.66666666666666</v>
      </c>
      <c r="I298" s="36">
        <v>123.48333333333332</v>
      </c>
      <c r="J298" s="36">
        <v>126.76666666666667</v>
      </c>
      <c r="K298" s="31">
        <v>120.2</v>
      </c>
      <c r="L298" s="31">
        <v>111.1</v>
      </c>
      <c r="M298" s="31">
        <v>54.829590000000003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451.85</v>
      </c>
      <c r="D299" s="36">
        <v>453.98333333333335</v>
      </c>
      <c r="E299" s="36">
        <v>446.61666666666667</v>
      </c>
      <c r="F299" s="36">
        <v>441.38333333333333</v>
      </c>
      <c r="G299" s="36">
        <v>434.01666666666665</v>
      </c>
      <c r="H299" s="36">
        <v>459.2166666666667</v>
      </c>
      <c r="I299" s="36">
        <v>466.58333333333337</v>
      </c>
      <c r="J299" s="36">
        <v>471.81666666666672</v>
      </c>
      <c r="K299" s="31">
        <v>461.35</v>
      </c>
      <c r="L299" s="31">
        <v>448.75</v>
      </c>
      <c r="M299" s="31">
        <v>16.75517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617.45000000000005</v>
      </c>
      <c r="D300" s="36">
        <v>623.1</v>
      </c>
      <c r="E300" s="36">
        <v>609.5</v>
      </c>
      <c r="F300" s="36">
        <v>601.54999999999995</v>
      </c>
      <c r="G300" s="36">
        <v>587.94999999999993</v>
      </c>
      <c r="H300" s="36">
        <v>631.05000000000007</v>
      </c>
      <c r="I300" s="36">
        <v>644.6500000000002</v>
      </c>
      <c r="J300" s="36">
        <v>652.60000000000014</v>
      </c>
      <c r="K300" s="31">
        <v>636.70000000000005</v>
      </c>
      <c r="L300" s="31">
        <v>615.15</v>
      </c>
      <c r="M300" s="31">
        <v>11.054080000000001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6124.6</v>
      </c>
      <c r="D301" s="36">
        <v>6211.1333333333341</v>
      </c>
      <c r="E301" s="36">
        <v>5971.5666666666684</v>
      </c>
      <c r="F301" s="36">
        <v>5818.5333333333347</v>
      </c>
      <c r="G301" s="36">
        <v>5578.966666666669</v>
      </c>
      <c r="H301" s="36">
        <v>6364.1666666666679</v>
      </c>
      <c r="I301" s="36">
        <v>6603.7333333333336</v>
      </c>
      <c r="J301" s="36">
        <v>6756.7666666666673</v>
      </c>
      <c r="K301" s="31">
        <v>6450.7</v>
      </c>
      <c r="L301" s="31">
        <v>6058.1</v>
      </c>
      <c r="M301" s="31">
        <v>0.50627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5201.75</v>
      </c>
      <c r="D302" s="36">
        <v>5264.583333333333</v>
      </c>
      <c r="E302" s="36">
        <v>5122.1666666666661</v>
      </c>
      <c r="F302" s="36">
        <v>5042.583333333333</v>
      </c>
      <c r="G302" s="36">
        <v>4900.1666666666661</v>
      </c>
      <c r="H302" s="36">
        <v>5344.1666666666661</v>
      </c>
      <c r="I302" s="36">
        <v>5486.5833333333321</v>
      </c>
      <c r="J302" s="36">
        <v>5566.1666666666661</v>
      </c>
      <c r="K302" s="31">
        <v>5407</v>
      </c>
      <c r="L302" s="31">
        <v>5185</v>
      </c>
      <c r="M302" s="31">
        <v>2.6828599999999998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1168</v>
      </c>
      <c r="D303" s="36">
        <v>1171.95</v>
      </c>
      <c r="E303" s="36">
        <v>1155.25</v>
      </c>
      <c r="F303" s="36">
        <v>1142.5</v>
      </c>
      <c r="G303" s="36">
        <v>1125.8</v>
      </c>
      <c r="H303" s="36">
        <v>1184.7</v>
      </c>
      <c r="I303" s="36">
        <v>1201.4000000000003</v>
      </c>
      <c r="J303" s="36">
        <v>1214.1500000000001</v>
      </c>
      <c r="K303" s="31">
        <v>1188.6500000000001</v>
      </c>
      <c r="L303" s="31">
        <v>1159.2</v>
      </c>
      <c r="M303" s="31">
        <v>3.1133999999999999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1294.7</v>
      </c>
      <c r="D304" s="36">
        <v>1309.0333333333333</v>
      </c>
      <c r="E304" s="36">
        <v>1266.2666666666667</v>
      </c>
      <c r="F304" s="36">
        <v>1237.8333333333333</v>
      </c>
      <c r="G304" s="36">
        <v>1195.0666666666666</v>
      </c>
      <c r="H304" s="36">
        <v>1337.4666666666667</v>
      </c>
      <c r="I304" s="36">
        <v>1380.2333333333331</v>
      </c>
      <c r="J304" s="36">
        <v>1408.6666666666667</v>
      </c>
      <c r="K304" s="31">
        <v>1351.8</v>
      </c>
      <c r="L304" s="31">
        <v>1280.5999999999999</v>
      </c>
      <c r="M304" s="31">
        <v>0.54949999999999999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783.5</v>
      </c>
      <c r="D305" s="36">
        <v>790.56666666666661</v>
      </c>
      <c r="E305" s="36">
        <v>770.13333333333321</v>
      </c>
      <c r="F305" s="36">
        <v>756.76666666666665</v>
      </c>
      <c r="G305" s="36">
        <v>736.33333333333326</v>
      </c>
      <c r="H305" s="36">
        <v>803.93333333333317</v>
      </c>
      <c r="I305" s="36">
        <v>824.36666666666656</v>
      </c>
      <c r="J305" s="36">
        <v>837.73333333333312</v>
      </c>
      <c r="K305" s="31">
        <v>811</v>
      </c>
      <c r="L305" s="31">
        <v>777.2</v>
      </c>
      <c r="M305" s="31">
        <v>10.23226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1018.75</v>
      </c>
      <c r="D306" s="36">
        <v>1024.5833333333333</v>
      </c>
      <c r="E306" s="36">
        <v>1004.1666666666665</v>
      </c>
      <c r="F306" s="36">
        <v>989.58333333333326</v>
      </c>
      <c r="G306" s="36">
        <v>969.16666666666652</v>
      </c>
      <c r="H306" s="36">
        <v>1039.1666666666665</v>
      </c>
      <c r="I306" s="36">
        <v>1059.583333333333</v>
      </c>
      <c r="J306" s="36">
        <v>1074.1666666666665</v>
      </c>
      <c r="K306" s="31">
        <v>1045</v>
      </c>
      <c r="L306" s="31">
        <v>1010</v>
      </c>
      <c r="M306" s="31">
        <v>11.65882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272.8</v>
      </c>
      <c r="D307" s="36">
        <v>274.59999999999997</v>
      </c>
      <c r="E307" s="36">
        <v>269.49999999999994</v>
      </c>
      <c r="F307" s="36">
        <v>266.2</v>
      </c>
      <c r="G307" s="36">
        <v>261.09999999999997</v>
      </c>
      <c r="H307" s="36">
        <v>277.89999999999992</v>
      </c>
      <c r="I307" s="36">
        <v>282.99999999999994</v>
      </c>
      <c r="J307" s="36">
        <v>286.2999999999999</v>
      </c>
      <c r="K307" s="31">
        <v>279.7</v>
      </c>
      <c r="L307" s="31">
        <v>271.3</v>
      </c>
      <c r="M307" s="31">
        <v>27.35303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1565.15</v>
      </c>
      <c r="D308" s="36">
        <v>1562.1833333333334</v>
      </c>
      <c r="E308" s="36">
        <v>1549.4666666666667</v>
      </c>
      <c r="F308" s="36">
        <v>1533.7833333333333</v>
      </c>
      <c r="G308" s="36">
        <v>1521.0666666666666</v>
      </c>
      <c r="H308" s="36">
        <v>1577.8666666666668</v>
      </c>
      <c r="I308" s="36">
        <v>1590.5833333333335</v>
      </c>
      <c r="J308" s="36">
        <v>1606.2666666666669</v>
      </c>
      <c r="K308" s="31">
        <v>1574.9</v>
      </c>
      <c r="L308" s="31">
        <v>1546.5</v>
      </c>
      <c r="M308" s="31">
        <v>40.691670000000002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408.6</v>
      </c>
      <c r="D309" s="36">
        <v>418.93333333333334</v>
      </c>
      <c r="E309" s="36">
        <v>389.66666666666669</v>
      </c>
      <c r="F309" s="36">
        <v>370.73333333333335</v>
      </c>
      <c r="G309" s="36">
        <v>341.4666666666667</v>
      </c>
      <c r="H309" s="36">
        <v>437.86666666666667</v>
      </c>
      <c r="I309" s="36">
        <v>467.13333333333333</v>
      </c>
      <c r="J309" s="36">
        <v>486.06666666666666</v>
      </c>
      <c r="K309" s="31">
        <v>448.2</v>
      </c>
      <c r="L309" s="31">
        <v>400</v>
      </c>
      <c r="M309" s="31">
        <v>9.9054699999999993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499.15</v>
      </c>
      <c r="D310" s="36">
        <v>505.01666666666665</v>
      </c>
      <c r="E310" s="36">
        <v>488.13333333333333</v>
      </c>
      <c r="F310" s="36">
        <v>477.11666666666667</v>
      </c>
      <c r="G310" s="36">
        <v>460.23333333333335</v>
      </c>
      <c r="H310" s="36">
        <v>516.0333333333333</v>
      </c>
      <c r="I310" s="36">
        <v>532.91666666666652</v>
      </c>
      <c r="J310" s="36">
        <v>543.93333333333328</v>
      </c>
      <c r="K310" s="31">
        <v>521.9</v>
      </c>
      <c r="L310" s="31">
        <v>494</v>
      </c>
      <c r="M310" s="31">
        <v>2.32559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368.95</v>
      </c>
      <c r="D311" s="36">
        <v>371.56666666666666</v>
      </c>
      <c r="E311" s="36">
        <v>358.38333333333333</v>
      </c>
      <c r="F311" s="36">
        <v>347.81666666666666</v>
      </c>
      <c r="G311" s="36">
        <v>334.63333333333333</v>
      </c>
      <c r="H311" s="36">
        <v>382.13333333333333</v>
      </c>
      <c r="I311" s="36">
        <v>395.31666666666661</v>
      </c>
      <c r="J311" s="36">
        <v>405.88333333333333</v>
      </c>
      <c r="K311" s="31">
        <v>384.75</v>
      </c>
      <c r="L311" s="31">
        <v>361</v>
      </c>
      <c r="M311" s="31">
        <v>1.8184899999999999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134.85</v>
      </c>
      <c r="D312" s="36">
        <v>136.83333333333334</v>
      </c>
      <c r="E312" s="36">
        <v>129.66666666666669</v>
      </c>
      <c r="F312" s="36">
        <v>124.48333333333335</v>
      </c>
      <c r="G312" s="36">
        <v>117.31666666666669</v>
      </c>
      <c r="H312" s="36">
        <v>142.01666666666668</v>
      </c>
      <c r="I312" s="36">
        <v>149.18333333333337</v>
      </c>
      <c r="J312" s="36">
        <v>154.36666666666667</v>
      </c>
      <c r="K312" s="31">
        <v>144</v>
      </c>
      <c r="L312" s="31">
        <v>131.65</v>
      </c>
      <c r="M312" s="31">
        <v>106.46657999999999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95.85</v>
      </c>
      <c r="D313" s="36">
        <v>98.266666666666666</v>
      </c>
      <c r="E313" s="36">
        <v>92.883333333333326</v>
      </c>
      <c r="F313" s="36">
        <v>89.916666666666657</v>
      </c>
      <c r="G313" s="36">
        <v>84.533333333333317</v>
      </c>
      <c r="H313" s="36">
        <v>101.23333333333333</v>
      </c>
      <c r="I313" s="36">
        <v>106.61666666666669</v>
      </c>
      <c r="J313" s="36">
        <v>109.58333333333334</v>
      </c>
      <c r="K313" s="31">
        <v>103.65</v>
      </c>
      <c r="L313" s="31">
        <v>95.3</v>
      </c>
      <c r="M313" s="31">
        <v>81.470680000000002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1749.4</v>
      </c>
      <c r="D314" s="36">
        <v>1766.45</v>
      </c>
      <c r="E314" s="36">
        <v>1724.95</v>
      </c>
      <c r="F314" s="36">
        <v>1700.5</v>
      </c>
      <c r="G314" s="36">
        <v>1659</v>
      </c>
      <c r="H314" s="36">
        <v>1790.9</v>
      </c>
      <c r="I314" s="36">
        <v>1832.4</v>
      </c>
      <c r="J314" s="36">
        <v>1856.8500000000001</v>
      </c>
      <c r="K314" s="31">
        <v>1807.95</v>
      </c>
      <c r="L314" s="31">
        <v>1742</v>
      </c>
      <c r="M314" s="31">
        <v>1.3244800000000001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537.1</v>
      </c>
      <c r="D315" s="36">
        <v>538.23333333333335</v>
      </c>
      <c r="E315" s="36">
        <v>533.86666666666667</v>
      </c>
      <c r="F315" s="36">
        <v>530.63333333333333</v>
      </c>
      <c r="G315" s="36">
        <v>526.26666666666665</v>
      </c>
      <c r="H315" s="36">
        <v>541.4666666666667</v>
      </c>
      <c r="I315" s="36">
        <v>545.83333333333348</v>
      </c>
      <c r="J315" s="36">
        <v>549.06666666666672</v>
      </c>
      <c r="K315" s="31">
        <v>542.6</v>
      </c>
      <c r="L315" s="31">
        <v>535</v>
      </c>
      <c r="M315" s="31">
        <v>9.718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10553.65</v>
      </c>
      <c r="D316" s="36">
        <v>10602.916666666666</v>
      </c>
      <c r="E316" s="36">
        <v>10481.183333333332</v>
      </c>
      <c r="F316" s="36">
        <v>10408.716666666667</v>
      </c>
      <c r="G316" s="36">
        <v>10286.983333333334</v>
      </c>
      <c r="H316" s="36">
        <v>10675.383333333331</v>
      </c>
      <c r="I316" s="36">
        <v>10797.116666666665</v>
      </c>
      <c r="J316" s="36">
        <v>10869.58333333333</v>
      </c>
      <c r="K316" s="31">
        <v>10724.65</v>
      </c>
      <c r="L316" s="31">
        <v>10530.45</v>
      </c>
      <c r="M316" s="31">
        <v>2.2792500000000002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2165.3000000000002</v>
      </c>
      <c r="D317" s="36">
        <v>2181.0333333333333</v>
      </c>
      <c r="E317" s="36">
        <v>2112.2666666666664</v>
      </c>
      <c r="F317" s="36">
        <v>2059.2333333333331</v>
      </c>
      <c r="G317" s="36">
        <v>1990.4666666666662</v>
      </c>
      <c r="H317" s="36">
        <v>2234.0666666666666</v>
      </c>
      <c r="I317" s="36">
        <v>2302.8333333333339</v>
      </c>
      <c r="J317" s="36">
        <v>2355.8666666666668</v>
      </c>
      <c r="K317" s="31">
        <v>2249.8000000000002</v>
      </c>
      <c r="L317" s="31">
        <v>2128</v>
      </c>
      <c r="M317" s="31">
        <v>1.1166199999999999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890.15</v>
      </c>
      <c r="D318" s="36">
        <v>899.06666666666661</v>
      </c>
      <c r="E318" s="36">
        <v>870.58333333333326</v>
      </c>
      <c r="F318" s="36">
        <v>851.01666666666665</v>
      </c>
      <c r="G318" s="36">
        <v>822.5333333333333</v>
      </c>
      <c r="H318" s="36">
        <v>918.63333333333321</v>
      </c>
      <c r="I318" s="36">
        <v>947.11666666666656</v>
      </c>
      <c r="J318" s="36">
        <v>966.68333333333317</v>
      </c>
      <c r="K318" s="31">
        <v>927.55</v>
      </c>
      <c r="L318" s="31">
        <v>879.5</v>
      </c>
      <c r="M318" s="31">
        <v>5.0750700000000002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577.85</v>
      </c>
      <c r="D319" s="36">
        <v>578.90000000000009</v>
      </c>
      <c r="E319" s="36">
        <v>572.60000000000014</v>
      </c>
      <c r="F319" s="36">
        <v>567.35</v>
      </c>
      <c r="G319" s="36">
        <v>561.05000000000007</v>
      </c>
      <c r="H319" s="36">
        <v>584.1500000000002</v>
      </c>
      <c r="I319" s="36">
        <v>590.45000000000016</v>
      </c>
      <c r="J319" s="36">
        <v>595.70000000000027</v>
      </c>
      <c r="K319" s="31">
        <v>585.20000000000005</v>
      </c>
      <c r="L319" s="31">
        <v>573.65</v>
      </c>
      <c r="M319" s="31">
        <v>6.7146100000000004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1935.55</v>
      </c>
      <c r="D320" s="36">
        <v>1979.8</v>
      </c>
      <c r="E320" s="36">
        <v>1875.75</v>
      </c>
      <c r="F320" s="36">
        <v>1815.95</v>
      </c>
      <c r="G320" s="36">
        <v>1711.9</v>
      </c>
      <c r="H320" s="36">
        <v>2039.6</v>
      </c>
      <c r="I320" s="36">
        <v>2143.6499999999996</v>
      </c>
      <c r="J320" s="36">
        <v>2203.4499999999998</v>
      </c>
      <c r="K320" s="31">
        <v>2083.85</v>
      </c>
      <c r="L320" s="31">
        <v>1920</v>
      </c>
      <c r="M320" s="31">
        <v>12.884359999999999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801.25</v>
      </c>
      <c r="D321" s="36">
        <v>795.56666666666661</v>
      </c>
      <c r="E321" s="36">
        <v>777.68333333333317</v>
      </c>
      <c r="F321" s="36">
        <v>754.11666666666656</v>
      </c>
      <c r="G321" s="36">
        <v>736.23333333333312</v>
      </c>
      <c r="H321" s="36">
        <v>819.13333333333321</v>
      </c>
      <c r="I321" s="36">
        <v>837.01666666666665</v>
      </c>
      <c r="J321" s="36">
        <v>860.58333333333326</v>
      </c>
      <c r="K321" s="31">
        <v>813.45</v>
      </c>
      <c r="L321" s="31">
        <v>772</v>
      </c>
      <c r="M321" s="31">
        <v>5.1160500000000004</v>
      </c>
      <c r="N321" s="1"/>
      <c r="O321" s="1"/>
    </row>
    <row r="322" spans="1:15" ht="12.75" customHeight="1">
      <c r="A322" s="33">
        <v>312</v>
      </c>
      <c r="B322" s="53" t="s">
        <v>884</v>
      </c>
      <c r="C322" s="31">
        <v>913.45</v>
      </c>
      <c r="D322" s="36">
        <v>922.58333333333337</v>
      </c>
      <c r="E322" s="36">
        <v>892.86666666666679</v>
      </c>
      <c r="F322" s="36">
        <v>872.28333333333342</v>
      </c>
      <c r="G322" s="36">
        <v>842.56666666666683</v>
      </c>
      <c r="H322" s="36">
        <v>943.16666666666674</v>
      </c>
      <c r="I322" s="36">
        <v>972.88333333333321</v>
      </c>
      <c r="J322" s="36">
        <v>993.4666666666667</v>
      </c>
      <c r="K322" s="31">
        <v>952.3</v>
      </c>
      <c r="L322" s="31">
        <v>902</v>
      </c>
      <c r="M322" s="31">
        <v>0.38989000000000001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1205</v>
      </c>
      <c r="D323" s="36">
        <v>1201</v>
      </c>
      <c r="E323" s="36">
        <v>1184</v>
      </c>
      <c r="F323" s="36">
        <v>1163</v>
      </c>
      <c r="G323" s="36">
        <v>1146</v>
      </c>
      <c r="H323" s="36">
        <v>1222</v>
      </c>
      <c r="I323" s="36">
        <v>1239</v>
      </c>
      <c r="J323" s="36">
        <v>1260</v>
      </c>
      <c r="K323" s="31">
        <v>1218</v>
      </c>
      <c r="L323" s="31">
        <v>1180</v>
      </c>
      <c r="M323" s="31">
        <v>5.3383700000000003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1482.4</v>
      </c>
      <c r="D324" s="36">
        <v>1496.4666666666665</v>
      </c>
      <c r="E324" s="36">
        <v>1460.083333333333</v>
      </c>
      <c r="F324" s="36">
        <v>1437.7666666666667</v>
      </c>
      <c r="G324" s="36">
        <v>1401.3833333333332</v>
      </c>
      <c r="H324" s="36">
        <v>1518.7833333333328</v>
      </c>
      <c r="I324" s="36">
        <v>1555.1666666666665</v>
      </c>
      <c r="J324" s="36">
        <v>1577.4833333333327</v>
      </c>
      <c r="K324" s="31">
        <v>1532.85</v>
      </c>
      <c r="L324" s="31">
        <v>1474.15</v>
      </c>
      <c r="M324" s="31">
        <v>2.8829699999999998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60.4</v>
      </c>
      <c r="D325" s="36">
        <v>61.1</v>
      </c>
      <c r="E325" s="36">
        <v>59.7</v>
      </c>
      <c r="F325" s="36">
        <v>59</v>
      </c>
      <c r="G325" s="36">
        <v>57.6</v>
      </c>
      <c r="H325" s="36">
        <v>61.800000000000004</v>
      </c>
      <c r="I325" s="36">
        <v>63.199999999999996</v>
      </c>
      <c r="J325" s="36">
        <v>63.900000000000006</v>
      </c>
      <c r="K325" s="31">
        <v>62.5</v>
      </c>
      <c r="L325" s="31">
        <v>60.4</v>
      </c>
      <c r="M325" s="31">
        <v>90.446479999999994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61.45</v>
      </c>
      <c r="D326" s="36">
        <v>61.95000000000001</v>
      </c>
      <c r="E326" s="36">
        <v>60.300000000000018</v>
      </c>
      <c r="F326" s="36">
        <v>59.150000000000006</v>
      </c>
      <c r="G326" s="36">
        <v>57.500000000000014</v>
      </c>
      <c r="H326" s="36">
        <v>63.100000000000023</v>
      </c>
      <c r="I326" s="36">
        <v>64.750000000000014</v>
      </c>
      <c r="J326" s="36">
        <v>65.900000000000034</v>
      </c>
      <c r="K326" s="31">
        <v>63.6</v>
      </c>
      <c r="L326" s="31">
        <v>60.8</v>
      </c>
      <c r="M326" s="31">
        <v>31.477650000000001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921.65</v>
      </c>
      <c r="D327" s="36">
        <v>943.21666666666658</v>
      </c>
      <c r="E327" s="36">
        <v>895.48333333333312</v>
      </c>
      <c r="F327" s="36">
        <v>869.31666666666649</v>
      </c>
      <c r="G327" s="36">
        <v>821.58333333333303</v>
      </c>
      <c r="H327" s="36">
        <v>969.38333333333321</v>
      </c>
      <c r="I327" s="36">
        <v>1017.1166666666666</v>
      </c>
      <c r="J327" s="36">
        <v>1043.2833333333333</v>
      </c>
      <c r="K327" s="31">
        <v>990.95</v>
      </c>
      <c r="L327" s="31">
        <v>917.05</v>
      </c>
      <c r="M327" s="31">
        <v>2.7107999999999999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2121.15</v>
      </c>
      <c r="D328" s="36">
        <v>2148.0500000000002</v>
      </c>
      <c r="E328" s="36">
        <v>2084.1500000000005</v>
      </c>
      <c r="F328" s="36">
        <v>2047.1500000000005</v>
      </c>
      <c r="G328" s="36">
        <v>1983.2500000000009</v>
      </c>
      <c r="H328" s="36">
        <v>2185.0500000000002</v>
      </c>
      <c r="I328" s="36">
        <v>2248.9499999999998</v>
      </c>
      <c r="J328" s="36">
        <v>2285.9499999999998</v>
      </c>
      <c r="K328" s="31">
        <v>2211.9499999999998</v>
      </c>
      <c r="L328" s="31">
        <v>2111.0500000000002</v>
      </c>
      <c r="M328" s="31">
        <v>10.113720000000001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108977.35</v>
      </c>
      <c r="D329" s="36">
        <v>109338.83333333333</v>
      </c>
      <c r="E329" s="36">
        <v>108277.66666666666</v>
      </c>
      <c r="F329" s="36">
        <v>107577.98333333332</v>
      </c>
      <c r="G329" s="36">
        <v>106516.81666666665</v>
      </c>
      <c r="H329" s="36">
        <v>110038.51666666666</v>
      </c>
      <c r="I329" s="36">
        <v>111099.68333333332</v>
      </c>
      <c r="J329" s="36">
        <v>111799.36666666667</v>
      </c>
      <c r="K329" s="31">
        <v>110400</v>
      </c>
      <c r="L329" s="31">
        <v>108639.15</v>
      </c>
      <c r="M329" s="31">
        <v>9.7309999999999994E-2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2647.7</v>
      </c>
      <c r="D330" s="36">
        <v>2687.5166666666664</v>
      </c>
      <c r="E330" s="36">
        <v>2591.1833333333329</v>
      </c>
      <c r="F330" s="36">
        <v>2534.6666666666665</v>
      </c>
      <c r="G330" s="36">
        <v>2438.333333333333</v>
      </c>
      <c r="H330" s="36">
        <v>2744.0333333333328</v>
      </c>
      <c r="I330" s="36">
        <v>2840.3666666666668</v>
      </c>
      <c r="J330" s="36">
        <v>2896.8833333333328</v>
      </c>
      <c r="K330" s="31">
        <v>2783.85</v>
      </c>
      <c r="L330" s="31">
        <v>2631</v>
      </c>
      <c r="M330" s="31">
        <v>4.2275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2212.6999999999998</v>
      </c>
      <c r="D331" s="36">
        <v>2277.4666666666667</v>
      </c>
      <c r="E331" s="36">
        <v>2137.7333333333336</v>
      </c>
      <c r="F331" s="36">
        <v>2062.7666666666669</v>
      </c>
      <c r="G331" s="36">
        <v>1923.0333333333338</v>
      </c>
      <c r="H331" s="36">
        <v>2352.4333333333334</v>
      </c>
      <c r="I331" s="36">
        <v>2492.1666666666661</v>
      </c>
      <c r="J331" s="36">
        <v>2567.1333333333332</v>
      </c>
      <c r="K331" s="31">
        <v>2417.1999999999998</v>
      </c>
      <c r="L331" s="31">
        <v>2202.5</v>
      </c>
      <c r="M331" s="31">
        <v>33.339759999999998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1280.3</v>
      </c>
      <c r="D332" s="36">
        <v>1286.8833333333332</v>
      </c>
      <c r="E332" s="36">
        <v>1265.4166666666665</v>
      </c>
      <c r="F332" s="36">
        <v>1250.5333333333333</v>
      </c>
      <c r="G332" s="36">
        <v>1229.0666666666666</v>
      </c>
      <c r="H332" s="36">
        <v>1301.7666666666664</v>
      </c>
      <c r="I332" s="36">
        <v>1323.2333333333331</v>
      </c>
      <c r="J332" s="36">
        <v>1338.1166666666663</v>
      </c>
      <c r="K332" s="31">
        <v>1308.3499999999999</v>
      </c>
      <c r="L332" s="31">
        <v>1272</v>
      </c>
      <c r="M332" s="31">
        <v>11.17037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1017</v>
      </c>
      <c r="D333" s="36">
        <v>1024.6333333333334</v>
      </c>
      <c r="E333" s="36">
        <v>992.36666666666679</v>
      </c>
      <c r="F333" s="36">
        <v>967.73333333333335</v>
      </c>
      <c r="G333" s="36">
        <v>935.4666666666667</v>
      </c>
      <c r="H333" s="36">
        <v>1049.2666666666669</v>
      </c>
      <c r="I333" s="36">
        <v>1081.5333333333338</v>
      </c>
      <c r="J333" s="36">
        <v>1106.166666666667</v>
      </c>
      <c r="K333" s="31">
        <v>1056.9000000000001</v>
      </c>
      <c r="L333" s="31">
        <v>1000</v>
      </c>
      <c r="M333" s="31">
        <v>2.1343299999999998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806.8</v>
      </c>
      <c r="D334" s="36">
        <v>813.43333333333339</v>
      </c>
      <c r="E334" s="36">
        <v>797.36666666666679</v>
      </c>
      <c r="F334" s="36">
        <v>787.93333333333339</v>
      </c>
      <c r="G334" s="36">
        <v>771.86666666666679</v>
      </c>
      <c r="H334" s="36">
        <v>822.86666666666679</v>
      </c>
      <c r="I334" s="36">
        <v>838.93333333333339</v>
      </c>
      <c r="J334" s="36">
        <v>848.36666666666679</v>
      </c>
      <c r="K334" s="31">
        <v>829.5</v>
      </c>
      <c r="L334" s="31">
        <v>804</v>
      </c>
      <c r="M334" s="31">
        <v>7.3738799999999998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89.7</v>
      </c>
      <c r="D335" s="36">
        <v>91.3</v>
      </c>
      <c r="E335" s="36">
        <v>87.6</v>
      </c>
      <c r="F335" s="36">
        <v>85.5</v>
      </c>
      <c r="G335" s="36">
        <v>81.8</v>
      </c>
      <c r="H335" s="36">
        <v>93.399999999999991</v>
      </c>
      <c r="I335" s="36">
        <v>97.100000000000009</v>
      </c>
      <c r="J335" s="36">
        <v>99.199999999999989</v>
      </c>
      <c r="K335" s="31">
        <v>95</v>
      </c>
      <c r="L335" s="31">
        <v>89.2</v>
      </c>
      <c r="M335" s="31">
        <v>128.25736000000001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3530.25</v>
      </c>
      <c r="D336" s="36">
        <v>3556.5499999999997</v>
      </c>
      <c r="E336" s="36">
        <v>3488.6999999999994</v>
      </c>
      <c r="F336" s="36">
        <v>3447.1499999999996</v>
      </c>
      <c r="G336" s="36">
        <v>3379.2999999999993</v>
      </c>
      <c r="H336" s="36">
        <v>3598.0999999999995</v>
      </c>
      <c r="I336" s="36">
        <v>3665.95</v>
      </c>
      <c r="J336" s="36">
        <v>3707.4999999999995</v>
      </c>
      <c r="K336" s="31">
        <v>3624.4</v>
      </c>
      <c r="L336" s="31">
        <v>3515</v>
      </c>
      <c r="M336" s="31">
        <v>3.77393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779.2</v>
      </c>
      <c r="D337" s="36">
        <v>788.31666666666661</v>
      </c>
      <c r="E337" s="36">
        <v>740.88333333333321</v>
      </c>
      <c r="F337" s="36">
        <v>702.56666666666661</v>
      </c>
      <c r="G337" s="36">
        <v>655.13333333333321</v>
      </c>
      <c r="H337" s="36">
        <v>826.63333333333321</v>
      </c>
      <c r="I337" s="36">
        <v>874.06666666666661</v>
      </c>
      <c r="J337" s="36">
        <v>912.38333333333321</v>
      </c>
      <c r="K337" s="31">
        <v>835.75</v>
      </c>
      <c r="L337" s="31">
        <v>750</v>
      </c>
      <c r="M337" s="31">
        <v>4.2761199999999997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62.4</v>
      </c>
      <c r="D338" s="36">
        <v>64.533333333333346</v>
      </c>
      <c r="E338" s="36">
        <v>59.566666666666691</v>
      </c>
      <c r="F338" s="36">
        <v>56.733333333333348</v>
      </c>
      <c r="G338" s="36">
        <v>51.766666666666694</v>
      </c>
      <c r="H338" s="36">
        <v>67.366666666666688</v>
      </c>
      <c r="I338" s="36">
        <v>72.333333333333357</v>
      </c>
      <c r="J338" s="36">
        <v>75.166666666666686</v>
      </c>
      <c r="K338" s="31">
        <v>69.5</v>
      </c>
      <c r="L338" s="31">
        <v>61.7</v>
      </c>
      <c r="M338" s="31">
        <v>779.59784000000002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144.85</v>
      </c>
      <c r="D339" s="36">
        <v>147.76666666666665</v>
      </c>
      <c r="E339" s="36">
        <v>139.08333333333331</v>
      </c>
      <c r="F339" s="36">
        <v>133.31666666666666</v>
      </c>
      <c r="G339" s="36">
        <v>124.63333333333333</v>
      </c>
      <c r="H339" s="36">
        <v>153.5333333333333</v>
      </c>
      <c r="I339" s="36">
        <v>162.21666666666664</v>
      </c>
      <c r="J339" s="36">
        <v>167.98333333333329</v>
      </c>
      <c r="K339" s="31">
        <v>156.44999999999999</v>
      </c>
      <c r="L339" s="31">
        <v>142</v>
      </c>
      <c r="M339" s="31">
        <v>90.729560000000006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24197.75</v>
      </c>
      <c r="D340" s="36">
        <v>24333.683333333331</v>
      </c>
      <c r="E340" s="36">
        <v>23992.416666666661</v>
      </c>
      <c r="F340" s="36">
        <v>23787.083333333328</v>
      </c>
      <c r="G340" s="36">
        <v>23445.816666666658</v>
      </c>
      <c r="H340" s="36">
        <v>24539.016666666663</v>
      </c>
      <c r="I340" s="36">
        <v>24880.283333333333</v>
      </c>
      <c r="J340" s="36">
        <v>25085.616666666665</v>
      </c>
      <c r="K340" s="31">
        <v>24674.95</v>
      </c>
      <c r="L340" s="31">
        <v>24128.35</v>
      </c>
      <c r="M340" s="31">
        <v>0.7923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70</v>
      </c>
      <c r="D341" s="36">
        <v>71.933333333333337</v>
      </c>
      <c r="E341" s="36">
        <v>66.366666666666674</v>
      </c>
      <c r="F341" s="36">
        <v>62.733333333333334</v>
      </c>
      <c r="G341" s="36">
        <v>57.166666666666671</v>
      </c>
      <c r="H341" s="36">
        <v>75.566666666666677</v>
      </c>
      <c r="I341" s="36">
        <v>81.13333333333334</v>
      </c>
      <c r="J341" s="36">
        <v>84.76666666666668</v>
      </c>
      <c r="K341" s="31">
        <v>77.5</v>
      </c>
      <c r="L341" s="31">
        <v>68.3</v>
      </c>
      <c r="M341" s="31">
        <v>56.417119999999997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50.5</v>
      </c>
      <c r="D342" s="36">
        <v>50.716666666666669</v>
      </c>
      <c r="E342" s="36">
        <v>49.63333333333334</v>
      </c>
      <c r="F342" s="36">
        <v>48.766666666666673</v>
      </c>
      <c r="G342" s="36">
        <v>47.683333333333344</v>
      </c>
      <c r="H342" s="36">
        <v>51.583333333333336</v>
      </c>
      <c r="I342" s="36">
        <v>52.666666666666664</v>
      </c>
      <c r="J342" s="36">
        <v>53.533333333333331</v>
      </c>
      <c r="K342" s="31">
        <v>51.8</v>
      </c>
      <c r="L342" s="31">
        <v>49.85</v>
      </c>
      <c r="M342" s="31">
        <v>274.37723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358.15</v>
      </c>
      <c r="D343" s="36">
        <v>362.38333333333338</v>
      </c>
      <c r="E343" s="36">
        <v>347.76666666666677</v>
      </c>
      <c r="F343" s="36">
        <v>337.38333333333338</v>
      </c>
      <c r="G343" s="36">
        <v>322.76666666666677</v>
      </c>
      <c r="H343" s="36">
        <v>372.76666666666677</v>
      </c>
      <c r="I343" s="36">
        <v>387.38333333333344</v>
      </c>
      <c r="J343" s="36">
        <v>397.76666666666677</v>
      </c>
      <c r="K343" s="31">
        <v>377</v>
      </c>
      <c r="L343" s="31">
        <v>352</v>
      </c>
      <c r="M343" s="31">
        <v>5.8861699999999999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128.19999999999999</v>
      </c>
      <c r="D344" s="36">
        <v>131.25</v>
      </c>
      <c r="E344" s="36">
        <v>123.1</v>
      </c>
      <c r="F344" s="36">
        <v>118</v>
      </c>
      <c r="G344" s="36">
        <v>109.85</v>
      </c>
      <c r="H344" s="36">
        <v>136.35</v>
      </c>
      <c r="I344" s="36">
        <v>144.49999999999997</v>
      </c>
      <c r="J344" s="36">
        <v>149.6</v>
      </c>
      <c r="K344" s="31">
        <v>139.4</v>
      </c>
      <c r="L344" s="31">
        <v>126.15</v>
      </c>
      <c r="M344" s="31">
        <v>43.594549999999998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151.15</v>
      </c>
      <c r="D345" s="36">
        <v>153.45000000000002</v>
      </c>
      <c r="E345" s="36">
        <v>148.10000000000002</v>
      </c>
      <c r="F345" s="36">
        <v>145.05000000000001</v>
      </c>
      <c r="G345" s="36">
        <v>139.70000000000002</v>
      </c>
      <c r="H345" s="36">
        <v>156.50000000000003</v>
      </c>
      <c r="I345" s="36">
        <v>161.85</v>
      </c>
      <c r="J345" s="36">
        <v>164.90000000000003</v>
      </c>
      <c r="K345" s="31">
        <v>158.80000000000001</v>
      </c>
      <c r="L345" s="31">
        <v>150.4</v>
      </c>
      <c r="M345" s="31">
        <v>172.70778000000001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41.15</v>
      </c>
      <c r="D346" s="36">
        <v>42.083333333333336</v>
      </c>
      <c r="E346" s="36">
        <v>39.716666666666669</v>
      </c>
      <c r="F346" s="36">
        <v>38.283333333333331</v>
      </c>
      <c r="G346" s="36">
        <v>35.916666666666664</v>
      </c>
      <c r="H346" s="36">
        <v>43.516666666666673</v>
      </c>
      <c r="I346" s="36">
        <v>45.883333333333333</v>
      </c>
      <c r="J346" s="36">
        <v>47.316666666666677</v>
      </c>
      <c r="K346" s="31">
        <v>44.45</v>
      </c>
      <c r="L346" s="31">
        <v>40.65</v>
      </c>
      <c r="M346" s="31">
        <v>115.43455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219.15</v>
      </c>
      <c r="D347" s="36">
        <v>222.20000000000002</v>
      </c>
      <c r="E347" s="36">
        <v>214.80000000000004</v>
      </c>
      <c r="F347" s="36">
        <v>210.45000000000002</v>
      </c>
      <c r="G347" s="36">
        <v>203.05000000000004</v>
      </c>
      <c r="H347" s="36">
        <v>226.55000000000004</v>
      </c>
      <c r="I347" s="36">
        <v>233.95000000000002</v>
      </c>
      <c r="J347" s="36">
        <v>238.30000000000004</v>
      </c>
      <c r="K347" s="31">
        <v>229.6</v>
      </c>
      <c r="L347" s="31">
        <v>217.85</v>
      </c>
      <c r="M347" s="31">
        <v>6.8175100000000004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236.55</v>
      </c>
      <c r="D348" s="36">
        <v>237.48333333333335</v>
      </c>
      <c r="E348" s="36">
        <v>234.06666666666669</v>
      </c>
      <c r="F348" s="36">
        <v>231.58333333333334</v>
      </c>
      <c r="G348" s="36">
        <v>228.16666666666669</v>
      </c>
      <c r="H348" s="36">
        <v>239.9666666666667</v>
      </c>
      <c r="I348" s="36">
        <v>243.38333333333333</v>
      </c>
      <c r="J348" s="36">
        <v>245.8666666666667</v>
      </c>
      <c r="K348" s="31">
        <v>240.9</v>
      </c>
      <c r="L348" s="31">
        <v>235</v>
      </c>
      <c r="M348" s="31">
        <v>70.586250000000007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351.25</v>
      </c>
      <c r="D349" s="36">
        <v>353.88333333333338</v>
      </c>
      <c r="E349" s="36">
        <v>348.26666666666677</v>
      </c>
      <c r="F349" s="36">
        <v>345.28333333333336</v>
      </c>
      <c r="G349" s="36">
        <v>339.66666666666674</v>
      </c>
      <c r="H349" s="36">
        <v>356.86666666666679</v>
      </c>
      <c r="I349" s="36">
        <v>362.48333333333346</v>
      </c>
      <c r="J349" s="36">
        <v>365.46666666666681</v>
      </c>
      <c r="K349" s="31">
        <v>359.5</v>
      </c>
      <c r="L349" s="31">
        <v>350.9</v>
      </c>
      <c r="M349" s="31">
        <v>2.4269400000000001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1084.6500000000001</v>
      </c>
      <c r="D350" s="36">
        <v>1090.3833333333334</v>
      </c>
      <c r="E350" s="36">
        <v>1074.2666666666669</v>
      </c>
      <c r="F350" s="36">
        <v>1063.8833333333334</v>
      </c>
      <c r="G350" s="36">
        <v>1047.7666666666669</v>
      </c>
      <c r="H350" s="36">
        <v>1100.7666666666669</v>
      </c>
      <c r="I350" s="36">
        <v>1116.8833333333332</v>
      </c>
      <c r="J350" s="36">
        <v>1127.2666666666669</v>
      </c>
      <c r="K350" s="31">
        <v>1106.5</v>
      </c>
      <c r="L350" s="31">
        <v>1080</v>
      </c>
      <c r="M350" s="31">
        <v>3.7421700000000002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184.85</v>
      </c>
      <c r="D351" s="36">
        <v>185</v>
      </c>
      <c r="E351" s="36">
        <v>184.05</v>
      </c>
      <c r="F351" s="36">
        <v>183.25</v>
      </c>
      <c r="G351" s="36">
        <v>182.3</v>
      </c>
      <c r="H351" s="36">
        <v>185.8</v>
      </c>
      <c r="I351" s="36">
        <v>186.75</v>
      </c>
      <c r="J351" s="36">
        <v>187.55</v>
      </c>
      <c r="K351" s="31">
        <v>185.95</v>
      </c>
      <c r="L351" s="31">
        <v>184.2</v>
      </c>
      <c r="M351" s="31">
        <v>47.230899999999998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307.39999999999998</v>
      </c>
      <c r="D352" s="36">
        <v>311.46666666666664</v>
      </c>
      <c r="E352" s="36">
        <v>299.93333333333328</v>
      </c>
      <c r="F352" s="36">
        <v>292.46666666666664</v>
      </c>
      <c r="G352" s="36">
        <v>280.93333333333328</v>
      </c>
      <c r="H352" s="36">
        <v>318.93333333333328</v>
      </c>
      <c r="I352" s="36">
        <v>330.4666666666667</v>
      </c>
      <c r="J352" s="36">
        <v>337.93333333333328</v>
      </c>
      <c r="K352" s="31">
        <v>323</v>
      </c>
      <c r="L352" s="31">
        <v>304</v>
      </c>
      <c r="M352" s="31">
        <v>17.594989999999999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1080.4000000000001</v>
      </c>
      <c r="D353" s="36">
        <v>1101.0833333333333</v>
      </c>
      <c r="E353" s="36">
        <v>1054.3666666666666</v>
      </c>
      <c r="F353" s="36">
        <v>1028.3333333333333</v>
      </c>
      <c r="G353" s="36">
        <v>981.61666666666656</v>
      </c>
      <c r="H353" s="36">
        <v>1127.1166666666666</v>
      </c>
      <c r="I353" s="36">
        <v>1173.8333333333333</v>
      </c>
      <c r="J353" s="36">
        <v>1199.8666666666666</v>
      </c>
      <c r="K353" s="31">
        <v>1147.8</v>
      </c>
      <c r="L353" s="31">
        <v>1075.05</v>
      </c>
      <c r="M353" s="31">
        <v>4.55321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923.7</v>
      </c>
      <c r="D354" s="36">
        <v>932.30000000000007</v>
      </c>
      <c r="E354" s="36">
        <v>872.60000000000014</v>
      </c>
      <c r="F354" s="36">
        <v>821.50000000000011</v>
      </c>
      <c r="G354" s="36">
        <v>761.80000000000018</v>
      </c>
      <c r="H354" s="36">
        <v>983.40000000000009</v>
      </c>
      <c r="I354" s="36">
        <v>1043.1000000000001</v>
      </c>
      <c r="J354" s="36">
        <v>1094.2</v>
      </c>
      <c r="K354" s="31">
        <v>992</v>
      </c>
      <c r="L354" s="31">
        <v>881.2</v>
      </c>
      <c r="M354" s="31">
        <v>74.06062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3933.9</v>
      </c>
      <c r="D355" s="36">
        <v>3938.3666666666663</v>
      </c>
      <c r="E355" s="36">
        <v>3896.7333333333327</v>
      </c>
      <c r="F355" s="36">
        <v>3859.5666666666662</v>
      </c>
      <c r="G355" s="36">
        <v>3817.9333333333325</v>
      </c>
      <c r="H355" s="36">
        <v>3975.5333333333328</v>
      </c>
      <c r="I355" s="36">
        <v>4017.166666666667</v>
      </c>
      <c r="J355" s="36">
        <v>4054.333333333333</v>
      </c>
      <c r="K355" s="31">
        <v>3980</v>
      </c>
      <c r="L355" s="31">
        <v>3901.2</v>
      </c>
      <c r="M355" s="31">
        <v>1.10883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217.8</v>
      </c>
      <c r="D356" s="36">
        <v>218.41666666666666</v>
      </c>
      <c r="E356" s="36">
        <v>215.5333333333333</v>
      </c>
      <c r="F356" s="36">
        <v>213.26666666666665</v>
      </c>
      <c r="G356" s="36">
        <v>210.3833333333333</v>
      </c>
      <c r="H356" s="36">
        <v>220.68333333333331</v>
      </c>
      <c r="I356" s="36">
        <v>223.56666666666669</v>
      </c>
      <c r="J356" s="36">
        <v>225.83333333333331</v>
      </c>
      <c r="K356" s="31">
        <v>221.3</v>
      </c>
      <c r="L356" s="31">
        <v>216.15</v>
      </c>
      <c r="M356" s="31">
        <v>1.0148200000000001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37441.550000000003</v>
      </c>
      <c r="D357" s="36">
        <v>37409.200000000004</v>
      </c>
      <c r="E357" s="36">
        <v>36918.450000000012</v>
      </c>
      <c r="F357" s="36">
        <v>36395.350000000006</v>
      </c>
      <c r="G357" s="36">
        <v>35904.600000000013</v>
      </c>
      <c r="H357" s="36">
        <v>37932.30000000001</v>
      </c>
      <c r="I357" s="36">
        <v>38423.049999999996</v>
      </c>
      <c r="J357" s="36">
        <v>38946.150000000009</v>
      </c>
      <c r="K357" s="31">
        <v>37899.949999999997</v>
      </c>
      <c r="L357" s="31">
        <v>36886.1</v>
      </c>
      <c r="M357" s="31">
        <v>0.55825000000000002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1261.5</v>
      </c>
      <c r="D358" s="36">
        <v>1279.05</v>
      </c>
      <c r="E358" s="36">
        <v>1238.1999999999998</v>
      </c>
      <c r="F358" s="36">
        <v>1214.8999999999999</v>
      </c>
      <c r="G358" s="36">
        <v>1174.0499999999997</v>
      </c>
      <c r="H358" s="36">
        <v>1302.3499999999999</v>
      </c>
      <c r="I358" s="36">
        <v>1343.1999999999998</v>
      </c>
      <c r="J358" s="36">
        <v>1366.5</v>
      </c>
      <c r="K358" s="31">
        <v>1319.9</v>
      </c>
      <c r="L358" s="31">
        <v>1255.75</v>
      </c>
      <c r="M358" s="31">
        <v>2.8557700000000001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700.4</v>
      </c>
      <c r="D359" s="36">
        <v>697.20000000000016</v>
      </c>
      <c r="E359" s="36">
        <v>669.40000000000032</v>
      </c>
      <c r="F359" s="36">
        <v>638.4000000000002</v>
      </c>
      <c r="G359" s="36">
        <v>610.60000000000036</v>
      </c>
      <c r="H359" s="36">
        <v>728.20000000000027</v>
      </c>
      <c r="I359" s="36">
        <v>756.00000000000023</v>
      </c>
      <c r="J359" s="36">
        <v>787.00000000000023</v>
      </c>
      <c r="K359" s="31">
        <v>725</v>
      </c>
      <c r="L359" s="31">
        <v>666.2</v>
      </c>
      <c r="M359" s="31">
        <v>17.25806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186.75</v>
      </c>
      <c r="D360" s="36">
        <v>191.81666666666669</v>
      </c>
      <c r="E360" s="36">
        <v>179.93333333333339</v>
      </c>
      <c r="F360" s="36">
        <v>173.1166666666667</v>
      </c>
      <c r="G360" s="36">
        <v>161.23333333333341</v>
      </c>
      <c r="H360" s="36">
        <v>198.63333333333338</v>
      </c>
      <c r="I360" s="36">
        <v>210.51666666666665</v>
      </c>
      <c r="J360" s="36">
        <v>217.33333333333337</v>
      </c>
      <c r="K360" s="31">
        <v>203.7</v>
      </c>
      <c r="L360" s="31">
        <v>185</v>
      </c>
      <c r="M360" s="31">
        <v>41.509300000000003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5806.25</v>
      </c>
      <c r="D361" s="36">
        <v>5840.6166666666659</v>
      </c>
      <c r="E361" s="36">
        <v>5741.4333333333316</v>
      </c>
      <c r="F361" s="36">
        <v>5676.6166666666659</v>
      </c>
      <c r="G361" s="36">
        <v>5577.4333333333316</v>
      </c>
      <c r="H361" s="36">
        <v>5905.4333333333316</v>
      </c>
      <c r="I361" s="36">
        <v>6004.6166666666659</v>
      </c>
      <c r="J361" s="36">
        <v>6069.4333333333316</v>
      </c>
      <c r="K361" s="31">
        <v>5939.8</v>
      </c>
      <c r="L361" s="31">
        <v>5775.8</v>
      </c>
      <c r="M361" s="31">
        <v>4.7085299999999997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219.9</v>
      </c>
      <c r="D362" s="36">
        <v>221.91666666666666</v>
      </c>
      <c r="E362" s="36">
        <v>217.0333333333333</v>
      </c>
      <c r="F362" s="36">
        <v>214.16666666666666</v>
      </c>
      <c r="G362" s="36">
        <v>209.2833333333333</v>
      </c>
      <c r="H362" s="36">
        <v>224.7833333333333</v>
      </c>
      <c r="I362" s="36">
        <v>229.66666666666669</v>
      </c>
      <c r="J362" s="36">
        <v>232.5333333333333</v>
      </c>
      <c r="K362" s="31">
        <v>226.8</v>
      </c>
      <c r="L362" s="31">
        <v>219.05</v>
      </c>
      <c r="M362" s="31">
        <v>13.355980000000001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3928.75</v>
      </c>
      <c r="D363" s="36">
        <v>3965</v>
      </c>
      <c r="E363" s="36">
        <v>3878.75</v>
      </c>
      <c r="F363" s="36">
        <v>3828.75</v>
      </c>
      <c r="G363" s="36">
        <v>3742.5</v>
      </c>
      <c r="H363" s="36">
        <v>4015</v>
      </c>
      <c r="I363" s="36">
        <v>4101.25</v>
      </c>
      <c r="J363" s="36">
        <v>4151.25</v>
      </c>
      <c r="K363" s="31">
        <v>4051.25</v>
      </c>
      <c r="L363" s="31">
        <v>3915</v>
      </c>
      <c r="M363" s="31">
        <v>0.12776999999999999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1801.8</v>
      </c>
      <c r="D364" s="36">
        <v>1804.8</v>
      </c>
      <c r="E364" s="36">
        <v>1742.25</v>
      </c>
      <c r="F364" s="36">
        <v>1682.7</v>
      </c>
      <c r="G364" s="36">
        <v>1620.15</v>
      </c>
      <c r="H364" s="36">
        <v>1864.35</v>
      </c>
      <c r="I364" s="36">
        <v>1926.8999999999996</v>
      </c>
      <c r="J364" s="36">
        <v>1986.4499999999998</v>
      </c>
      <c r="K364" s="31">
        <v>1867.35</v>
      </c>
      <c r="L364" s="31">
        <v>1745.25</v>
      </c>
      <c r="M364" s="31">
        <v>1.6601600000000001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3406</v>
      </c>
      <c r="D365" s="36">
        <v>3425.8166666666671</v>
      </c>
      <c r="E365" s="36">
        <v>3371.7833333333342</v>
      </c>
      <c r="F365" s="36">
        <v>3337.5666666666671</v>
      </c>
      <c r="G365" s="36">
        <v>3283.5333333333342</v>
      </c>
      <c r="H365" s="36">
        <v>3460.0333333333342</v>
      </c>
      <c r="I365" s="36">
        <v>3514.0666666666671</v>
      </c>
      <c r="J365" s="36">
        <v>3548.2833333333342</v>
      </c>
      <c r="K365" s="31">
        <v>3479.85</v>
      </c>
      <c r="L365" s="31">
        <v>3391.6</v>
      </c>
      <c r="M365" s="31">
        <v>1.56985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2351</v>
      </c>
      <c r="D366" s="36">
        <v>2359.4500000000003</v>
      </c>
      <c r="E366" s="36">
        <v>2336.5500000000006</v>
      </c>
      <c r="F366" s="36">
        <v>2322.1000000000004</v>
      </c>
      <c r="G366" s="36">
        <v>2299.2000000000007</v>
      </c>
      <c r="H366" s="36">
        <v>2373.9000000000005</v>
      </c>
      <c r="I366" s="36">
        <v>2396.8000000000002</v>
      </c>
      <c r="J366" s="36">
        <v>2411.2500000000005</v>
      </c>
      <c r="K366" s="31">
        <v>2382.35</v>
      </c>
      <c r="L366" s="31">
        <v>2345</v>
      </c>
      <c r="M366" s="31">
        <v>1.47967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971.75</v>
      </c>
      <c r="D367" s="36">
        <v>984.51666666666677</v>
      </c>
      <c r="E367" s="36">
        <v>953.13333333333355</v>
      </c>
      <c r="F367" s="36">
        <v>934.51666666666677</v>
      </c>
      <c r="G367" s="36">
        <v>903.13333333333355</v>
      </c>
      <c r="H367" s="36">
        <v>1003.1333333333336</v>
      </c>
      <c r="I367" s="36">
        <v>1034.5166666666669</v>
      </c>
      <c r="J367" s="36">
        <v>1053.1333333333337</v>
      </c>
      <c r="K367" s="31">
        <v>1015.9</v>
      </c>
      <c r="L367" s="31">
        <v>965.9</v>
      </c>
      <c r="M367" s="31">
        <v>7.8848099999999999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93.8</v>
      </c>
      <c r="D368" s="36">
        <v>95.649999999999991</v>
      </c>
      <c r="E368" s="36">
        <v>90.999999999999986</v>
      </c>
      <c r="F368" s="36">
        <v>88.199999999999989</v>
      </c>
      <c r="G368" s="36">
        <v>83.549999999999983</v>
      </c>
      <c r="H368" s="36">
        <v>98.449999999999989</v>
      </c>
      <c r="I368" s="36">
        <v>103.1</v>
      </c>
      <c r="J368" s="36">
        <v>105.89999999999999</v>
      </c>
      <c r="K368" s="31">
        <v>100.3</v>
      </c>
      <c r="L368" s="31">
        <v>92.85</v>
      </c>
      <c r="M368" s="31">
        <v>43.710369999999998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715.05</v>
      </c>
      <c r="D369" s="36">
        <v>725.0333333333333</v>
      </c>
      <c r="E369" s="36">
        <v>689.26666666666665</v>
      </c>
      <c r="F369" s="36">
        <v>663.48333333333335</v>
      </c>
      <c r="G369" s="36">
        <v>627.7166666666667</v>
      </c>
      <c r="H369" s="36">
        <v>750.81666666666661</v>
      </c>
      <c r="I369" s="36">
        <v>786.58333333333326</v>
      </c>
      <c r="J369" s="36">
        <v>812.36666666666656</v>
      </c>
      <c r="K369" s="31">
        <v>760.8</v>
      </c>
      <c r="L369" s="31">
        <v>699.25</v>
      </c>
      <c r="M369" s="31">
        <v>6.3502200000000002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341.3</v>
      </c>
      <c r="D370" s="36">
        <v>349.0333333333333</v>
      </c>
      <c r="E370" s="36">
        <v>331.01666666666659</v>
      </c>
      <c r="F370" s="36">
        <v>320.73333333333329</v>
      </c>
      <c r="G370" s="36">
        <v>302.71666666666658</v>
      </c>
      <c r="H370" s="36">
        <v>359.31666666666661</v>
      </c>
      <c r="I370" s="36">
        <v>377.33333333333326</v>
      </c>
      <c r="J370" s="36">
        <v>387.61666666666662</v>
      </c>
      <c r="K370" s="31">
        <v>367.05</v>
      </c>
      <c r="L370" s="31">
        <v>338.75</v>
      </c>
      <c r="M370" s="31">
        <v>4.3184699999999996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1304.0999999999999</v>
      </c>
      <c r="D371" s="36">
        <v>1330.5333333333333</v>
      </c>
      <c r="E371" s="36">
        <v>1271.5666666666666</v>
      </c>
      <c r="F371" s="36">
        <v>1239.0333333333333</v>
      </c>
      <c r="G371" s="36">
        <v>1180.0666666666666</v>
      </c>
      <c r="H371" s="36">
        <v>1363.0666666666666</v>
      </c>
      <c r="I371" s="36">
        <v>1422.0333333333333</v>
      </c>
      <c r="J371" s="36">
        <v>1454.5666666666666</v>
      </c>
      <c r="K371" s="31">
        <v>1389.5</v>
      </c>
      <c r="L371" s="31">
        <v>1298</v>
      </c>
      <c r="M371" s="31">
        <v>0.87585000000000002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5154.1499999999996</v>
      </c>
      <c r="D372" s="36">
        <v>5179</v>
      </c>
      <c r="E372" s="36">
        <v>5113.1499999999996</v>
      </c>
      <c r="F372" s="36">
        <v>5072.1499999999996</v>
      </c>
      <c r="G372" s="36">
        <v>5006.2999999999993</v>
      </c>
      <c r="H372" s="36">
        <v>5220</v>
      </c>
      <c r="I372" s="36">
        <v>5285.85</v>
      </c>
      <c r="J372" s="36">
        <v>5326.85</v>
      </c>
      <c r="K372" s="31">
        <v>5244.85</v>
      </c>
      <c r="L372" s="31">
        <v>5138</v>
      </c>
      <c r="M372" s="31">
        <v>6.44285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1101.5</v>
      </c>
      <c r="D373" s="36">
        <v>1109.8166666666666</v>
      </c>
      <c r="E373" s="36">
        <v>1091.6833333333332</v>
      </c>
      <c r="F373" s="36">
        <v>1081.8666666666666</v>
      </c>
      <c r="G373" s="36">
        <v>1063.7333333333331</v>
      </c>
      <c r="H373" s="36">
        <v>1119.6333333333332</v>
      </c>
      <c r="I373" s="36">
        <v>1137.7666666666664</v>
      </c>
      <c r="J373" s="36">
        <v>1147.5833333333333</v>
      </c>
      <c r="K373" s="31">
        <v>1127.95</v>
      </c>
      <c r="L373" s="31">
        <v>1100</v>
      </c>
      <c r="M373" s="31">
        <v>0.78764000000000001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350.45</v>
      </c>
      <c r="D374" s="36">
        <v>360.55</v>
      </c>
      <c r="E374" s="36">
        <v>336.55</v>
      </c>
      <c r="F374" s="36">
        <v>322.64999999999998</v>
      </c>
      <c r="G374" s="36">
        <v>298.64999999999998</v>
      </c>
      <c r="H374" s="36">
        <v>374.45000000000005</v>
      </c>
      <c r="I374" s="36">
        <v>398.45000000000005</v>
      </c>
      <c r="J374" s="36">
        <v>412.35000000000008</v>
      </c>
      <c r="K374" s="31">
        <v>384.55</v>
      </c>
      <c r="L374" s="31">
        <v>346.65</v>
      </c>
      <c r="M374" s="31">
        <v>46.831449999999997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244.15</v>
      </c>
      <c r="D375" s="36">
        <v>245.23333333333335</v>
      </c>
      <c r="E375" s="36">
        <v>239.51666666666671</v>
      </c>
      <c r="F375" s="36">
        <v>234.88333333333335</v>
      </c>
      <c r="G375" s="36">
        <v>229.16666666666671</v>
      </c>
      <c r="H375" s="36">
        <v>249.8666666666667</v>
      </c>
      <c r="I375" s="36">
        <v>255.58333333333334</v>
      </c>
      <c r="J375" s="36">
        <v>260.2166666666667</v>
      </c>
      <c r="K375" s="31">
        <v>250.95</v>
      </c>
      <c r="L375" s="31">
        <v>240.6</v>
      </c>
      <c r="M375" s="31">
        <v>162.63512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199.75</v>
      </c>
      <c r="D376" s="36">
        <v>201.29999999999998</v>
      </c>
      <c r="E376" s="36">
        <v>197.44999999999996</v>
      </c>
      <c r="F376" s="36">
        <v>195.14999999999998</v>
      </c>
      <c r="G376" s="36">
        <v>191.29999999999995</v>
      </c>
      <c r="H376" s="36">
        <v>203.59999999999997</v>
      </c>
      <c r="I376" s="36">
        <v>207.45</v>
      </c>
      <c r="J376" s="36">
        <v>209.74999999999997</v>
      </c>
      <c r="K376" s="31">
        <v>205.15</v>
      </c>
      <c r="L376" s="31">
        <v>199</v>
      </c>
      <c r="M376" s="31">
        <v>69.882189999999994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538.4</v>
      </c>
      <c r="D377" s="36">
        <v>550.51666666666677</v>
      </c>
      <c r="E377" s="36">
        <v>523.03333333333353</v>
      </c>
      <c r="F377" s="36">
        <v>507.66666666666674</v>
      </c>
      <c r="G377" s="36">
        <v>480.18333333333351</v>
      </c>
      <c r="H377" s="36">
        <v>565.88333333333355</v>
      </c>
      <c r="I377" s="36">
        <v>593.3666666666669</v>
      </c>
      <c r="J377" s="36">
        <v>608.73333333333358</v>
      </c>
      <c r="K377" s="31">
        <v>578</v>
      </c>
      <c r="L377" s="31">
        <v>535.15</v>
      </c>
      <c r="M377" s="31">
        <v>21.67004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746.4</v>
      </c>
      <c r="D378" s="36">
        <v>738.43333333333339</v>
      </c>
      <c r="E378" s="36">
        <v>718.96666666666681</v>
      </c>
      <c r="F378" s="36">
        <v>691.53333333333342</v>
      </c>
      <c r="G378" s="36">
        <v>672.06666666666683</v>
      </c>
      <c r="H378" s="36">
        <v>765.86666666666679</v>
      </c>
      <c r="I378" s="36">
        <v>785.33333333333348</v>
      </c>
      <c r="J378" s="36">
        <v>812.76666666666677</v>
      </c>
      <c r="K378" s="31">
        <v>757.9</v>
      </c>
      <c r="L378" s="31">
        <v>711</v>
      </c>
      <c r="M378" s="31">
        <v>12.39894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650.29999999999995</v>
      </c>
      <c r="D379" s="36">
        <v>663.25</v>
      </c>
      <c r="E379" s="36">
        <v>632.04999999999995</v>
      </c>
      <c r="F379" s="36">
        <v>613.79999999999995</v>
      </c>
      <c r="G379" s="36">
        <v>582.59999999999991</v>
      </c>
      <c r="H379" s="36">
        <v>681.5</v>
      </c>
      <c r="I379" s="36">
        <v>712.7</v>
      </c>
      <c r="J379" s="36">
        <v>730.95</v>
      </c>
      <c r="K379" s="31">
        <v>694.45</v>
      </c>
      <c r="L379" s="31">
        <v>645</v>
      </c>
      <c r="M379" s="31">
        <v>2.0535399999999999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122.85</v>
      </c>
      <c r="D380" s="36">
        <v>124.63333333333333</v>
      </c>
      <c r="E380" s="36">
        <v>120.21666666666664</v>
      </c>
      <c r="F380" s="36">
        <v>117.58333333333331</v>
      </c>
      <c r="G380" s="36">
        <v>113.16666666666663</v>
      </c>
      <c r="H380" s="36">
        <v>127.26666666666665</v>
      </c>
      <c r="I380" s="36">
        <v>131.68333333333334</v>
      </c>
      <c r="J380" s="36">
        <v>134.31666666666666</v>
      </c>
      <c r="K380" s="31">
        <v>129.05000000000001</v>
      </c>
      <c r="L380" s="31">
        <v>122</v>
      </c>
      <c r="M380" s="31">
        <v>4.7966600000000001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16906.05</v>
      </c>
      <c r="D381" s="36">
        <v>16985.066666666669</v>
      </c>
      <c r="E381" s="36">
        <v>16746.133333333339</v>
      </c>
      <c r="F381" s="36">
        <v>16586.216666666671</v>
      </c>
      <c r="G381" s="36">
        <v>16347.28333333334</v>
      </c>
      <c r="H381" s="36">
        <v>17144.983333333337</v>
      </c>
      <c r="I381" s="36">
        <v>17383.916666666664</v>
      </c>
      <c r="J381" s="36">
        <v>17543.833333333336</v>
      </c>
      <c r="K381" s="31">
        <v>17224</v>
      </c>
      <c r="L381" s="31">
        <v>16825.150000000001</v>
      </c>
      <c r="M381" s="31">
        <v>1.6750000000000001E-2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69.650000000000006</v>
      </c>
      <c r="D382" s="36">
        <v>70.816666666666677</v>
      </c>
      <c r="E382" s="36">
        <v>67.933333333333351</v>
      </c>
      <c r="F382" s="36">
        <v>66.216666666666669</v>
      </c>
      <c r="G382" s="36">
        <v>63.333333333333343</v>
      </c>
      <c r="H382" s="36">
        <v>72.53333333333336</v>
      </c>
      <c r="I382" s="36">
        <v>75.416666666666686</v>
      </c>
      <c r="J382" s="36">
        <v>77.133333333333368</v>
      </c>
      <c r="K382" s="31">
        <v>73.7</v>
      </c>
      <c r="L382" s="31">
        <v>69.099999999999994</v>
      </c>
      <c r="M382" s="31">
        <v>640.52094999999997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1617.2</v>
      </c>
      <c r="D383" s="36">
        <v>1641.7333333333333</v>
      </c>
      <c r="E383" s="36">
        <v>1584.4666666666667</v>
      </c>
      <c r="F383" s="36">
        <v>1551.7333333333333</v>
      </c>
      <c r="G383" s="36">
        <v>1494.4666666666667</v>
      </c>
      <c r="H383" s="36">
        <v>1674.4666666666667</v>
      </c>
      <c r="I383" s="36">
        <v>1731.7333333333336</v>
      </c>
      <c r="J383" s="36">
        <v>1764.4666666666667</v>
      </c>
      <c r="K383" s="31">
        <v>1699</v>
      </c>
      <c r="L383" s="31">
        <v>1609</v>
      </c>
      <c r="M383" s="31">
        <v>6.6643299999999996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419.25</v>
      </c>
      <c r="D384" s="36">
        <v>421.75</v>
      </c>
      <c r="E384" s="36">
        <v>412.5</v>
      </c>
      <c r="F384" s="36">
        <v>405.75</v>
      </c>
      <c r="G384" s="36">
        <v>396.5</v>
      </c>
      <c r="H384" s="36">
        <v>428.5</v>
      </c>
      <c r="I384" s="36">
        <v>437.75</v>
      </c>
      <c r="J384" s="36">
        <v>444.5</v>
      </c>
      <c r="K384" s="31">
        <v>431</v>
      </c>
      <c r="L384" s="31">
        <v>415</v>
      </c>
      <c r="M384" s="31">
        <v>1.65493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1187.3499999999999</v>
      </c>
      <c r="D385" s="36">
        <v>1200.6499999999999</v>
      </c>
      <c r="E385" s="36">
        <v>1156.6999999999998</v>
      </c>
      <c r="F385" s="36">
        <v>1126.05</v>
      </c>
      <c r="G385" s="36">
        <v>1082.0999999999999</v>
      </c>
      <c r="H385" s="36">
        <v>1231.2999999999997</v>
      </c>
      <c r="I385" s="36">
        <v>1275.25</v>
      </c>
      <c r="J385" s="36">
        <v>1305.8999999999996</v>
      </c>
      <c r="K385" s="31">
        <v>1244.5999999999999</v>
      </c>
      <c r="L385" s="31">
        <v>1170</v>
      </c>
      <c r="M385" s="31">
        <v>1.77938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157.75</v>
      </c>
      <c r="D386" s="36">
        <v>160.98333333333332</v>
      </c>
      <c r="E386" s="36">
        <v>152.76666666666665</v>
      </c>
      <c r="F386" s="36">
        <v>147.78333333333333</v>
      </c>
      <c r="G386" s="36">
        <v>139.56666666666666</v>
      </c>
      <c r="H386" s="36">
        <v>165.96666666666664</v>
      </c>
      <c r="I386" s="36">
        <v>174.18333333333328</v>
      </c>
      <c r="J386" s="36">
        <v>179.16666666666663</v>
      </c>
      <c r="K386" s="31">
        <v>169.2</v>
      </c>
      <c r="L386" s="31">
        <v>156</v>
      </c>
      <c r="M386" s="31">
        <v>157.48746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153.80000000000001</v>
      </c>
      <c r="D387" s="36">
        <v>155.96666666666667</v>
      </c>
      <c r="E387" s="36">
        <v>149.93333333333334</v>
      </c>
      <c r="F387" s="36">
        <v>146.06666666666666</v>
      </c>
      <c r="G387" s="36">
        <v>140.03333333333333</v>
      </c>
      <c r="H387" s="36">
        <v>159.83333333333334</v>
      </c>
      <c r="I387" s="36">
        <v>165.8666666666667</v>
      </c>
      <c r="J387" s="36">
        <v>169.73333333333335</v>
      </c>
      <c r="K387" s="31">
        <v>162</v>
      </c>
      <c r="L387" s="31">
        <v>152.1</v>
      </c>
      <c r="M387" s="31">
        <v>15.95856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1111.3499999999999</v>
      </c>
      <c r="D388" s="36">
        <v>1108.4666666666665</v>
      </c>
      <c r="E388" s="36">
        <v>1077.9333333333329</v>
      </c>
      <c r="F388" s="36">
        <v>1044.5166666666664</v>
      </c>
      <c r="G388" s="36">
        <v>1013.9833333333329</v>
      </c>
      <c r="H388" s="36">
        <v>1141.883333333333</v>
      </c>
      <c r="I388" s="36">
        <v>1172.4166666666663</v>
      </c>
      <c r="J388" s="36">
        <v>1205.833333333333</v>
      </c>
      <c r="K388" s="31">
        <v>1139</v>
      </c>
      <c r="L388" s="31">
        <v>1075.05</v>
      </c>
      <c r="M388" s="31">
        <v>5.8901599999999998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431.7</v>
      </c>
      <c r="D389" s="36">
        <v>435.88333333333338</v>
      </c>
      <c r="E389" s="36">
        <v>425.76666666666677</v>
      </c>
      <c r="F389" s="36">
        <v>419.83333333333337</v>
      </c>
      <c r="G389" s="36">
        <v>409.71666666666675</v>
      </c>
      <c r="H389" s="36">
        <v>441.81666666666678</v>
      </c>
      <c r="I389" s="36">
        <v>451.93333333333345</v>
      </c>
      <c r="J389" s="36">
        <v>457.86666666666679</v>
      </c>
      <c r="K389" s="31">
        <v>446</v>
      </c>
      <c r="L389" s="31">
        <v>429.95</v>
      </c>
      <c r="M389" s="31">
        <v>11.41056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208.3</v>
      </c>
      <c r="D390" s="36">
        <v>211.91666666666666</v>
      </c>
      <c r="E390" s="36">
        <v>202.73333333333332</v>
      </c>
      <c r="F390" s="36">
        <v>197.16666666666666</v>
      </c>
      <c r="G390" s="36">
        <v>187.98333333333332</v>
      </c>
      <c r="H390" s="36">
        <v>217.48333333333332</v>
      </c>
      <c r="I390" s="36">
        <v>226.66666666666666</v>
      </c>
      <c r="J390" s="36">
        <v>232.23333333333332</v>
      </c>
      <c r="K390" s="31">
        <v>221.1</v>
      </c>
      <c r="L390" s="31">
        <v>206.35</v>
      </c>
      <c r="M390" s="31">
        <v>4.5248699999999999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123.95</v>
      </c>
      <c r="D391" s="36">
        <v>128.48333333333332</v>
      </c>
      <c r="E391" s="36">
        <v>118.16666666666663</v>
      </c>
      <c r="F391" s="36">
        <v>112.38333333333331</v>
      </c>
      <c r="G391" s="36">
        <v>102.06666666666662</v>
      </c>
      <c r="H391" s="36">
        <v>134.26666666666665</v>
      </c>
      <c r="I391" s="36">
        <v>144.58333333333331</v>
      </c>
      <c r="J391" s="36">
        <v>150.36666666666665</v>
      </c>
      <c r="K391" s="31">
        <v>138.80000000000001</v>
      </c>
      <c r="L391" s="31">
        <v>122.7</v>
      </c>
      <c r="M391" s="31">
        <v>108.2253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2646.5</v>
      </c>
      <c r="D392" s="36">
        <v>2665.0166666666664</v>
      </c>
      <c r="E392" s="36">
        <v>2611.583333333333</v>
      </c>
      <c r="F392" s="36">
        <v>2576.6666666666665</v>
      </c>
      <c r="G392" s="36">
        <v>2523.2333333333331</v>
      </c>
      <c r="H392" s="36">
        <v>2699.9333333333329</v>
      </c>
      <c r="I392" s="36">
        <v>2753.3666666666663</v>
      </c>
      <c r="J392" s="36">
        <v>2788.2833333333328</v>
      </c>
      <c r="K392" s="31">
        <v>2718.45</v>
      </c>
      <c r="L392" s="31">
        <v>2630.1</v>
      </c>
      <c r="M392" s="31">
        <v>0.29392000000000001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50.95</v>
      </c>
      <c r="D393" s="36">
        <v>52.449999999999996</v>
      </c>
      <c r="E393" s="36">
        <v>48.499999999999993</v>
      </c>
      <c r="F393" s="36">
        <v>46.05</v>
      </c>
      <c r="G393" s="36">
        <v>42.099999999999994</v>
      </c>
      <c r="H393" s="36">
        <v>54.899999999999991</v>
      </c>
      <c r="I393" s="36">
        <v>58.849999999999994</v>
      </c>
      <c r="J393" s="36">
        <v>61.29999999999999</v>
      </c>
      <c r="K393" s="31">
        <v>56.4</v>
      </c>
      <c r="L393" s="31">
        <v>50</v>
      </c>
      <c r="M393" s="31">
        <v>35.846339999999998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1707.45</v>
      </c>
      <c r="D394" s="36">
        <v>1713.0166666666664</v>
      </c>
      <c r="E394" s="36">
        <v>1646.0333333333328</v>
      </c>
      <c r="F394" s="36">
        <v>1584.6166666666663</v>
      </c>
      <c r="G394" s="36">
        <v>1517.6333333333328</v>
      </c>
      <c r="H394" s="36">
        <v>1774.4333333333329</v>
      </c>
      <c r="I394" s="36">
        <v>1841.4166666666665</v>
      </c>
      <c r="J394" s="36">
        <v>1902.833333333333</v>
      </c>
      <c r="K394" s="31">
        <v>1780</v>
      </c>
      <c r="L394" s="31">
        <v>1651.6</v>
      </c>
      <c r="M394" s="31">
        <v>1.4729099999999999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230.5</v>
      </c>
      <c r="D395" s="36">
        <v>238.01666666666665</v>
      </c>
      <c r="E395" s="36">
        <v>221.0333333333333</v>
      </c>
      <c r="F395" s="36">
        <v>211.56666666666666</v>
      </c>
      <c r="G395" s="36">
        <v>194.58333333333331</v>
      </c>
      <c r="H395" s="36">
        <v>247.48333333333329</v>
      </c>
      <c r="I395" s="36">
        <v>264.46666666666664</v>
      </c>
      <c r="J395" s="36">
        <v>273.93333333333328</v>
      </c>
      <c r="K395" s="31">
        <v>255</v>
      </c>
      <c r="L395" s="31">
        <v>228.55</v>
      </c>
      <c r="M395" s="31">
        <v>260.92500000000001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278.3</v>
      </c>
      <c r="D396" s="36">
        <v>281.63333333333338</v>
      </c>
      <c r="E396" s="36">
        <v>272.11666666666679</v>
      </c>
      <c r="F396" s="36">
        <v>265.93333333333339</v>
      </c>
      <c r="G396" s="36">
        <v>256.4166666666668</v>
      </c>
      <c r="H396" s="36">
        <v>287.81666666666678</v>
      </c>
      <c r="I396" s="36">
        <v>297.33333333333331</v>
      </c>
      <c r="J396" s="36">
        <v>303.51666666666677</v>
      </c>
      <c r="K396" s="31">
        <v>291.14999999999998</v>
      </c>
      <c r="L396" s="31">
        <v>275.45</v>
      </c>
      <c r="M396" s="31">
        <v>165.31192999999999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142.65</v>
      </c>
      <c r="D397" s="36">
        <v>144.21666666666667</v>
      </c>
      <c r="E397" s="36">
        <v>138.43333333333334</v>
      </c>
      <c r="F397" s="36">
        <v>134.21666666666667</v>
      </c>
      <c r="G397" s="36">
        <v>128.43333333333334</v>
      </c>
      <c r="H397" s="36">
        <v>148.43333333333334</v>
      </c>
      <c r="I397" s="36">
        <v>154.2166666666667</v>
      </c>
      <c r="J397" s="36">
        <v>158.43333333333334</v>
      </c>
      <c r="K397" s="31">
        <v>150</v>
      </c>
      <c r="L397" s="31">
        <v>140</v>
      </c>
      <c r="M397" s="31">
        <v>13.0481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891.6</v>
      </c>
      <c r="D398" s="36">
        <v>898.81666666666661</v>
      </c>
      <c r="E398" s="36">
        <v>882.63333333333321</v>
      </c>
      <c r="F398" s="36">
        <v>873.66666666666663</v>
      </c>
      <c r="G398" s="36">
        <v>857.48333333333323</v>
      </c>
      <c r="H398" s="36">
        <v>907.78333333333319</v>
      </c>
      <c r="I398" s="36">
        <v>923.96666666666658</v>
      </c>
      <c r="J398" s="36">
        <v>932.93333333333317</v>
      </c>
      <c r="K398" s="31">
        <v>915</v>
      </c>
      <c r="L398" s="31">
        <v>889.85</v>
      </c>
      <c r="M398" s="31">
        <v>0.7228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2263.1999999999998</v>
      </c>
      <c r="D399" s="36">
        <v>2274.9</v>
      </c>
      <c r="E399" s="36">
        <v>2243.5500000000002</v>
      </c>
      <c r="F399" s="36">
        <v>2223.9</v>
      </c>
      <c r="G399" s="36">
        <v>2192.5500000000002</v>
      </c>
      <c r="H399" s="36">
        <v>2294.5500000000002</v>
      </c>
      <c r="I399" s="36">
        <v>2325.8999999999996</v>
      </c>
      <c r="J399" s="36">
        <v>2345.5500000000002</v>
      </c>
      <c r="K399" s="31">
        <v>2306.25</v>
      </c>
      <c r="L399" s="31">
        <v>2255.25</v>
      </c>
      <c r="M399" s="31">
        <v>39.26981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114.55</v>
      </c>
      <c r="D400" s="36">
        <v>116.51666666666665</v>
      </c>
      <c r="E400" s="36">
        <v>111.43333333333331</v>
      </c>
      <c r="F400" s="36">
        <v>108.31666666666666</v>
      </c>
      <c r="G400" s="36">
        <v>103.23333333333332</v>
      </c>
      <c r="H400" s="36">
        <v>119.6333333333333</v>
      </c>
      <c r="I400" s="36">
        <v>124.71666666666664</v>
      </c>
      <c r="J400" s="36">
        <v>127.83333333333329</v>
      </c>
      <c r="K400" s="31">
        <v>121.6</v>
      </c>
      <c r="L400" s="31">
        <v>113.4</v>
      </c>
      <c r="M400" s="31">
        <v>24.60586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680.45</v>
      </c>
      <c r="D401" s="36">
        <v>684.80000000000007</v>
      </c>
      <c r="E401" s="36">
        <v>670.75000000000011</v>
      </c>
      <c r="F401" s="36">
        <v>661.05000000000007</v>
      </c>
      <c r="G401" s="36">
        <v>647.00000000000011</v>
      </c>
      <c r="H401" s="36">
        <v>694.50000000000011</v>
      </c>
      <c r="I401" s="36">
        <v>708.55000000000007</v>
      </c>
      <c r="J401" s="36">
        <v>718.25000000000011</v>
      </c>
      <c r="K401" s="31">
        <v>698.85</v>
      </c>
      <c r="L401" s="31">
        <v>675.1</v>
      </c>
      <c r="M401" s="31">
        <v>1.3861600000000001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467.4</v>
      </c>
      <c r="D402" s="36">
        <v>474.06666666666666</v>
      </c>
      <c r="E402" s="36">
        <v>455.33333333333331</v>
      </c>
      <c r="F402" s="36">
        <v>443.26666666666665</v>
      </c>
      <c r="G402" s="36">
        <v>424.5333333333333</v>
      </c>
      <c r="H402" s="36">
        <v>486.13333333333333</v>
      </c>
      <c r="I402" s="36">
        <v>504.86666666666667</v>
      </c>
      <c r="J402" s="36">
        <v>516.93333333333339</v>
      </c>
      <c r="K402" s="31">
        <v>492.8</v>
      </c>
      <c r="L402" s="31">
        <v>462</v>
      </c>
      <c r="M402" s="31">
        <v>6.2294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796</v>
      </c>
      <c r="D403" s="36">
        <v>808.33333333333337</v>
      </c>
      <c r="E403" s="36">
        <v>767.66666666666674</v>
      </c>
      <c r="F403" s="36">
        <v>739.33333333333337</v>
      </c>
      <c r="G403" s="36">
        <v>698.66666666666674</v>
      </c>
      <c r="H403" s="36">
        <v>836.66666666666674</v>
      </c>
      <c r="I403" s="36">
        <v>877.33333333333348</v>
      </c>
      <c r="J403" s="36">
        <v>905.66666666666674</v>
      </c>
      <c r="K403" s="31">
        <v>849</v>
      </c>
      <c r="L403" s="31">
        <v>780</v>
      </c>
      <c r="M403" s="31">
        <v>1.8872100000000001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1558.05</v>
      </c>
      <c r="D404" s="36">
        <v>1566.0166666666667</v>
      </c>
      <c r="E404" s="36">
        <v>1548.0333333333333</v>
      </c>
      <c r="F404" s="36">
        <v>1538.0166666666667</v>
      </c>
      <c r="G404" s="36">
        <v>1520.0333333333333</v>
      </c>
      <c r="H404" s="36">
        <v>1576.0333333333333</v>
      </c>
      <c r="I404" s="36">
        <v>1594.0166666666664</v>
      </c>
      <c r="J404" s="36">
        <v>1604.0333333333333</v>
      </c>
      <c r="K404" s="31">
        <v>1584</v>
      </c>
      <c r="L404" s="31">
        <v>1556</v>
      </c>
      <c r="M404" s="31">
        <v>1.6147199999999999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92.8</v>
      </c>
      <c r="D405" s="36">
        <v>92.983333333333348</v>
      </c>
      <c r="E405" s="36">
        <v>91.716666666666697</v>
      </c>
      <c r="F405" s="36">
        <v>90.633333333333354</v>
      </c>
      <c r="G405" s="36">
        <v>89.366666666666703</v>
      </c>
      <c r="H405" s="36">
        <v>94.066666666666691</v>
      </c>
      <c r="I405" s="36">
        <v>95.333333333333343</v>
      </c>
      <c r="J405" s="36">
        <v>96.416666666666686</v>
      </c>
      <c r="K405" s="31">
        <v>94.25</v>
      </c>
      <c r="L405" s="31">
        <v>91.9</v>
      </c>
      <c r="M405" s="31">
        <v>80.751220000000004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7476.75</v>
      </c>
      <c r="D406" s="36">
        <v>7459.9666666666672</v>
      </c>
      <c r="E406" s="36">
        <v>7419.9333333333343</v>
      </c>
      <c r="F406" s="36">
        <v>7363.1166666666668</v>
      </c>
      <c r="G406" s="36">
        <v>7323.0833333333339</v>
      </c>
      <c r="H406" s="36">
        <v>7516.7833333333347</v>
      </c>
      <c r="I406" s="36">
        <v>7556.8166666666675</v>
      </c>
      <c r="J406" s="36">
        <v>7613.633333333335</v>
      </c>
      <c r="K406" s="31">
        <v>7500</v>
      </c>
      <c r="L406" s="31">
        <v>7403.15</v>
      </c>
      <c r="M406" s="31">
        <v>0.29531000000000002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1343</v>
      </c>
      <c r="D407" s="36">
        <v>1358.6</v>
      </c>
      <c r="E407" s="36">
        <v>1301.9999999999998</v>
      </c>
      <c r="F407" s="36">
        <v>1260.9999999999998</v>
      </c>
      <c r="G407" s="36">
        <v>1204.3999999999996</v>
      </c>
      <c r="H407" s="36">
        <v>1399.6</v>
      </c>
      <c r="I407" s="36">
        <v>1456.2000000000003</v>
      </c>
      <c r="J407" s="36">
        <v>1497.2</v>
      </c>
      <c r="K407" s="31">
        <v>1415.2</v>
      </c>
      <c r="L407" s="31">
        <v>1317.6</v>
      </c>
      <c r="M407" s="31">
        <v>0.46300000000000002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774.9</v>
      </c>
      <c r="D408" s="36">
        <v>778.1</v>
      </c>
      <c r="E408" s="36">
        <v>767.2</v>
      </c>
      <c r="F408" s="36">
        <v>759.5</v>
      </c>
      <c r="G408" s="36">
        <v>748.6</v>
      </c>
      <c r="H408" s="36">
        <v>785.80000000000007</v>
      </c>
      <c r="I408" s="36">
        <v>796.69999999999993</v>
      </c>
      <c r="J408" s="36">
        <v>804.40000000000009</v>
      </c>
      <c r="K408" s="31">
        <v>789</v>
      </c>
      <c r="L408" s="31">
        <v>770.4</v>
      </c>
      <c r="M408" s="31">
        <v>10.41269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1338.4</v>
      </c>
      <c r="D409" s="36">
        <v>1344.6666666666667</v>
      </c>
      <c r="E409" s="36">
        <v>1322.7833333333335</v>
      </c>
      <c r="F409" s="36">
        <v>1307.1666666666667</v>
      </c>
      <c r="G409" s="36">
        <v>1285.2833333333335</v>
      </c>
      <c r="H409" s="36">
        <v>1360.2833333333335</v>
      </c>
      <c r="I409" s="36">
        <v>1382.1666666666667</v>
      </c>
      <c r="J409" s="36">
        <v>1397.7833333333335</v>
      </c>
      <c r="K409" s="31">
        <v>1366.55</v>
      </c>
      <c r="L409" s="31">
        <v>1329.05</v>
      </c>
      <c r="M409" s="31">
        <v>9.7613599999999998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2965</v>
      </c>
      <c r="D410" s="36">
        <v>3000</v>
      </c>
      <c r="E410" s="36">
        <v>2901</v>
      </c>
      <c r="F410" s="36">
        <v>2837</v>
      </c>
      <c r="G410" s="36">
        <v>2738</v>
      </c>
      <c r="H410" s="36">
        <v>3064</v>
      </c>
      <c r="I410" s="36">
        <v>3163</v>
      </c>
      <c r="J410" s="36">
        <v>3227</v>
      </c>
      <c r="K410" s="31">
        <v>3099</v>
      </c>
      <c r="L410" s="31">
        <v>2936</v>
      </c>
      <c r="M410" s="31">
        <v>0.54810000000000003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422.55</v>
      </c>
      <c r="D411" s="36">
        <v>425.8</v>
      </c>
      <c r="E411" s="36">
        <v>417.75</v>
      </c>
      <c r="F411" s="36">
        <v>412.95</v>
      </c>
      <c r="G411" s="36">
        <v>404.9</v>
      </c>
      <c r="H411" s="36">
        <v>430.6</v>
      </c>
      <c r="I411" s="36">
        <v>438.65000000000009</v>
      </c>
      <c r="J411" s="36">
        <v>443.45000000000005</v>
      </c>
      <c r="K411" s="31">
        <v>433.85</v>
      </c>
      <c r="L411" s="31">
        <v>421</v>
      </c>
      <c r="M411" s="31">
        <v>2.0774699999999999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651.25</v>
      </c>
      <c r="D412" s="36">
        <v>655.44999999999993</v>
      </c>
      <c r="E412" s="36">
        <v>645.34999999999991</v>
      </c>
      <c r="F412" s="36">
        <v>639.44999999999993</v>
      </c>
      <c r="G412" s="36">
        <v>629.34999999999991</v>
      </c>
      <c r="H412" s="36">
        <v>661.34999999999991</v>
      </c>
      <c r="I412" s="36">
        <v>671.45</v>
      </c>
      <c r="J412" s="36">
        <v>677.34999999999991</v>
      </c>
      <c r="K412" s="31">
        <v>665.55</v>
      </c>
      <c r="L412" s="31">
        <v>649.54999999999995</v>
      </c>
      <c r="M412" s="31">
        <v>0.26804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25704.1</v>
      </c>
      <c r="D413" s="36">
        <v>25821.383333333331</v>
      </c>
      <c r="E413" s="36">
        <v>25443.266666666663</v>
      </c>
      <c r="F413" s="36">
        <v>25182.433333333331</v>
      </c>
      <c r="G413" s="36">
        <v>24804.316666666662</v>
      </c>
      <c r="H413" s="36">
        <v>26082.216666666664</v>
      </c>
      <c r="I413" s="36">
        <v>26460.333333333332</v>
      </c>
      <c r="J413" s="36">
        <v>26721.166666666664</v>
      </c>
      <c r="K413" s="31">
        <v>26199.5</v>
      </c>
      <c r="L413" s="31">
        <v>25560.55</v>
      </c>
      <c r="M413" s="31">
        <v>0.16692000000000001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48.2</v>
      </c>
      <c r="D414" s="36">
        <v>49.633333333333333</v>
      </c>
      <c r="E414" s="36">
        <v>46.466666666666669</v>
      </c>
      <c r="F414" s="36">
        <v>44.733333333333334</v>
      </c>
      <c r="G414" s="36">
        <v>41.56666666666667</v>
      </c>
      <c r="H414" s="36">
        <v>51.366666666666667</v>
      </c>
      <c r="I414" s="36">
        <v>54.533333333333339</v>
      </c>
      <c r="J414" s="36">
        <v>56.266666666666666</v>
      </c>
      <c r="K414" s="31">
        <v>52.8</v>
      </c>
      <c r="L414" s="31">
        <v>47.9</v>
      </c>
      <c r="M414" s="31">
        <v>178.04189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1880</v>
      </c>
      <c r="D415" s="36">
        <v>1887.3333333333333</v>
      </c>
      <c r="E415" s="36">
        <v>1858.6666666666665</v>
      </c>
      <c r="F415" s="36">
        <v>1837.3333333333333</v>
      </c>
      <c r="G415" s="36">
        <v>1808.6666666666665</v>
      </c>
      <c r="H415" s="36">
        <v>1908.6666666666665</v>
      </c>
      <c r="I415" s="36">
        <v>1937.333333333333</v>
      </c>
      <c r="J415" s="36">
        <v>1958.6666666666665</v>
      </c>
      <c r="K415" s="31">
        <v>1916</v>
      </c>
      <c r="L415" s="31">
        <v>1866</v>
      </c>
      <c r="M415" s="31">
        <v>20.730560000000001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435.2</v>
      </c>
      <c r="D416" s="36">
        <v>441.90000000000003</v>
      </c>
      <c r="E416" s="36">
        <v>424.30000000000007</v>
      </c>
      <c r="F416" s="36">
        <v>413.40000000000003</v>
      </c>
      <c r="G416" s="36">
        <v>395.80000000000007</v>
      </c>
      <c r="H416" s="36">
        <v>452.80000000000007</v>
      </c>
      <c r="I416" s="36">
        <v>470.40000000000009</v>
      </c>
      <c r="J416" s="36">
        <v>481.30000000000007</v>
      </c>
      <c r="K416" s="31">
        <v>459.5</v>
      </c>
      <c r="L416" s="31">
        <v>431</v>
      </c>
      <c r="M416" s="31">
        <v>9.2452799999999993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3414.75</v>
      </c>
      <c r="D417" s="36">
        <v>3430.7666666666664</v>
      </c>
      <c r="E417" s="36">
        <v>3387.0333333333328</v>
      </c>
      <c r="F417" s="36">
        <v>3359.3166666666666</v>
      </c>
      <c r="G417" s="36">
        <v>3315.583333333333</v>
      </c>
      <c r="H417" s="36">
        <v>3458.4833333333327</v>
      </c>
      <c r="I417" s="36">
        <v>3502.2166666666662</v>
      </c>
      <c r="J417" s="36">
        <v>3529.9333333333325</v>
      </c>
      <c r="K417" s="31">
        <v>3474.5</v>
      </c>
      <c r="L417" s="31">
        <v>3403.05</v>
      </c>
      <c r="M417" s="31">
        <v>1.90279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66.349999999999994</v>
      </c>
      <c r="D418" s="36">
        <v>68.966666666666669</v>
      </c>
      <c r="E418" s="36">
        <v>62.233333333333334</v>
      </c>
      <c r="F418" s="36">
        <v>58.11666666666666</v>
      </c>
      <c r="G418" s="36">
        <v>51.383333333333326</v>
      </c>
      <c r="H418" s="36">
        <v>73.083333333333343</v>
      </c>
      <c r="I418" s="36">
        <v>79.816666666666691</v>
      </c>
      <c r="J418" s="36">
        <v>83.933333333333351</v>
      </c>
      <c r="K418" s="31">
        <v>75.7</v>
      </c>
      <c r="L418" s="31">
        <v>64.849999999999994</v>
      </c>
      <c r="M418" s="31">
        <v>440.75689999999997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5023.05</v>
      </c>
      <c r="D419" s="36">
        <v>5074.3833333333332</v>
      </c>
      <c r="E419" s="36">
        <v>4905.2666666666664</v>
      </c>
      <c r="F419" s="36">
        <v>4787.4833333333336</v>
      </c>
      <c r="G419" s="36">
        <v>4618.3666666666668</v>
      </c>
      <c r="H419" s="36">
        <v>5192.1666666666661</v>
      </c>
      <c r="I419" s="36">
        <v>5361.2833333333328</v>
      </c>
      <c r="J419" s="36">
        <v>5479.0666666666657</v>
      </c>
      <c r="K419" s="31">
        <v>5243.5</v>
      </c>
      <c r="L419" s="31">
        <v>4956.6000000000004</v>
      </c>
      <c r="M419" s="31">
        <v>0.16965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719.7</v>
      </c>
      <c r="D420" s="36">
        <v>720.63333333333333</v>
      </c>
      <c r="E420" s="36">
        <v>694.06666666666661</v>
      </c>
      <c r="F420" s="36">
        <v>668.43333333333328</v>
      </c>
      <c r="G420" s="36">
        <v>641.86666666666656</v>
      </c>
      <c r="H420" s="36">
        <v>746.26666666666665</v>
      </c>
      <c r="I420" s="36">
        <v>772.83333333333348</v>
      </c>
      <c r="J420" s="36">
        <v>798.4666666666667</v>
      </c>
      <c r="K420" s="31">
        <v>747.2</v>
      </c>
      <c r="L420" s="31">
        <v>695</v>
      </c>
      <c r="M420" s="31">
        <v>3.8829899999999999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5171.8999999999996</v>
      </c>
      <c r="D421" s="36">
        <v>5201.2166666666662</v>
      </c>
      <c r="E421" s="36">
        <v>5095.6833333333325</v>
      </c>
      <c r="F421" s="36">
        <v>5019.4666666666662</v>
      </c>
      <c r="G421" s="36">
        <v>4913.9333333333325</v>
      </c>
      <c r="H421" s="36">
        <v>5277.4333333333325</v>
      </c>
      <c r="I421" s="36">
        <v>5382.9666666666672</v>
      </c>
      <c r="J421" s="36">
        <v>5459.1833333333325</v>
      </c>
      <c r="K421" s="31">
        <v>5306.75</v>
      </c>
      <c r="L421" s="31">
        <v>5125</v>
      </c>
      <c r="M421" s="31">
        <v>0.43390000000000001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508.95</v>
      </c>
      <c r="D422" s="36">
        <v>519.25</v>
      </c>
      <c r="E422" s="36">
        <v>492.6</v>
      </c>
      <c r="F422" s="36">
        <v>476.25</v>
      </c>
      <c r="G422" s="36">
        <v>449.6</v>
      </c>
      <c r="H422" s="36">
        <v>535.6</v>
      </c>
      <c r="I422" s="36">
        <v>562.25000000000011</v>
      </c>
      <c r="J422" s="36">
        <v>578.6</v>
      </c>
      <c r="K422" s="31">
        <v>545.9</v>
      </c>
      <c r="L422" s="31">
        <v>502.9</v>
      </c>
      <c r="M422" s="31">
        <v>15.31268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1077.5999999999999</v>
      </c>
      <c r="D423" s="36">
        <v>1090.7166666666665</v>
      </c>
      <c r="E423" s="36">
        <v>1058.883333333333</v>
      </c>
      <c r="F423" s="36">
        <v>1040.1666666666665</v>
      </c>
      <c r="G423" s="36">
        <v>1008.333333333333</v>
      </c>
      <c r="H423" s="36">
        <v>1109.4333333333329</v>
      </c>
      <c r="I423" s="36">
        <v>1141.2666666666664</v>
      </c>
      <c r="J423" s="36">
        <v>1159.9833333333329</v>
      </c>
      <c r="K423" s="31">
        <v>1122.55</v>
      </c>
      <c r="L423" s="31">
        <v>1072</v>
      </c>
      <c r="M423" s="31">
        <v>4.5338099999999999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2172.65</v>
      </c>
      <c r="D424" s="36">
        <v>2194.1</v>
      </c>
      <c r="E424" s="36">
        <v>2146.75</v>
      </c>
      <c r="F424" s="36">
        <v>2120.85</v>
      </c>
      <c r="G424" s="36">
        <v>2073.5</v>
      </c>
      <c r="H424" s="36">
        <v>2220</v>
      </c>
      <c r="I424" s="36">
        <v>2267.3499999999995</v>
      </c>
      <c r="J424" s="36">
        <v>2293.25</v>
      </c>
      <c r="K424" s="31">
        <v>2241.4499999999998</v>
      </c>
      <c r="L424" s="31">
        <v>2168.1999999999998</v>
      </c>
      <c r="M424" s="31">
        <v>3.37697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586.5</v>
      </c>
      <c r="D425" s="36">
        <v>586.66666666666663</v>
      </c>
      <c r="E425" s="36">
        <v>578.33333333333326</v>
      </c>
      <c r="F425" s="36">
        <v>570.16666666666663</v>
      </c>
      <c r="G425" s="36">
        <v>561.83333333333326</v>
      </c>
      <c r="H425" s="36">
        <v>594.83333333333326</v>
      </c>
      <c r="I425" s="36">
        <v>603.16666666666652</v>
      </c>
      <c r="J425" s="36">
        <v>611.33333333333326</v>
      </c>
      <c r="K425" s="31">
        <v>595</v>
      </c>
      <c r="L425" s="31">
        <v>578.5</v>
      </c>
      <c r="M425" s="31">
        <v>6.5647200000000003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552.95000000000005</v>
      </c>
      <c r="D426" s="36">
        <v>556.65</v>
      </c>
      <c r="E426" s="36">
        <v>547.29999999999995</v>
      </c>
      <c r="F426" s="36">
        <v>541.65</v>
      </c>
      <c r="G426" s="36">
        <v>532.29999999999995</v>
      </c>
      <c r="H426" s="36">
        <v>562.29999999999995</v>
      </c>
      <c r="I426" s="36">
        <v>571.65000000000009</v>
      </c>
      <c r="J426" s="36">
        <v>577.29999999999995</v>
      </c>
      <c r="K426" s="31">
        <v>566</v>
      </c>
      <c r="L426" s="31">
        <v>551</v>
      </c>
      <c r="M426" s="31">
        <v>118.75035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83.35</v>
      </c>
      <c r="D427" s="36">
        <v>84.399999999999991</v>
      </c>
      <c r="E427" s="36">
        <v>81.949999999999989</v>
      </c>
      <c r="F427" s="36">
        <v>80.55</v>
      </c>
      <c r="G427" s="36">
        <v>78.099999999999994</v>
      </c>
      <c r="H427" s="36">
        <v>85.799999999999983</v>
      </c>
      <c r="I427" s="36">
        <v>88.25</v>
      </c>
      <c r="J427" s="36">
        <v>89.649999999999977</v>
      </c>
      <c r="K427" s="31">
        <v>86.85</v>
      </c>
      <c r="L427" s="31">
        <v>83</v>
      </c>
      <c r="M427" s="31">
        <v>163.94075000000001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265.25</v>
      </c>
      <c r="D428" s="36">
        <v>272.75</v>
      </c>
      <c r="E428" s="36">
        <v>255.64999999999998</v>
      </c>
      <c r="F428" s="36">
        <v>246.04999999999995</v>
      </c>
      <c r="G428" s="36">
        <v>228.94999999999993</v>
      </c>
      <c r="H428" s="36">
        <v>282.35000000000002</v>
      </c>
      <c r="I428" s="36">
        <v>299.45000000000005</v>
      </c>
      <c r="J428" s="36">
        <v>309.05000000000007</v>
      </c>
      <c r="K428" s="31">
        <v>289.85000000000002</v>
      </c>
      <c r="L428" s="31">
        <v>263.14999999999998</v>
      </c>
      <c r="M428" s="31">
        <v>8.64527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155.80000000000001</v>
      </c>
      <c r="D429" s="36">
        <v>159.03333333333333</v>
      </c>
      <c r="E429" s="36">
        <v>151.76666666666665</v>
      </c>
      <c r="F429" s="36">
        <v>147.73333333333332</v>
      </c>
      <c r="G429" s="36">
        <v>140.46666666666664</v>
      </c>
      <c r="H429" s="36">
        <v>163.06666666666666</v>
      </c>
      <c r="I429" s="36">
        <v>170.33333333333337</v>
      </c>
      <c r="J429" s="36">
        <v>174.36666666666667</v>
      </c>
      <c r="K429" s="31">
        <v>166.3</v>
      </c>
      <c r="L429" s="31">
        <v>155</v>
      </c>
      <c r="M429" s="31">
        <v>15.04871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401.65</v>
      </c>
      <c r="D430" s="36">
        <v>406</v>
      </c>
      <c r="E430" s="36">
        <v>395.25</v>
      </c>
      <c r="F430" s="36">
        <v>388.85</v>
      </c>
      <c r="G430" s="36">
        <v>378.1</v>
      </c>
      <c r="H430" s="36">
        <v>412.4</v>
      </c>
      <c r="I430" s="36">
        <v>423.15</v>
      </c>
      <c r="J430" s="36">
        <v>429.54999999999995</v>
      </c>
      <c r="K430" s="31">
        <v>416.75</v>
      </c>
      <c r="L430" s="31">
        <v>399.6</v>
      </c>
      <c r="M430" s="31">
        <v>1.83439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222.3</v>
      </c>
      <c r="D431" s="36">
        <v>226.96666666666667</v>
      </c>
      <c r="E431" s="36">
        <v>214.93333333333334</v>
      </c>
      <c r="F431" s="36">
        <v>207.56666666666666</v>
      </c>
      <c r="G431" s="36">
        <v>195.53333333333333</v>
      </c>
      <c r="H431" s="36">
        <v>234.33333333333334</v>
      </c>
      <c r="I431" s="36">
        <v>246.3666666666667</v>
      </c>
      <c r="J431" s="36">
        <v>253.73333333333335</v>
      </c>
      <c r="K431" s="31">
        <v>239</v>
      </c>
      <c r="L431" s="31">
        <v>219.6</v>
      </c>
      <c r="M431" s="31">
        <v>5.9801399999999996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1122.45</v>
      </c>
      <c r="D432" s="36">
        <v>1129.8833333333334</v>
      </c>
      <c r="E432" s="36">
        <v>1110.5666666666668</v>
      </c>
      <c r="F432" s="36">
        <v>1098.6833333333334</v>
      </c>
      <c r="G432" s="36">
        <v>1079.3666666666668</v>
      </c>
      <c r="H432" s="36">
        <v>1141.7666666666669</v>
      </c>
      <c r="I432" s="36">
        <v>1161.0833333333335</v>
      </c>
      <c r="J432" s="36">
        <v>1172.9666666666669</v>
      </c>
      <c r="K432" s="31">
        <v>1149.2</v>
      </c>
      <c r="L432" s="31">
        <v>1118</v>
      </c>
      <c r="M432" s="31">
        <v>7.0273000000000003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631.6</v>
      </c>
      <c r="D433" s="36">
        <v>635.86666666666667</v>
      </c>
      <c r="E433" s="36">
        <v>620.73333333333335</v>
      </c>
      <c r="F433" s="36">
        <v>609.86666666666667</v>
      </c>
      <c r="G433" s="36">
        <v>594.73333333333335</v>
      </c>
      <c r="H433" s="36">
        <v>646.73333333333335</v>
      </c>
      <c r="I433" s="36">
        <v>661.86666666666679</v>
      </c>
      <c r="J433" s="36">
        <v>672.73333333333335</v>
      </c>
      <c r="K433" s="31">
        <v>651</v>
      </c>
      <c r="L433" s="31">
        <v>625</v>
      </c>
      <c r="M433" s="31">
        <v>14.07807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3180.1</v>
      </c>
      <c r="D434" s="36">
        <v>3207.2833333333333</v>
      </c>
      <c r="E434" s="36">
        <v>3132.5666666666666</v>
      </c>
      <c r="F434" s="36">
        <v>3085.0333333333333</v>
      </c>
      <c r="G434" s="36">
        <v>3010.3166666666666</v>
      </c>
      <c r="H434" s="36">
        <v>3254.8166666666666</v>
      </c>
      <c r="I434" s="36">
        <v>3329.5333333333328</v>
      </c>
      <c r="J434" s="36">
        <v>3377.0666666666666</v>
      </c>
      <c r="K434" s="31">
        <v>3282</v>
      </c>
      <c r="L434" s="31">
        <v>3159.75</v>
      </c>
      <c r="M434" s="31">
        <v>0.35415999999999997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1296.25</v>
      </c>
      <c r="D435" s="36">
        <v>1293.55</v>
      </c>
      <c r="E435" s="36">
        <v>1268.25</v>
      </c>
      <c r="F435" s="36">
        <v>1240.25</v>
      </c>
      <c r="G435" s="36">
        <v>1214.95</v>
      </c>
      <c r="H435" s="36">
        <v>1321.55</v>
      </c>
      <c r="I435" s="36">
        <v>1346.8499999999997</v>
      </c>
      <c r="J435" s="36">
        <v>1374.85</v>
      </c>
      <c r="K435" s="31">
        <v>1318.85</v>
      </c>
      <c r="L435" s="31">
        <v>1265.55</v>
      </c>
      <c r="M435" s="31">
        <v>0.52180000000000004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436.05</v>
      </c>
      <c r="D436" s="36">
        <v>443.31666666666666</v>
      </c>
      <c r="E436" s="36">
        <v>422.73333333333335</v>
      </c>
      <c r="F436" s="36">
        <v>409.41666666666669</v>
      </c>
      <c r="G436" s="36">
        <v>388.83333333333337</v>
      </c>
      <c r="H436" s="36">
        <v>456.63333333333333</v>
      </c>
      <c r="I436" s="36">
        <v>477.2166666666667</v>
      </c>
      <c r="J436" s="36">
        <v>490.5333333333333</v>
      </c>
      <c r="K436" s="31">
        <v>463.9</v>
      </c>
      <c r="L436" s="31">
        <v>430</v>
      </c>
      <c r="M436" s="31">
        <v>6.1043500000000002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372.9</v>
      </c>
      <c r="D437" s="36">
        <v>373.26666666666671</v>
      </c>
      <c r="E437" s="36">
        <v>367.73333333333341</v>
      </c>
      <c r="F437" s="36">
        <v>362.56666666666672</v>
      </c>
      <c r="G437" s="36">
        <v>357.03333333333342</v>
      </c>
      <c r="H437" s="36">
        <v>378.43333333333339</v>
      </c>
      <c r="I437" s="36">
        <v>383.9666666666667</v>
      </c>
      <c r="J437" s="36">
        <v>389.13333333333338</v>
      </c>
      <c r="K437" s="31">
        <v>378.8</v>
      </c>
      <c r="L437" s="31">
        <v>368.1</v>
      </c>
      <c r="M437" s="31">
        <v>2.2490299999999999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4322.05</v>
      </c>
      <c r="D438" s="36">
        <v>4445</v>
      </c>
      <c r="E438" s="36">
        <v>4027.05</v>
      </c>
      <c r="F438" s="36">
        <v>3732.05</v>
      </c>
      <c r="G438" s="36">
        <v>3314.1000000000004</v>
      </c>
      <c r="H438" s="36">
        <v>4740</v>
      </c>
      <c r="I438" s="36">
        <v>5157.9500000000007</v>
      </c>
      <c r="J438" s="36">
        <v>5452.95</v>
      </c>
      <c r="K438" s="31">
        <v>4862.95</v>
      </c>
      <c r="L438" s="31">
        <v>4150</v>
      </c>
      <c r="M438" s="31">
        <v>2.8186300000000002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572.45000000000005</v>
      </c>
      <c r="D439" s="36">
        <v>573.88333333333333</v>
      </c>
      <c r="E439" s="36">
        <v>558.66666666666663</v>
      </c>
      <c r="F439" s="36">
        <v>544.88333333333333</v>
      </c>
      <c r="G439" s="36">
        <v>529.66666666666663</v>
      </c>
      <c r="H439" s="36">
        <v>587.66666666666663</v>
      </c>
      <c r="I439" s="36">
        <v>602.88333333333333</v>
      </c>
      <c r="J439" s="36">
        <v>616.66666666666663</v>
      </c>
      <c r="K439" s="31">
        <v>589.1</v>
      </c>
      <c r="L439" s="31">
        <v>560.1</v>
      </c>
      <c r="M439" s="31">
        <v>1.5998300000000001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31.8</v>
      </c>
      <c r="D440" s="36">
        <v>32.433333333333337</v>
      </c>
      <c r="E440" s="36">
        <v>30.766666666666673</v>
      </c>
      <c r="F440" s="36">
        <v>29.733333333333334</v>
      </c>
      <c r="G440" s="36">
        <v>28.06666666666667</v>
      </c>
      <c r="H440" s="36">
        <v>33.466666666666676</v>
      </c>
      <c r="I440" s="36">
        <v>35.133333333333333</v>
      </c>
      <c r="J440" s="36">
        <v>36.166666666666679</v>
      </c>
      <c r="K440" s="31">
        <v>34.1</v>
      </c>
      <c r="L440" s="31">
        <v>31.4</v>
      </c>
      <c r="M440" s="31">
        <v>1303.38329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303.3</v>
      </c>
      <c r="D441" s="36">
        <v>306.2166666666667</v>
      </c>
      <c r="E441" s="36">
        <v>296.08333333333337</v>
      </c>
      <c r="F441" s="36">
        <v>288.86666666666667</v>
      </c>
      <c r="G441" s="36">
        <v>278.73333333333335</v>
      </c>
      <c r="H441" s="36">
        <v>313.43333333333339</v>
      </c>
      <c r="I441" s="36">
        <v>323.56666666666672</v>
      </c>
      <c r="J441" s="36">
        <v>330.78333333333342</v>
      </c>
      <c r="K441" s="31">
        <v>316.35000000000002</v>
      </c>
      <c r="L441" s="31">
        <v>299</v>
      </c>
      <c r="M441" s="31">
        <v>17.535959999999999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693</v>
      </c>
      <c r="D442" s="36">
        <v>697.61666666666667</v>
      </c>
      <c r="E442" s="36">
        <v>685.38333333333333</v>
      </c>
      <c r="F442" s="36">
        <v>677.76666666666665</v>
      </c>
      <c r="G442" s="36">
        <v>665.5333333333333</v>
      </c>
      <c r="H442" s="36">
        <v>705.23333333333335</v>
      </c>
      <c r="I442" s="36">
        <v>717.4666666666667</v>
      </c>
      <c r="J442" s="36">
        <v>725.08333333333337</v>
      </c>
      <c r="K442" s="31">
        <v>709.85</v>
      </c>
      <c r="L442" s="31">
        <v>690</v>
      </c>
      <c r="M442" s="31">
        <v>13.9193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571.75</v>
      </c>
      <c r="D443" s="36">
        <v>577.30000000000007</v>
      </c>
      <c r="E443" s="36">
        <v>559.65000000000009</v>
      </c>
      <c r="F443" s="36">
        <v>547.55000000000007</v>
      </c>
      <c r="G443" s="36">
        <v>529.90000000000009</v>
      </c>
      <c r="H443" s="36">
        <v>589.40000000000009</v>
      </c>
      <c r="I443" s="36">
        <v>607.04999999999995</v>
      </c>
      <c r="J443" s="36">
        <v>619.15000000000009</v>
      </c>
      <c r="K443" s="31">
        <v>594.95000000000005</v>
      </c>
      <c r="L443" s="31">
        <v>565.20000000000005</v>
      </c>
      <c r="M443" s="31">
        <v>1.1114299999999999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1010.45</v>
      </c>
      <c r="D444" s="36">
        <v>1028.8166666666666</v>
      </c>
      <c r="E444" s="36">
        <v>986.63333333333321</v>
      </c>
      <c r="F444" s="36">
        <v>962.81666666666661</v>
      </c>
      <c r="G444" s="36">
        <v>920.63333333333321</v>
      </c>
      <c r="H444" s="36">
        <v>1052.6333333333332</v>
      </c>
      <c r="I444" s="36">
        <v>1094.8166666666666</v>
      </c>
      <c r="J444" s="36">
        <v>1118.6333333333332</v>
      </c>
      <c r="K444" s="31">
        <v>1071</v>
      </c>
      <c r="L444" s="31">
        <v>1005</v>
      </c>
      <c r="M444" s="31">
        <v>5.6924599999999996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978.5</v>
      </c>
      <c r="D445" s="36">
        <v>990.23333333333323</v>
      </c>
      <c r="E445" s="36">
        <v>963.31666666666649</v>
      </c>
      <c r="F445" s="36">
        <v>948.13333333333321</v>
      </c>
      <c r="G445" s="36">
        <v>921.21666666666647</v>
      </c>
      <c r="H445" s="36">
        <v>1005.4166666666665</v>
      </c>
      <c r="I445" s="36">
        <v>1032.3333333333333</v>
      </c>
      <c r="J445" s="36">
        <v>1047.5166666666664</v>
      </c>
      <c r="K445" s="31">
        <v>1017.15</v>
      </c>
      <c r="L445" s="31">
        <v>975.05</v>
      </c>
      <c r="M445" s="31">
        <v>8.2519200000000001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1615.15</v>
      </c>
      <c r="D446" s="36">
        <v>1636.95</v>
      </c>
      <c r="E446" s="36">
        <v>1580.9</v>
      </c>
      <c r="F446" s="36">
        <v>1546.65</v>
      </c>
      <c r="G446" s="36">
        <v>1490.6000000000001</v>
      </c>
      <c r="H446" s="36">
        <v>1671.2</v>
      </c>
      <c r="I446" s="36">
        <v>1727.2499999999998</v>
      </c>
      <c r="J446" s="36">
        <v>1761.5</v>
      </c>
      <c r="K446" s="31">
        <v>1693</v>
      </c>
      <c r="L446" s="31">
        <v>1602.7</v>
      </c>
      <c r="M446" s="31">
        <v>14.795310000000001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3410.15</v>
      </c>
      <c r="D447" s="36">
        <v>3430.1333333333337</v>
      </c>
      <c r="E447" s="36">
        <v>3381.3166666666675</v>
      </c>
      <c r="F447" s="36">
        <v>3352.483333333334</v>
      </c>
      <c r="G447" s="36">
        <v>3303.6666666666679</v>
      </c>
      <c r="H447" s="36">
        <v>3458.9666666666672</v>
      </c>
      <c r="I447" s="36">
        <v>3507.7833333333338</v>
      </c>
      <c r="J447" s="36">
        <v>3536.6166666666668</v>
      </c>
      <c r="K447" s="31">
        <v>3478.95</v>
      </c>
      <c r="L447" s="31">
        <v>3401.3</v>
      </c>
      <c r="M447" s="31">
        <v>11.062720000000001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883.1</v>
      </c>
      <c r="D448" s="36">
        <v>889.80000000000007</v>
      </c>
      <c r="E448" s="36">
        <v>873.55000000000018</v>
      </c>
      <c r="F448" s="36">
        <v>864.00000000000011</v>
      </c>
      <c r="G448" s="36">
        <v>847.75000000000023</v>
      </c>
      <c r="H448" s="36">
        <v>899.35000000000014</v>
      </c>
      <c r="I448" s="36">
        <v>915.59999999999991</v>
      </c>
      <c r="J448" s="36">
        <v>925.15000000000009</v>
      </c>
      <c r="K448" s="31">
        <v>906.05</v>
      </c>
      <c r="L448" s="31">
        <v>880.25</v>
      </c>
      <c r="M448" s="31">
        <v>9.7311300000000003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7336.45</v>
      </c>
      <c r="D449" s="36">
        <v>7416.1500000000005</v>
      </c>
      <c r="E449" s="36">
        <v>7220.3000000000011</v>
      </c>
      <c r="F449" s="36">
        <v>7104.1500000000005</v>
      </c>
      <c r="G449" s="36">
        <v>6908.3000000000011</v>
      </c>
      <c r="H449" s="36">
        <v>7532.3000000000011</v>
      </c>
      <c r="I449" s="36">
        <v>7728.1500000000015</v>
      </c>
      <c r="J449" s="36">
        <v>7844.3000000000011</v>
      </c>
      <c r="K449" s="31">
        <v>7612</v>
      </c>
      <c r="L449" s="31">
        <v>7300</v>
      </c>
      <c r="M449" s="31">
        <v>1.17797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3133.05</v>
      </c>
      <c r="D450" s="36">
        <v>3184.7000000000003</v>
      </c>
      <c r="E450" s="36">
        <v>3029.3500000000004</v>
      </c>
      <c r="F450" s="36">
        <v>2925.65</v>
      </c>
      <c r="G450" s="36">
        <v>2770.3</v>
      </c>
      <c r="H450" s="36">
        <v>3288.4000000000005</v>
      </c>
      <c r="I450" s="36">
        <v>3443.75</v>
      </c>
      <c r="J450" s="36">
        <v>3547.4500000000007</v>
      </c>
      <c r="K450" s="31">
        <v>3340.05</v>
      </c>
      <c r="L450" s="31">
        <v>3081</v>
      </c>
      <c r="M450" s="31">
        <v>1.26302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425.95</v>
      </c>
      <c r="D451" s="36">
        <v>431.66666666666669</v>
      </c>
      <c r="E451" s="36">
        <v>419.28333333333336</v>
      </c>
      <c r="F451" s="36">
        <v>412.61666666666667</v>
      </c>
      <c r="G451" s="36">
        <v>400.23333333333335</v>
      </c>
      <c r="H451" s="36">
        <v>438.33333333333337</v>
      </c>
      <c r="I451" s="36">
        <v>450.7166666666667</v>
      </c>
      <c r="J451" s="36">
        <v>457.38333333333338</v>
      </c>
      <c r="K451" s="31">
        <v>444.05</v>
      </c>
      <c r="L451" s="31">
        <v>425</v>
      </c>
      <c r="M451" s="31">
        <v>19.679069999999999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647.35</v>
      </c>
      <c r="D452" s="36">
        <v>653.19999999999993</v>
      </c>
      <c r="E452" s="36">
        <v>639.14999999999986</v>
      </c>
      <c r="F452" s="36">
        <v>630.94999999999993</v>
      </c>
      <c r="G452" s="36">
        <v>616.89999999999986</v>
      </c>
      <c r="H452" s="36">
        <v>661.39999999999986</v>
      </c>
      <c r="I452" s="36">
        <v>675.44999999999982</v>
      </c>
      <c r="J452" s="36">
        <v>683.64999999999986</v>
      </c>
      <c r="K452" s="31">
        <v>667.25</v>
      </c>
      <c r="L452" s="31">
        <v>645</v>
      </c>
      <c r="M452" s="31">
        <v>85.640039999999999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238.25</v>
      </c>
      <c r="D453" s="36">
        <v>241.1</v>
      </c>
      <c r="E453" s="36">
        <v>233.45</v>
      </c>
      <c r="F453" s="36">
        <v>228.65</v>
      </c>
      <c r="G453" s="36">
        <v>221</v>
      </c>
      <c r="H453" s="36">
        <v>245.89999999999998</v>
      </c>
      <c r="I453" s="36">
        <v>253.55</v>
      </c>
      <c r="J453" s="36">
        <v>258.34999999999997</v>
      </c>
      <c r="K453" s="31">
        <v>248.75</v>
      </c>
      <c r="L453" s="31">
        <v>236.3</v>
      </c>
      <c r="M453" s="31">
        <v>95.501080000000002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120</v>
      </c>
      <c r="D454" s="36">
        <v>121.03333333333335</v>
      </c>
      <c r="E454" s="36">
        <v>118.66666666666669</v>
      </c>
      <c r="F454" s="36">
        <v>117.33333333333334</v>
      </c>
      <c r="G454" s="36">
        <v>114.96666666666668</v>
      </c>
      <c r="H454" s="36">
        <v>122.36666666666669</v>
      </c>
      <c r="I454" s="36">
        <v>124.73333333333333</v>
      </c>
      <c r="J454" s="36">
        <v>126.06666666666669</v>
      </c>
      <c r="K454" s="31">
        <v>123.4</v>
      </c>
      <c r="L454" s="31">
        <v>119.7</v>
      </c>
      <c r="M454" s="31">
        <v>306.99479000000002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85.2</v>
      </c>
      <c r="D455" s="36">
        <v>87.55</v>
      </c>
      <c r="E455" s="36">
        <v>81.149999999999991</v>
      </c>
      <c r="F455" s="36">
        <v>77.099999999999994</v>
      </c>
      <c r="G455" s="36">
        <v>70.699999999999989</v>
      </c>
      <c r="H455" s="36">
        <v>91.6</v>
      </c>
      <c r="I455" s="36">
        <v>98</v>
      </c>
      <c r="J455" s="36">
        <v>102.05</v>
      </c>
      <c r="K455" s="31">
        <v>93.95</v>
      </c>
      <c r="L455" s="31">
        <v>83.5</v>
      </c>
      <c r="M455" s="31">
        <v>71.367289999999997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1319.05</v>
      </c>
      <c r="D456" s="36">
        <v>1334.3500000000001</v>
      </c>
      <c r="E456" s="36">
        <v>1293.7000000000003</v>
      </c>
      <c r="F456" s="36">
        <v>1268.3500000000001</v>
      </c>
      <c r="G456" s="36">
        <v>1227.7000000000003</v>
      </c>
      <c r="H456" s="36">
        <v>1359.7000000000003</v>
      </c>
      <c r="I456" s="36">
        <v>1400.3500000000004</v>
      </c>
      <c r="J456" s="36">
        <v>1425.7000000000003</v>
      </c>
      <c r="K456" s="31">
        <v>1375</v>
      </c>
      <c r="L456" s="31">
        <v>1309</v>
      </c>
      <c r="M456" s="31">
        <v>0.50629000000000002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355.95</v>
      </c>
      <c r="D457" s="36">
        <v>364.34999999999997</v>
      </c>
      <c r="E457" s="36">
        <v>343.59999999999991</v>
      </c>
      <c r="F457" s="36">
        <v>331.24999999999994</v>
      </c>
      <c r="G457" s="36">
        <v>310.49999999999989</v>
      </c>
      <c r="H457" s="36">
        <v>376.69999999999993</v>
      </c>
      <c r="I457" s="36">
        <v>397.45000000000005</v>
      </c>
      <c r="J457" s="36">
        <v>409.79999999999995</v>
      </c>
      <c r="K457" s="31">
        <v>385.1</v>
      </c>
      <c r="L457" s="31">
        <v>352</v>
      </c>
      <c r="M457" s="31">
        <v>1.88035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2587.6999999999998</v>
      </c>
      <c r="D458" s="36">
        <v>2594.2166666666667</v>
      </c>
      <c r="E458" s="36">
        <v>2518.4833333333336</v>
      </c>
      <c r="F458" s="36">
        <v>2449.2666666666669</v>
      </c>
      <c r="G458" s="36">
        <v>2373.5333333333338</v>
      </c>
      <c r="H458" s="36">
        <v>2663.4333333333334</v>
      </c>
      <c r="I458" s="36">
        <v>2739.1666666666661</v>
      </c>
      <c r="J458" s="36">
        <v>2808.3833333333332</v>
      </c>
      <c r="K458" s="31">
        <v>2669.95</v>
      </c>
      <c r="L458" s="31">
        <v>2525</v>
      </c>
      <c r="M458" s="31">
        <v>0.50858000000000003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1155.95</v>
      </c>
      <c r="D459" s="36">
        <v>1159.4833333333333</v>
      </c>
      <c r="E459" s="36">
        <v>1148.0166666666667</v>
      </c>
      <c r="F459" s="36">
        <v>1140.0833333333333</v>
      </c>
      <c r="G459" s="36">
        <v>1128.6166666666666</v>
      </c>
      <c r="H459" s="36">
        <v>1167.4166666666667</v>
      </c>
      <c r="I459" s="36">
        <v>1178.8833333333334</v>
      </c>
      <c r="J459" s="36">
        <v>1186.8166666666668</v>
      </c>
      <c r="K459" s="31">
        <v>1170.95</v>
      </c>
      <c r="L459" s="31">
        <v>1151.55</v>
      </c>
      <c r="M459" s="31">
        <v>12.03959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827.95</v>
      </c>
      <c r="D460" s="36">
        <v>844.98333333333323</v>
      </c>
      <c r="E460" s="36">
        <v>804.96666666666647</v>
      </c>
      <c r="F460" s="36">
        <v>781.98333333333323</v>
      </c>
      <c r="G460" s="36">
        <v>741.96666666666647</v>
      </c>
      <c r="H460" s="36">
        <v>867.96666666666647</v>
      </c>
      <c r="I460" s="36">
        <v>907.98333333333312</v>
      </c>
      <c r="J460" s="36">
        <v>930.96666666666647</v>
      </c>
      <c r="K460" s="31">
        <v>885</v>
      </c>
      <c r="L460" s="31">
        <v>822</v>
      </c>
      <c r="M460" s="31">
        <v>6.6148600000000002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138.55000000000001</v>
      </c>
      <c r="D461" s="36">
        <v>142.78333333333333</v>
      </c>
      <c r="E461" s="36">
        <v>132.86666666666667</v>
      </c>
      <c r="F461" s="36">
        <v>127.18333333333334</v>
      </c>
      <c r="G461" s="36">
        <v>117.26666666666668</v>
      </c>
      <c r="H461" s="36">
        <v>148.46666666666667</v>
      </c>
      <c r="I461" s="36">
        <v>158.38333333333335</v>
      </c>
      <c r="J461" s="36">
        <v>164.06666666666666</v>
      </c>
      <c r="K461" s="31">
        <v>152.69999999999999</v>
      </c>
      <c r="L461" s="31">
        <v>137.1</v>
      </c>
      <c r="M461" s="31">
        <v>24.302199999999999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975.35</v>
      </c>
      <c r="D462" s="36">
        <v>985.15</v>
      </c>
      <c r="E462" s="36">
        <v>960.5</v>
      </c>
      <c r="F462" s="36">
        <v>945.65</v>
      </c>
      <c r="G462" s="36">
        <v>921</v>
      </c>
      <c r="H462" s="36">
        <v>1000</v>
      </c>
      <c r="I462" s="36">
        <v>1024.6499999999999</v>
      </c>
      <c r="J462" s="36">
        <v>1039.5</v>
      </c>
      <c r="K462" s="31">
        <v>1009.8</v>
      </c>
      <c r="L462" s="31">
        <v>970.3</v>
      </c>
      <c r="M462" s="31">
        <v>4.3125600000000004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2926.3</v>
      </c>
      <c r="D463" s="36">
        <v>2975.15</v>
      </c>
      <c r="E463" s="36">
        <v>2834.55</v>
      </c>
      <c r="F463" s="36">
        <v>2742.8</v>
      </c>
      <c r="G463" s="36">
        <v>2602.2000000000003</v>
      </c>
      <c r="H463" s="36">
        <v>3066.9</v>
      </c>
      <c r="I463" s="36">
        <v>3207.4999999999995</v>
      </c>
      <c r="J463" s="36">
        <v>3299.25</v>
      </c>
      <c r="K463" s="31">
        <v>3115.75</v>
      </c>
      <c r="L463" s="31">
        <v>2883.4</v>
      </c>
      <c r="M463" s="31">
        <v>0.87248999999999999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2983.1</v>
      </c>
      <c r="D464" s="36">
        <v>2999.75</v>
      </c>
      <c r="E464" s="36">
        <v>2944.5</v>
      </c>
      <c r="F464" s="36">
        <v>2905.9</v>
      </c>
      <c r="G464" s="36">
        <v>2850.65</v>
      </c>
      <c r="H464" s="36">
        <v>3038.35</v>
      </c>
      <c r="I464" s="36">
        <v>3093.6</v>
      </c>
      <c r="J464" s="36">
        <v>3132.2</v>
      </c>
      <c r="K464" s="31">
        <v>3055</v>
      </c>
      <c r="L464" s="31">
        <v>2961.15</v>
      </c>
      <c r="M464" s="31">
        <v>0.23193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3219.75</v>
      </c>
      <c r="D465" s="36">
        <v>3234.7999999999997</v>
      </c>
      <c r="E465" s="36">
        <v>3194.6499999999996</v>
      </c>
      <c r="F465" s="36">
        <v>3169.5499999999997</v>
      </c>
      <c r="G465" s="36">
        <v>3129.3999999999996</v>
      </c>
      <c r="H465" s="36">
        <v>3259.8999999999996</v>
      </c>
      <c r="I465" s="36">
        <v>3300.05</v>
      </c>
      <c r="J465" s="36">
        <v>3325.1499999999996</v>
      </c>
      <c r="K465" s="31">
        <v>3274.95</v>
      </c>
      <c r="L465" s="31">
        <v>3209.7</v>
      </c>
      <c r="M465" s="31">
        <v>5.6692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1877.3</v>
      </c>
      <c r="D466" s="36">
        <v>1885.3333333333333</v>
      </c>
      <c r="E466" s="36">
        <v>1859.7166666666665</v>
      </c>
      <c r="F466" s="36">
        <v>1842.1333333333332</v>
      </c>
      <c r="G466" s="36">
        <v>1816.5166666666664</v>
      </c>
      <c r="H466" s="36">
        <v>1902.9166666666665</v>
      </c>
      <c r="I466" s="36">
        <v>1928.5333333333333</v>
      </c>
      <c r="J466" s="36">
        <v>1946.1166666666666</v>
      </c>
      <c r="K466" s="31">
        <v>1910.95</v>
      </c>
      <c r="L466" s="31">
        <v>1867.75</v>
      </c>
      <c r="M466" s="31">
        <v>2.2451599999999998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722.9</v>
      </c>
      <c r="D467" s="36">
        <v>724.46666666666658</v>
      </c>
      <c r="E467" s="36">
        <v>708.48333333333312</v>
      </c>
      <c r="F467" s="36">
        <v>694.06666666666649</v>
      </c>
      <c r="G467" s="36">
        <v>678.08333333333303</v>
      </c>
      <c r="H467" s="36">
        <v>738.88333333333321</v>
      </c>
      <c r="I467" s="36">
        <v>754.86666666666656</v>
      </c>
      <c r="J467" s="36">
        <v>769.2833333333333</v>
      </c>
      <c r="K467" s="31">
        <v>740.45</v>
      </c>
      <c r="L467" s="31">
        <v>710.05</v>
      </c>
      <c r="M467" s="31">
        <v>1.7754099999999999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795.5</v>
      </c>
      <c r="D468" s="36">
        <v>805.15</v>
      </c>
      <c r="E468" s="36">
        <v>761.34999999999991</v>
      </c>
      <c r="F468" s="36">
        <v>727.19999999999993</v>
      </c>
      <c r="G468" s="36">
        <v>683.39999999999986</v>
      </c>
      <c r="H468" s="36">
        <v>839.3</v>
      </c>
      <c r="I468" s="36">
        <v>883.09999999999991</v>
      </c>
      <c r="J468" s="36">
        <v>917.25</v>
      </c>
      <c r="K468" s="31">
        <v>848.95</v>
      </c>
      <c r="L468" s="31">
        <v>771</v>
      </c>
      <c r="M468" s="31">
        <v>3.2626499999999998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1991.95</v>
      </c>
      <c r="D469" s="36">
        <v>2004.3666666666668</v>
      </c>
      <c r="E469" s="36">
        <v>1967.5833333333335</v>
      </c>
      <c r="F469" s="36">
        <v>1943.2166666666667</v>
      </c>
      <c r="G469" s="36">
        <v>1906.4333333333334</v>
      </c>
      <c r="H469" s="36">
        <v>2028.7333333333336</v>
      </c>
      <c r="I469" s="36">
        <v>2065.5166666666669</v>
      </c>
      <c r="J469" s="36">
        <v>2089.8833333333337</v>
      </c>
      <c r="K469" s="31">
        <v>2041.15</v>
      </c>
      <c r="L469" s="31">
        <v>1980</v>
      </c>
      <c r="M469" s="31">
        <v>4.8845099999999997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33.65</v>
      </c>
      <c r="D470" s="36">
        <v>34.266666666666666</v>
      </c>
      <c r="E470" s="36">
        <v>32.883333333333333</v>
      </c>
      <c r="F470" s="36">
        <v>32.116666666666667</v>
      </c>
      <c r="G470" s="36">
        <v>30.733333333333334</v>
      </c>
      <c r="H470" s="36">
        <v>35.033333333333331</v>
      </c>
      <c r="I470" s="36">
        <v>36.416666666666657</v>
      </c>
      <c r="J470" s="36">
        <v>37.18333333333333</v>
      </c>
      <c r="K470" s="31">
        <v>35.65</v>
      </c>
      <c r="L470" s="31">
        <v>33.5</v>
      </c>
      <c r="M470" s="31">
        <v>121.41285000000001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354.65</v>
      </c>
      <c r="D471" s="36">
        <v>365.06666666666666</v>
      </c>
      <c r="E471" s="36">
        <v>339.58333333333331</v>
      </c>
      <c r="F471" s="36">
        <v>324.51666666666665</v>
      </c>
      <c r="G471" s="36">
        <v>299.0333333333333</v>
      </c>
      <c r="H471" s="36">
        <v>380.13333333333333</v>
      </c>
      <c r="I471" s="36">
        <v>405.61666666666667</v>
      </c>
      <c r="J471" s="36">
        <v>420.68333333333334</v>
      </c>
      <c r="K471" s="31">
        <v>390.55</v>
      </c>
      <c r="L471" s="31">
        <v>350</v>
      </c>
      <c r="M471" s="31">
        <v>15.5174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346.15</v>
      </c>
      <c r="D472" s="36">
        <v>344.73333333333335</v>
      </c>
      <c r="E472" s="36">
        <v>319.61666666666667</v>
      </c>
      <c r="F472" s="36">
        <v>293.08333333333331</v>
      </c>
      <c r="G472" s="36">
        <v>267.96666666666664</v>
      </c>
      <c r="H472" s="36">
        <v>371.26666666666671</v>
      </c>
      <c r="I472" s="36">
        <v>396.38333333333338</v>
      </c>
      <c r="J472" s="36">
        <v>422.91666666666674</v>
      </c>
      <c r="K472" s="31">
        <v>369.85</v>
      </c>
      <c r="L472" s="31">
        <v>318.2</v>
      </c>
      <c r="M472" s="31">
        <v>4.2828799999999996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774.3</v>
      </c>
      <c r="D473" s="36">
        <v>788.1</v>
      </c>
      <c r="E473" s="36">
        <v>757.45</v>
      </c>
      <c r="F473" s="36">
        <v>740.6</v>
      </c>
      <c r="G473" s="36">
        <v>709.95</v>
      </c>
      <c r="H473" s="36">
        <v>804.95</v>
      </c>
      <c r="I473" s="36">
        <v>835.59999999999991</v>
      </c>
      <c r="J473" s="36">
        <v>852.45</v>
      </c>
      <c r="K473" s="31">
        <v>818.75</v>
      </c>
      <c r="L473" s="31">
        <v>771.25</v>
      </c>
      <c r="M473" s="31">
        <v>0.64702999999999999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2907.15</v>
      </c>
      <c r="D474" s="36">
        <v>2942.8166666666671</v>
      </c>
      <c r="E474" s="36">
        <v>2844.3833333333341</v>
      </c>
      <c r="F474" s="36">
        <v>2781.6166666666672</v>
      </c>
      <c r="G474" s="36">
        <v>2683.1833333333343</v>
      </c>
      <c r="H474" s="36">
        <v>3005.5833333333339</v>
      </c>
      <c r="I474" s="36">
        <v>3104.0166666666673</v>
      </c>
      <c r="J474" s="36">
        <v>3166.7833333333338</v>
      </c>
      <c r="K474" s="31">
        <v>3041.25</v>
      </c>
      <c r="L474" s="31">
        <v>2880.05</v>
      </c>
      <c r="M474" s="31">
        <v>1.44309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42.75</v>
      </c>
      <c r="D475" s="36">
        <v>43.9</v>
      </c>
      <c r="E475" s="36">
        <v>41.349999999999994</v>
      </c>
      <c r="F475" s="36">
        <v>39.949999999999996</v>
      </c>
      <c r="G475" s="36">
        <v>37.399999999999991</v>
      </c>
      <c r="H475" s="36">
        <v>45.3</v>
      </c>
      <c r="I475" s="36">
        <v>47.849999999999994</v>
      </c>
      <c r="J475" s="36">
        <v>49.25</v>
      </c>
      <c r="K475" s="31">
        <v>46.45</v>
      </c>
      <c r="L475" s="31">
        <v>42.5</v>
      </c>
      <c r="M475" s="31">
        <v>145.19448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1585.25</v>
      </c>
      <c r="D476" s="36">
        <v>1591.2833333333335</v>
      </c>
      <c r="E476" s="36">
        <v>1574.116666666667</v>
      </c>
      <c r="F476" s="36">
        <v>1562.9833333333336</v>
      </c>
      <c r="G476" s="36">
        <v>1545.8166666666671</v>
      </c>
      <c r="H476" s="36">
        <v>1602.416666666667</v>
      </c>
      <c r="I476" s="36">
        <v>1619.5833333333335</v>
      </c>
      <c r="J476" s="36">
        <v>1630.7166666666669</v>
      </c>
      <c r="K476" s="31">
        <v>1608.45</v>
      </c>
      <c r="L476" s="31">
        <v>1580.15</v>
      </c>
      <c r="M476" s="31">
        <v>9.5031099999999995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35.75</v>
      </c>
      <c r="D477" s="36">
        <v>36.633333333333333</v>
      </c>
      <c r="E477" s="36">
        <v>34.316666666666663</v>
      </c>
      <c r="F477" s="36">
        <v>32.883333333333333</v>
      </c>
      <c r="G477" s="36">
        <v>30.566666666666663</v>
      </c>
      <c r="H477" s="36">
        <v>38.066666666666663</v>
      </c>
      <c r="I477" s="36">
        <v>40.38333333333334</v>
      </c>
      <c r="J477" s="36">
        <v>41.816666666666663</v>
      </c>
      <c r="K477" s="31">
        <v>38.950000000000003</v>
      </c>
      <c r="L477" s="31">
        <v>35.200000000000003</v>
      </c>
      <c r="M477" s="31">
        <v>375.03928999999999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428.1</v>
      </c>
      <c r="D478" s="36">
        <v>433.88333333333338</v>
      </c>
      <c r="E478" s="36">
        <v>420.16666666666674</v>
      </c>
      <c r="F478" s="36">
        <v>412.23333333333335</v>
      </c>
      <c r="G478" s="36">
        <v>398.51666666666671</v>
      </c>
      <c r="H478" s="36">
        <v>441.81666666666678</v>
      </c>
      <c r="I478" s="36">
        <v>455.53333333333336</v>
      </c>
      <c r="J478" s="36">
        <v>463.46666666666681</v>
      </c>
      <c r="K478" s="31">
        <v>447.6</v>
      </c>
      <c r="L478" s="31">
        <v>425.95</v>
      </c>
      <c r="M478" s="31">
        <v>1.36599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8325.25</v>
      </c>
      <c r="D479" s="36">
        <v>8383.7999999999993</v>
      </c>
      <c r="E479" s="36">
        <v>8243.9999999999982</v>
      </c>
      <c r="F479" s="36">
        <v>8162.7499999999982</v>
      </c>
      <c r="G479" s="36">
        <v>8022.9499999999971</v>
      </c>
      <c r="H479" s="36">
        <v>8465.0499999999993</v>
      </c>
      <c r="I479" s="36">
        <v>8604.8500000000022</v>
      </c>
      <c r="J479" s="36">
        <v>8686.1</v>
      </c>
      <c r="K479" s="31">
        <v>8523.6</v>
      </c>
      <c r="L479" s="31">
        <v>8302.5499999999993</v>
      </c>
      <c r="M479" s="31">
        <v>2.1754600000000002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95</v>
      </c>
      <c r="D480" s="36">
        <v>96.666666666666671</v>
      </c>
      <c r="E480" s="36">
        <v>91.333333333333343</v>
      </c>
      <c r="F480" s="36">
        <v>87.666666666666671</v>
      </c>
      <c r="G480" s="36">
        <v>82.333333333333343</v>
      </c>
      <c r="H480" s="36">
        <v>100.33333333333334</v>
      </c>
      <c r="I480" s="36">
        <v>105.66666666666669</v>
      </c>
      <c r="J480" s="36">
        <v>109.33333333333334</v>
      </c>
      <c r="K480" s="31">
        <v>102</v>
      </c>
      <c r="L480" s="31">
        <v>93</v>
      </c>
      <c r="M480" s="31">
        <v>298.90296000000001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1629.05</v>
      </c>
      <c r="D481" s="36">
        <v>1625.5166666666667</v>
      </c>
      <c r="E481" s="36">
        <v>1605.5833333333333</v>
      </c>
      <c r="F481" s="36">
        <v>1582.1166666666666</v>
      </c>
      <c r="G481" s="36">
        <v>1562.1833333333332</v>
      </c>
      <c r="H481" s="36">
        <v>1648.9833333333333</v>
      </c>
      <c r="I481" s="36">
        <v>1668.9166666666667</v>
      </c>
      <c r="J481" s="31">
        <v>1692.3833333333334</v>
      </c>
      <c r="K481" s="31">
        <v>1645.45</v>
      </c>
      <c r="L481" s="31">
        <v>1602.05</v>
      </c>
      <c r="M481" s="53">
        <v>6.4713099999999999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1012.1</v>
      </c>
      <c r="D482" s="36">
        <v>1018.8166666666666</v>
      </c>
      <c r="E482" s="36">
        <v>1001.0333333333333</v>
      </c>
      <c r="F482" s="36">
        <v>989.9666666666667</v>
      </c>
      <c r="G482" s="36">
        <v>972.18333333333339</v>
      </c>
      <c r="H482" s="36">
        <v>1029.8833333333332</v>
      </c>
      <c r="I482" s="36">
        <v>1047.6666666666665</v>
      </c>
      <c r="J482" s="31">
        <v>1058.7333333333331</v>
      </c>
      <c r="K482" s="31">
        <v>1036.5999999999999</v>
      </c>
      <c r="L482" s="31">
        <v>1007.75</v>
      </c>
      <c r="M482" s="53">
        <v>5.4765699999999997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578.20000000000005</v>
      </c>
      <c r="D483" s="36">
        <v>586.4</v>
      </c>
      <c r="E483" s="36">
        <v>561.79999999999995</v>
      </c>
      <c r="F483" s="36">
        <v>545.4</v>
      </c>
      <c r="G483" s="36">
        <v>520.79999999999995</v>
      </c>
      <c r="H483" s="36">
        <v>602.79999999999995</v>
      </c>
      <c r="I483" s="36">
        <v>627.40000000000009</v>
      </c>
      <c r="J483" s="36">
        <v>643.79999999999995</v>
      </c>
      <c r="K483" s="31">
        <v>611</v>
      </c>
      <c r="L483" s="31">
        <v>570</v>
      </c>
      <c r="M483" s="31">
        <v>3.5624699999999998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586.70000000000005</v>
      </c>
      <c r="D484" s="36">
        <v>593.26666666666677</v>
      </c>
      <c r="E484" s="36">
        <v>578.53333333333353</v>
      </c>
      <c r="F484" s="36">
        <v>570.36666666666679</v>
      </c>
      <c r="G484" s="36">
        <v>555.63333333333355</v>
      </c>
      <c r="H484" s="36">
        <v>601.43333333333351</v>
      </c>
      <c r="I484" s="36">
        <v>616.16666666666686</v>
      </c>
      <c r="J484" s="31">
        <v>624.33333333333348</v>
      </c>
      <c r="K484" s="31">
        <v>608</v>
      </c>
      <c r="L484" s="31">
        <v>585.1</v>
      </c>
      <c r="M484" s="53">
        <v>21.099810000000002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758.25</v>
      </c>
      <c r="D485" s="36">
        <v>765.08333333333337</v>
      </c>
      <c r="E485" s="36">
        <v>740.16666666666674</v>
      </c>
      <c r="F485" s="36">
        <v>722.08333333333337</v>
      </c>
      <c r="G485" s="36">
        <v>697.16666666666674</v>
      </c>
      <c r="H485" s="36">
        <v>783.16666666666674</v>
      </c>
      <c r="I485" s="36">
        <v>808.08333333333348</v>
      </c>
      <c r="J485" s="36">
        <v>826.16666666666674</v>
      </c>
      <c r="K485" s="31">
        <v>790</v>
      </c>
      <c r="L485" s="31">
        <v>747</v>
      </c>
      <c r="M485" s="31">
        <v>1.5947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618.25</v>
      </c>
      <c r="D486" s="36">
        <v>627.91666666666663</v>
      </c>
      <c r="E486" s="36">
        <v>599.63333333333321</v>
      </c>
      <c r="F486" s="36">
        <v>581.01666666666654</v>
      </c>
      <c r="G486" s="36">
        <v>552.73333333333312</v>
      </c>
      <c r="H486" s="36">
        <v>646.5333333333333</v>
      </c>
      <c r="I486" s="36">
        <v>674.81666666666683</v>
      </c>
      <c r="J486" s="36">
        <v>693.43333333333339</v>
      </c>
      <c r="K486" s="31">
        <v>656.2</v>
      </c>
      <c r="L486" s="31">
        <v>609.29999999999995</v>
      </c>
      <c r="M486" s="31">
        <v>5.8865800000000004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414.7</v>
      </c>
      <c r="D487" s="36">
        <v>423.61666666666662</v>
      </c>
      <c r="E487" s="36">
        <v>402.33333333333326</v>
      </c>
      <c r="F487" s="36">
        <v>389.96666666666664</v>
      </c>
      <c r="G487" s="36">
        <v>368.68333333333328</v>
      </c>
      <c r="H487" s="36">
        <v>435.98333333333323</v>
      </c>
      <c r="I487" s="36">
        <v>457.26666666666665</v>
      </c>
      <c r="J487" s="36">
        <v>469.63333333333321</v>
      </c>
      <c r="K487" s="31">
        <v>444.9</v>
      </c>
      <c r="L487" s="31">
        <v>411.25</v>
      </c>
      <c r="M487" s="31">
        <v>3.5701499999999999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353.85</v>
      </c>
      <c r="D488" s="36">
        <v>361.0333333333333</v>
      </c>
      <c r="E488" s="36">
        <v>342.86666666666662</v>
      </c>
      <c r="F488" s="36">
        <v>331.88333333333333</v>
      </c>
      <c r="G488" s="36">
        <v>313.71666666666664</v>
      </c>
      <c r="H488" s="36">
        <v>372.01666666666659</v>
      </c>
      <c r="I488" s="36">
        <v>390.18333333333334</v>
      </c>
      <c r="J488" s="36">
        <v>401.16666666666657</v>
      </c>
      <c r="K488" s="31">
        <v>379.2</v>
      </c>
      <c r="L488" s="31">
        <v>350.05</v>
      </c>
      <c r="M488" s="31">
        <v>3.3123800000000001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463.25</v>
      </c>
      <c r="D489" s="36">
        <v>475.33333333333331</v>
      </c>
      <c r="E489" s="36">
        <v>444.01666666666665</v>
      </c>
      <c r="F489" s="36">
        <v>424.78333333333336</v>
      </c>
      <c r="G489" s="36">
        <v>393.4666666666667</v>
      </c>
      <c r="H489" s="36">
        <v>494.56666666666661</v>
      </c>
      <c r="I489" s="36">
        <v>525.88333333333333</v>
      </c>
      <c r="J489" s="36">
        <v>545.11666666666656</v>
      </c>
      <c r="K489" s="31">
        <v>506.65</v>
      </c>
      <c r="L489" s="31">
        <v>456.1</v>
      </c>
      <c r="M489" s="31">
        <v>3.6995900000000002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922.75</v>
      </c>
      <c r="D490" s="36">
        <v>922.0333333333333</v>
      </c>
      <c r="E490" s="36">
        <v>916.71666666666658</v>
      </c>
      <c r="F490" s="36">
        <v>910.68333333333328</v>
      </c>
      <c r="G490" s="36">
        <v>905.36666666666656</v>
      </c>
      <c r="H490" s="36">
        <v>928.06666666666661</v>
      </c>
      <c r="I490" s="36">
        <v>933.38333333333321</v>
      </c>
      <c r="J490" s="36">
        <v>939.41666666666663</v>
      </c>
      <c r="K490" s="31">
        <v>927.35</v>
      </c>
      <c r="L490" s="31">
        <v>916</v>
      </c>
      <c r="M490" s="31">
        <v>12.97542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1297.4000000000001</v>
      </c>
      <c r="D491" s="36">
        <v>1310.2833333333335</v>
      </c>
      <c r="E491" s="36">
        <v>1270.666666666667</v>
      </c>
      <c r="F491" s="36">
        <v>1243.9333333333334</v>
      </c>
      <c r="G491" s="36">
        <v>1204.3166666666668</v>
      </c>
      <c r="H491" s="36">
        <v>1337.0166666666671</v>
      </c>
      <c r="I491" s="36">
        <v>1376.6333333333334</v>
      </c>
      <c r="J491" s="36">
        <v>1403.3666666666672</v>
      </c>
      <c r="K491" s="31">
        <v>1349.9</v>
      </c>
      <c r="L491" s="31">
        <v>1283.55</v>
      </c>
      <c r="M491" s="31">
        <v>1.00135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215.05</v>
      </c>
      <c r="D492" s="36">
        <v>218.25</v>
      </c>
      <c r="E492" s="36">
        <v>211.3</v>
      </c>
      <c r="F492" s="36">
        <v>207.55</v>
      </c>
      <c r="G492" s="36">
        <v>200.60000000000002</v>
      </c>
      <c r="H492" s="36">
        <v>222</v>
      </c>
      <c r="I492" s="36">
        <v>228.95</v>
      </c>
      <c r="J492" s="36">
        <v>232.7</v>
      </c>
      <c r="K492" s="31">
        <v>225.2</v>
      </c>
      <c r="L492" s="31">
        <v>214.5</v>
      </c>
      <c r="M492" s="31">
        <v>73.848140000000001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297.5</v>
      </c>
      <c r="D493" s="36">
        <v>300.84999999999997</v>
      </c>
      <c r="E493" s="36">
        <v>291.64999999999992</v>
      </c>
      <c r="F493" s="36">
        <v>285.79999999999995</v>
      </c>
      <c r="G493" s="36">
        <v>276.59999999999991</v>
      </c>
      <c r="H493" s="36">
        <v>306.69999999999993</v>
      </c>
      <c r="I493" s="36">
        <v>315.89999999999998</v>
      </c>
      <c r="J493" s="36">
        <v>321.74999999999994</v>
      </c>
      <c r="K493" s="31">
        <v>310.05</v>
      </c>
      <c r="L493" s="31">
        <v>295</v>
      </c>
      <c r="M493" s="31">
        <v>1.4859599999999999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554.9</v>
      </c>
      <c r="D494" s="36">
        <v>554.7166666666667</v>
      </c>
      <c r="E494" s="36">
        <v>541.43333333333339</v>
      </c>
      <c r="F494" s="36">
        <v>527.9666666666667</v>
      </c>
      <c r="G494" s="36">
        <v>514.68333333333339</v>
      </c>
      <c r="H494" s="36">
        <v>568.18333333333339</v>
      </c>
      <c r="I494" s="36">
        <v>581.4666666666667</v>
      </c>
      <c r="J494" s="36">
        <v>594.93333333333339</v>
      </c>
      <c r="K494" s="31">
        <v>568</v>
      </c>
      <c r="L494" s="31">
        <v>541.25</v>
      </c>
      <c r="M494" s="31">
        <v>1.61256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1779.3</v>
      </c>
      <c r="D495" s="36">
        <v>1784.55</v>
      </c>
      <c r="E495" s="36">
        <v>1769.85</v>
      </c>
      <c r="F495" s="36">
        <v>1760.3999999999999</v>
      </c>
      <c r="G495" s="36">
        <v>1745.6999999999998</v>
      </c>
      <c r="H495" s="36">
        <v>1794</v>
      </c>
      <c r="I495" s="36">
        <v>1808.7000000000003</v>
      </c>
      <c r="J495" s="36">
        <v>1818.15</v>
      </c>
      <c r="K495" s="31">
        <v>1799.25</v>
      </c>
      <c r="L495" s="31">
        <v>1775.1</v>
      </c>
      <c r="M495" s="31">
        <v>0.24188999999999999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1873.95</v>
      </c>
      <c r="D496" s="36">
        <v>1868.9833333333333</v>
      </c>
      <c r="E496" s="36">
        <v>1844.9666666666667</v>
      </c>
      <c r="F496" s="36">
        <v>1815.9833333333333</v>
      </c>
      <c r="G496" s="36">
        <v>1791.9666666666667</v>
      </c>
      <c r="H496" s="36">
        <v>1897.9666666666667</v>
      </c>
      <c r="I496" s="36">
        <v>1921.9833333333336</v>
      </c>
      <c r="J496" s="36">
        <v>1950.9666666666667</v>
      </c>
      <c r="K496" s="31">
        <v>1893</v>
      </c>
      <c r="L496" s="31">
        <v>1840</v>
      </c>
      <c r="M496" s="31">
        <v>0.24368000000000001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10.95</v>
      </c>
      <c r="D497" s="36">
        <v>11.233333333333334</v>
      </c>
      <c r="E497" s="36">
        <v>10.566666666666668</v>
      </c>
      <c r="F497" s="36">
        <v>10.183333333333334</v>
      </c>
      <c r="G497" s="36">
        <v>9.5166666666666675</v>
      </c>
      <c r="H497" s="36">
        <v>11.616666666666669</v>
      </c>
      <c r="I497" s="36">
        <v>12.283333333333333</v>
      </c>
      <c r="J497" s="36">
        <v>12.66666666666667</v>
      </c>
      <c r="K497" s="31">
        <v>11.9</v>
      </c>
      <c r="L497" s="31">
        <v>10.85</v>
      </c>
      <c r="M497" s="31">
        <v>2293.8542600000001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821.3</v>
      </c>
      <c r="D498" s="36">
        <v>820.08333333333337</v>
      </c>
      <c r="E498" s="36">
        <v>807.91666666666674</v>
      </c>
      <c r="F498" s="36">
        <v>794.53333333333342</v>
      </c>
      <c r="G498" s="36">
        <v>782.36666666666679</v>
      </c>
      <c r="H498" s="36">
        <v>833.4666666666667</v>
      </c>
      <c r="I498" s="36">
        <v>845.63333333333344</v>
      </c>
      <c r="J498" s="36">
        <v>859.01666666666665</v>
      </c>
      <c r="K498" s="31">
        <v>832.25</v>
      </c>
      <c r="L498" s="31">
        <v>806.7</v>
      </c>
      <c r="M498" s="31">
        <v>20.96753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411.9</v>
      </c>
      <c r="D499" s="36">
        <v>421.09999999999997</v>
      </c>
      <c r="E499" s="36">
        <v>397.79999999999995</v>
      </c>
      <c r="F499" s="36">
        <v>383.7</v>
      </c>
      <c r="G499" s="36">
        <v>360.4</v>
      </c>
      <c r="H499" s="36">
        <v>435.19999999999993</v>
      </c>
      <c r="I499" s="36">
        <v>458.5</v>
      </c>
      <c r="J499" s="36">
        <v>472.59999999999991</v>
      </c>
      <c r="K499" s="31">
        <v>444.4</v>
      </c>
      <c r="L499" s="31">
        <v>407</v>
      </c>
      <c r="M499" s="31">
        <v>17.824670000000001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127.85</v>
      </c>
      <c r="D500" s="36">
        <v>131.93333333333334</v>
      </c>
      <c r="E500" s="36">
        <v>122.36666666666667</v>
      </c>
      <c r="F500" s="36">
        <v>116.88333333333334</v>
      </c>
      <c r="G500" s="36">
        <v>107.31666666666668</v>
      </c>
      <c r="H500" s="36">
        <v>137.41666666666669</v>
      </c>
      <c r="I500" s="36">
        <v>146.98333333333335</v>
      </c>
      <c r="J500" s="36">
        <v>152.46666666666667</v>
      </c>
      <c r="K500" s="31">
        <v>141.5</v>
      </c>
      <c r="L500" s="31">
        <v>126.45</v>
      </c>
      <c r="M500" s="31">
        <v>44.482869999999998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921.55</v>
      </c>
      <c r="D501" s="36">
        <v>922.28333333333342</v>
      </c>
      <c r="E501" s="36">
        <v>904.96666666666681</v>
      </c>
      <c r="F501" s="36">
        <v>888.38333333333344</v>
      </c>
      <c r="G501" s="36">
        <v>871.06666666666683</v>
      </c>
      <c r="H501" s="36">
        <v>938.86666666666679</v>
      </c>
      <c r="I501" s="36">
        <v>956.18333333333339</v>
      </c>
      <c r="J501" s="36">
        <v>972.76666666666677</v>
      </c>
      <c r="K501" s="31">
        <v>939.6</v>
      </c>
      <c r="L501" s="31">
        <v>905.7</v>
      </c>
      <c r="M501" s="31">
        <v>3.0075799999999999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1643.55</v>
      </c>
      <c r="D502" s="36">
        <v>1646.4333333333334</v>
      </c>
      <c r="E502" s="36">
        <v>1635.1166666666668</v>
      </c>
      <c r="F502" s="36">
        <v>1626.6833333333334</v>
      </c>
      <c r="G502" s="36">
        <v>1615.3666666666668</v>
      </c>
      <c r="H502" s="36">
        <v>1654.8666666666668</v>
      </c>
      <c r="I502" s="36">
        <v>1666.1833333333334</v>
      </c>
      <c r="J502" s="36">
        <v>1674.6166666666668</v>
      </c>
      <c r="K502" s="31">
        <v>1657.75</v>
      </c>
      <c r="L502" s="31">
        <v>1638</v>
      </c>
      <c r="M502" s="31">
        <v>0.74839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383.15</v>
      </c>
      <c r="D503" s="36">
        <v>386.11666666666662</v>
      </c>
      <c r="E503" s="36">
        <v>379.23333333333323</v>
      </c>
      <c r="F503" s="36">
        <v>375.31666666666661</v>
      </c>
      <c r="G503" s="36">
        <v>368.43333333333322</v>
      </c>
      <c r="H503" s="36">
        <v>390.03333333333325</v>
      </c>
      <c r="I503" s="36">
        <v>396.91666666666657</v>
      </c>
      <c r="J503" s="31">
        <v>400.83333333333326</v>
      </c>
      <c r="K503" s="31">
        <v>393</v>
      </c>
      <c r="L503" s="31">
        <v>382.2</v>
      </c>
      <c r="M503" s="53">
        <v>44.189129999999999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16.350000000000001</v>
      </c>
      <c r="D504" s="36">
        <v>16.666666666666668</v>
      </c>
      <c r="E504" s="36">
        <v>15.883333333333336</v>
      </c>
      <c r="F504" s="36">
        <v>15.416666666666668</v>
      </c>
      <c r="G504" s="36">
        <v>14.633333333333336</v>
      </c>
      <c r="H504" s="36">
        <v>17.133333333333336</v>
      </c>
      <c r="I504" s="36">
        <v>17.916666666666668</v>
      </c>
      <c r="J504" s="31">
        <v>18.383333333333336</v>
      </c>
      <c r="K504" s="31">
        <v>17.45</v>
      </c>
      <c r="L504" s="31">
        <v>16.2</v>
      </c>
      <c r="M504" s="53">
        <v>2392.1020699999999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249.7</v>
      </c>
      <c r="D505" s="36">
        <v>253.21666666666667</v>
      </c>
      <c r="E505" s="36">
        <v>244.83333333333331</v>
      </c>
      <c r="F505" s="36">
        <v>239.96666666666664</v>
      </c>
      <c r="G505" s="36">
        <v>231.58333333333329</v>
      </c>
      <c r="H505" s="36">
        <v>258.08333333333337</v>
      </c>
      <c r="I505" s="36">
        <v>266.4666666666667</v>
      </c>
      <c r="J505" s="36">
        <v>271.33333333333337</v>
      </c>
      <c r="K505" s="31">
        <v>261.60000000000002</v>
      </c>
      <c r="L505" s="31">
        <v>248.35</v>
      </c>
      <c r="M505" s="31">
        <v>53.887720000000002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480.3</v>
      </c>
      <c r="D506" s="36">
        <v>490.38333333333338</v>
      </c>
      <c r="E506" s="36">
        <v>466.61666666666679</v>
      </c>
      <c r="F506" s="36">
        <v>452.93333333333339</v>
      </c>
      <c r="G506" s="36">
        <v>429.1666666666668</v>
      </c>
      <c r="H506" s="36">
        <v>504.06666666666678</v>
      </c>
      <c r="I506" s="36">
        <v>527.83333333333326</v>
      </c>
      <c r="J506" s="36">
        <v>541.51666666666677</v>
      </c>
      <c r="K506" s="31">
        <v>514.15</v>
      </c>
      <c r="L506" s="31">
        <v>476.7</v>
      </c>
      <c r="M506" s="31">
        <v>26.01557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15426.85</v>
      </c>
      <c r="D507" s="36">
        <v>15576.766666666668</v>
      </c>
      <c r="E507" s="36">
        <v>15226.233333333337</v>
      </c>
      <c r="F507" s="36">
        <v>15025.616666666669</v>
      </c>
      <c r="G507" s="36">
        <v>14675.083333333338</v>
      </c>
      <c r="H507" s="36">
        <v>15777.383333333337</v>
      </c>
      <c r="I507" s="36">
        <v>16127.916666666666</v>
      </c>
      <c r="J507" s="31">
        <v>16328.533333333336</v>
      </c>
      <c r="K507" s="31">
        <v>15927.3</v>
      </c>
      <c r="L507" s="31">
        <v>15376.15</v>
      </c>
      <c r="M507" s="53">
        <v>3.4479999999999997E-2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108.9</v>
      </c>
      <c r="D508" s="36">
        <v>109.86666666666667</v>
      </c>
      <c r="E508" s="36">
        <v>105.83333333333334</v>
      </c>
      <c r="F508" s="36">
        <v>102.76666666666667</v>
      </c>
      <c r="G508" s="36">
        <v>98.733333333333334</v>
      </c>
      <c r="H508" s="36">
        <v>112.93333333333335</v>
      </c>
      <c r="I508" s="36">
        <v>116.96666666666668</v>
      </c>
      <c r="J508" s="36">
        <v>120.03333333333336</v>
      </c>
      <c r="K508" s="31">
        <v>113.9</v>
      </c>
      <c r="L508" s="31">
        <v>106.8</v>
      </c>
      <c r="M508" s="31">
        <v>709.44550000000004</v>
      </c>
      <c r="N508" s="1"/>
      <c r="O508" s="1"/>
    </row>
    <row r="509" spans="1:15" ht="12.75" customHeight="1">
      <c r="A509" s="254">
        <v>499</v>
      </c>
      <c r="B509" s="255" t="s">
        <v>242</v>
      </c>
      <c r="C509" s="255">
        <v>570.35</v>
      </c>
      <c r="D509" s="256">
        <v>576.91666666666674</v>
      </c>
      <c r="E509" s="256">
        <v>561.38333333333344</v>
      </c>
      <c r="F509" s="256">
        <v>552.41666666666674</v>
      </c>
      <c r="G509" s="256">
        <v>536.88333333333344</v>
      </c>
      <c r="H509" s="256">
        <v>585.88333333333344</v>
      </c>
      <c r="I509" s="256">
        <v>601.41666666666674</v>
      </c>
      <c r="J509" s="256">
        <v>610.38333333333344</v>
      </c>
      <c r="K509" s="257">
        <v>592.45000000000005</v>
      </c>
      <c r="L509" s="257">
        <v>567.95000000000005</v>
      </c>
      <c r="M509" s="257">
        <v>11.004110000000001</v>
      </c>
      <c r="N509" s="1"/>
      <c r="O509" s="1"/>
    </row>
    <row r="510" spans="1:15" ht="12.75" customHeight="1">
      <c r="A510" s="273">
        <v>500</v>
      </c>
      <c r="B510" s="276" t="s">
        <v>562</v>
      </c>
      <c r="C510" s="276">
        <v>1505.55</v>
      </c>
      <c r="D510" s="277">
        <v>1521.5666666666666</v>
      </c>
      <c r="E510" s="277">
        <v>1468.9833333333331</v>
      </c>
      <c r="F510" s="277">
        <v>1432.4166666666665</v>
      </c>
      <c r="G510" s="277">
        <v>1379.833333333333</v>
      </c>
      <c r="H510" s="277">
        <v>1558.1333333333332</v>
      </c>
      <c r="I510" s="277">
        <v>1610.7166666666667</v>
      </c>
      <c r="J510" s="277">
        <v>1647.2833333333333</v>
      </c>
      <c r="K510" s="273">
        <v>1574.15</v>
      </c>
      <c r="L510" s="273">
        <v>1485</v>
      </c>
      <c r="M510" s="273">
        <v>0.19169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2"/>
      <c r="B5" s="393"/>
      <c r="C5" s="392"/>
      <c r="D5" s="393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94" t="s">
        <v>566</v>
      </c>
      <c r="C7" s="393"/>
      <c r="D7" s="7">
        <f>Main!B10</f>
        <v>45224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45222</v>
      </c>
      <c r="B10" s="32">
        <v>543319</v>
      </c>
      <c r="C10" s="31" t="s">
        <v>1068</v>
      </c>
      <c r="D10" s="31" t="s">
        <v>1069</v>
      </c>
      <c r="E10" s="31" t="s">
        <v>576</v>
      </c>
      <c r="F10" s="86">
        <v>48000</v>
      </c>
      <c r="G10" s="32">
        <v>8.58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45222</v>
      </c>
      <c r="B11" s="32">
        <v>540718</v>
      </c>
      <c r="C11" s="31" t="s">
        <v>1093</v>
      </c>
      <c r="D11" s="31" t="s">
        <v>1094</v>
      </c>
      <c r="E11" s="31" t="s">
        <v>576</v>
      </c>
      <c r="F11" s="86">
        <v>90000</v>
      </c>
      <c r="G11" s="32">
        <v>50.52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45222</v>
      </c>
      <c r="B12" s="32">
        <v>540718</v>
      </c>
      <c r="C12" s="31" t="s">
        <v>1093</v>
      </c>
      <c r="D12" s="31" t="s">
        <v>1095</v>
      </c>
      <c r="E12" s="31" t="s">
        <v>576</v>
      </c>
      <c r="F12" s="86">
        <v>126000</v>
      </c>
      <c r="G12" s="32">
        <v>49.07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45222</v>
      </c>
      <c r="B13" s="32">
        <v>540718</v>
      </c>
      <c r="C13" s="31" t="s">
        <v>1093</v>
      </c>
      <c r="D13" s="31" t="s">
        <v>1096</v>
      </c>
      <c r="E13" s="31" t="s">
        <v>575</v>
      </c>
      <c r="F13" s="86">
        <v>57000</v>
      </c>
      <c r="G13" s="32">
        <v>49.32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45222</v>
      </c>
      <c r="B14" s="32">
        <v>540718</v>
      </c>
      <c r="C14" s="31" t="s">
        <v>1093</v>
      </c>
      <c r="D14" s="31" t="s">
        <v>1096</v>
      </c>
      <c r="E14" s="31" t="s">
        <v>576</v>
      </c>
      <c r="F14" s="86">
        <v>6000</v>
      </c>
      <c r="G14" s="32">
        <v>49.35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45222</v>
      </c>
      <c r="B15" s="32">
        <v>540718</v>
      </c>
      <c r="C15" s="31" t="s">
        <v>1093</v>
      </c>
      <c r="D15" s="31" t="s">
        <v>1097</v>
      </c>
      <c r="E15" s="31" t="s">
        <v>576</v>
      </c>
      <c r="F15" s="86">
        <v>6000</v>
      </c>
      <c r="G15" s="32">
        <v>49.5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45222</v>
      </c>
      <c r="B16" s="32">
        <v>540718</v>
      </c>
      <c r="C16" s="31" t="s">
        <v>1093</v>
      </c>
      <c r="D16" s="31" t="s">
        <v>1097</v>
      </c>
      <c r="E16" s="31" t="s">
        <v>575</v>
      </c>
      <c r="F16" s="86">
        <v>60000</v>
      </c>
      <c r="G16" s="32">
        <v>49.09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45222</v>
      </c>
      <c r="B17" s="32">
        <v>540718</v>
      </c>
      <c r="C17" s="31" t="s">
        <v>1093</v>
      </c>
      <c r="D17" s="31" t="s">
        <v>1098</v>
      </c>
      <c r="E17" s="31" t="s">
        <v>575</v>
      </c>
      <c r="F17" s="86">
        <v>30000</v>
      </c>
      <c r="G17" s="32">
        <v>49.76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45222</v>
      </c>
      <c r="B18" s="32">
        <v>540718</v>
      </c>
      <c r="C18" s="31" t="s">
        <v>1093</v>
      </c>
      <c r="D18" s="31" t="s">
        <v>1099</v>
      </c>
      <c r="E18" s="31" t="s">
        <v>576</v>
      </c>
      <c r="F18" s="86">
        <v>24000</v>
      </c>
      <c r="G18" s="32">
        <v>48.9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45222</v>
      </c>
      <c r="B19" s="32">
        <v>540718</v>
      </c>
      <c r="C19" s="31" t="s">
        <v>1093</v>
      </c>
      <c r="D19" s="31" t="s">
        <v>1100</v>
      </c>
      <c r="E19" s="31" t="s">
        <v>575</v>
      </c>
      <c r="F19" s="86">
        <v>102000</v>
      </c>
      <c r="G19" s="32">
        <v>49.92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45222</v>
      </c>
      <c r="B20" s="32">
        <v>540718</v>
      </c>
      <c r="C20" s="31" t="s">
        <v>1093</v>
      </c>
      <c r="D20" s="31" t="s">
        <v>1071</v>
      </c>
      <c r="E20" s="31" t="s">
        <v>576</v>
      </c>
      <c r="F20" s="86">
        <v>30000</v>
      </c>
      <c r="G20" s="32">
        <v>49.65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45222</v>
      </c>
      <c r="B21" s="32">
        <v>540718</v>
      </c>
      <c r="C21" s="31" t="s">
        <v>1093</v>
      </c>
      <c r="D21" s="31" t="s">
        <v>1101</v>
      </c>
      <c r="E21" s="31" t="s">
        <v>576</v>
      </c>
      <c r="F21" s="86">
        <v>6000</v>
      </c>
      <c r="G21" s="32">
        <v>49.4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45222</v>
      </c>
      <c r="B22" s="32">
        <v>540718</v>
      </c>
      <c r="C22" s="31" t="s">
        <v>1093</v>
      </c>
      <c r="D22" s="31" t="s">
        <v>1071</v>
      </c>
      <c r="E22" s="31" t="s">
        <v>575</v>
      </c>
      <c r="F22" s="86">
        <v>30000</v>
      </c>
      <c r="G22" s="32">
        <v>50.8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45222</v>
      </c>
      <c r="B23" s="32">
        <v>540718</v>
      </c>
      <c r="C23" s="31" t="s">
        <v>1093</v>
      </c>
      <c r="D23" s="31" t="s">
        <v>1101</v>
      </c>
      <c r="E23" s="31" t="s">
        <v>575</v>
      </c>
      <c r="F23" s="86">
        <v>60000</v>
      </c>
      <c r="G23" s="32">
        <v>49.3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45222</v>
      </c>
      <c r="B24" s="32">
        <v>539455</v>
      </c>
      <c r="C24" s="31" t="s">
        <v>1102</v>
      </c>
      <c r="D24" s="31" t="s">
        <v>1103</v>
      </c>
      <c r="E24" s="31" t="s">
        <v>576</v>
      </c>
      <c r="F24" s="86">
        <v>26400</v>
      </c>
      <c r="G24" s="32">
        <v>30.58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45222</v>
      </c>
      <c r="B25" s="32">
        <v>539621</v>
      </c>
      <c r="C25" s="31" t="s">
        <v>1104</v>
      </c>
      <c r="D25" s="31" t="s">
        <v>1105</v>
      </c>
      <c r="E25" s="31" t="s">
        <v>576</v>
      </c>
      <c r="F25" s="86">
        <v>600000</v>
      </c>
      <c r="G25" s="32">
        <v>0.99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45222</v>
      </c>
      <c r="B26" s="32">
        <v>538734</v>
      </c>
      <c r="C26" s="31" t="s">
        <v>1106</v>
      </c>
      <c r="D26" s="31" t="s">
        <v>895</v>
      </c>
      <c r="E26" s="31" t="s">
        <v>575</v>
      </c>
      <c r="F26" s="86">
        <v>100001</v>
      </c>
      <c r="G26" s="32">
        <v>312.83999999999997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45222</v>
      </c>
      <c r="B27" s="32">
        <v>538734</v>
      </c>
      <c r="C27" s="31" t="s">
        <v>1106</v>
      </c>
      <c r="D27" s="31" t="s">
        <v>895</v>
      </c>
      <c r="E27" s="31" t="s">
        <v>576</v>
      </c>
      <c r="F27" s="86">
        <v>100001</v>
      </c>
      <c r="G27" s="32">
        <v>313.55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45222</v>
      </c>
      <c r="B28" s="32">
        <v>540361</v>
      </c>
      <c r="C28" s="31" t="s">
        <v>1107</v>
      </c>
      <c r="D28" s="31" t="s">
        <v>1108</v>
      </c>
      <c r="E28" s="31" t="s">
        <v>576</v>
      </c>
      <c r="F28" s="86">
        <v>630678</v>
      </c>
      <c r="G28" s="32">
        <v>9.41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45222</v>
      </c>
      <c r="B29" s="32">
        <v>540361</v>
      </c>
      <c r="C29" s="31" t="s">
        <v>1107</v>
      </c>
      <c r="D29" s="31" t="s">
        <v>1109</v>
      </c>
      <c r="E29" s="31" t="s">
        <v>576</v>
      </c>
      <c r="F29" s="86">
        <v>530898</v>
      </c>
      <c r="G29" s="32">
        <v>9.08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45222</v>
      </c>
      <c r="B30" s="32">
        <v>504351</v>
      </c>
      <c r="C30" s="31" t="s">
        <v>1110</v>
      </c>
      <c r="D30" s="31" t="s">
        <v>895</v>
      </c>
      <c r="E30" s="31" t="s">
        <v>575</v>
      </c>
      <c r="F30" s="86">
        <v>1500000</v>
      </c>
      <c r="G30" s="32">
        <v>1.24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45222</v>
      </c>
      <c r="B31" s="32">
        <v>504351</v>
      </c>
      <c r="C31" s="31" t="s">
        <v>1110</v>
      </c>
      <c r="D31" s="31" t="s">
        <v>895</v>
      </c>
      <c r="E31" s="31" t="s">
        <v>576</v>
      </c>
      <c r="F31" s="86">
        <v>6036864</v>
      </c>
      <c r="G31" s="32">
        <v>1.24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45222</v>
      </c>
      <c r="B32" s="32">
        <v>531502</v>
      </c>
      <c r="C32" s="31" t="s">
        <v>1111</v>
      </c>
      <c r="D32" s="31" t="s">
        <v>1112</v>
      </c>
      <c r="E32" s="31" t="s">
        <v>575</v>
      </c>
      <c r="F32" s="86">
        <v>110000</v>
      </c>
      <c r="G32" s="32">
        <v>7.12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45222</v>
      </c>
      <c r="B33" s="32">
        <v>537707</v>
      </c>
      <c r="C33" s="31" t="s">
        <v>1113</v>
      </c>
      <c r="D33" s="31" t="s">
        <v>1114</v>
      </c>
      <c r="E33" s="31" t="s">
        <v>576</v>
      </c>
      <c r="F33" s="86">
        <v>144546</v>
      </c>
      <c r="G33" s="32">
        <v>20.37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45222</v>
      </c>
      <c r="B34" s="32">
        <v>537707</v>
      </c>
      <c r="C34" s="31" t="s">
        <v>1113</v>
      </c>
      <c r="D34" s="31" t="s">
        <v>1115</v>
      </c>
      <c r="E34" s="31" t="s">
        <v>576</v>
      </c>
      <c r="F34" s="86">
        <v>140000</v>
      </c>
      <c r="G34" s="32">
        <v>20.37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45222</v>
      </c>
      <c r="B35" s="32">
        <v>537707</v>
      </c>
      <c r="C35" s="31" t="s">
        <v>1113</v>
      </c>
      <c r="D35" s="31" t="s">
        <v>1116</v>
      </c>
      <c r="E35" s="31" t="s">
        <v>576</v>
      </c>
      <c r="F35" s="86">
        <v>90000</v>
      </c>
      <c r="G35" s="32">
        <v>20.37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45222</v>
      </c>
      <c r="B36" s="32">
        <v>537707</v>
      </c>
      <c r="C36" s="31" t="s">
        <v>1113</v>
      </c>
      <c r="D36" s="31" t="s">
        <v>1117</v>
      </c>
      <c r="E36" s="31" t="s">
        <v>576</v>
      </c>
      <c r="F36" s="86">
        <v>90000</v>
      </c>
      <c r="G36" s="32">
        <v>20.37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45222</v>
      </c>
      <c r="B37" s="32">
        <v>543546</v>
      </c>
      <c r="C37" s="31" t="s">
        <v>1118</v>
      </c>
      <c r="D37" s="31" t="s">
        <v>1119</v>
      </c>
      <c r="E37" s="31" t="s">
        <v>575</v>
      </c>
      <c r="F37" s="86">
        <v>120000</v>
      </c>
      <c r="G37" s="32">
        <v>4.34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45222</v>
      </c>
      <c r="B38" s="32">
        <v>514010</v>
      </c>
      <c r="C38" s="31" t="s">
        <v>1070</v>
      </c>
      <c r="D38" s="31" t="s">
        <v>1120</v>
      </c>
      <c r="E38" s="31" t="s">
        <v>576</v>
      </c>
      <c r="F38" s="86">
        <v>1000000</v>
      </c>
      <c r="G38" s="32">
        <v>15.28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45222</v>
      </c>
      <c r="B39" s="32">
        <v>514010</v>
      </c>
      <c r="C39" s="31" t="s">
        <v>1070</v>
      </c>
      <c r="D39" s="31" t="s">
        <v>895</v>
      </c>
      <c r="E39" s="31" t="s">
        <v>575</v>
      </c>
      <c r="F39" s="86">
        <v>855478</v>
      </c>
      <c r="G39" s="32">
        <v>15.28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45222</v>
      </c>
      <c r="B40" s="32">
        <v>542935</v>
      </c>
      <c r="C40" s="31" t="s">
        <v>1121</v>
      </c>
      <c r="D40" s="31" t="s">
        <v>1122</v>
      </c>
      <c r="E40" s="31" t="s">
        <v>575</v>
      </c>
      <c r="F40" s="86">
        <v>34000</v>
      </c>
      <c r="G40" s="32">
        <v>55.57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45222</v>
      </c>
      <c r="B41" s="32">
        <v>542935</v>
      </c>
      <c r="C41" s="31" t="s">
        <v>1121</v>
      </c>
      <c r="D41" s="31" t="s">
        <v>1122</v>
      </c>
      <c r="E41" s="31" t="s">
        <v>576</v>
      </c>
      <c r="F41" s="86">
        <v>28000</v>
      </c>
      <c r="G41" s="32">
        <v>53.95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45222</v>
      </c>
      <c r="B42" s="32">
        <v>540377</v>
      </c>
      <c r="C42" s="31" t="s">
        <v>994</v>
      </c>
      <c r="D42" s="31" t="s">
        <v>895</v>
      </c>
      <c r="E42" s="31" t="s">
        <v>576</v>
      </c>
      <c r="F42" s="86">
        <v>460955</v>
      </c>
      <c r="G42" s="32">
        <v>8.1300000000000008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45222</v>
      </c>
      <c r="B43" s="32">
        <v>540377</v>
      </c>
      <c r="C43" s="31" t="s">
        <v>994</v>
      </c>
      <c r="D43" s="31" t="s">
        <v>895</v>
      </c>
      <c r="E43" s="31" t="s">
        <v>575</v>
      </c>
      <c r="F43" s="86">
        <v>2000000</v>
      </c>
      <c r="G43" s="32">
        <v>8.1300000000000008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45222</v>
      </c>
      <c r="B44" s="32">
        <v>540377</v>
      </c>
      <c r="C44" s="31" t="s">
        <v>994</v>
      </c>
      <c r="D44" s="31" t="s">
        <v>1123</v>
      </c>
      <c r="E44" s="31" t="s">
        <v>576</v>
      </c>
      <c r="F44" s="86">
        <v>2500000</v>
      </c>
      <c r="G44" s="32">
        <v>8.14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45222</v>
      </c>
      <c r="B45" s="32">
        <v>540377</v>
      </c>
      <c r="C45" s="31" t="s">
        <v>994</v>
      </c>
      <c r="D45" s="31" t="s">
        <v>995</v>
      </c>
      <c r="E45" s="31" t="s">
        <v>576</v>
      </c>
      <c r="F45" s="86">
        <v>2528164</v>
      </c>
      <c r="G45" s="32">
        <v>8.3000000000000007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45222</v>
      </c>
      <c r="B46" s="32">
        <v>540377</v>
      </c>
      <c r="C46" s="31" t="s">
        <v>994</v>
      </c>
      <c r="D46" s="31" t="s">
        <v>995</v>
      </c>
      <c r="E46" s="31" t="s">
        <v>575</v>
      </c>
      <c r="F46" s="86">
        <v>2563664</v>
      </c>
      <c r="G46" s="32">
        <v>8.15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45222</v>
      </c>
      <c r="B47" s="32">
        <v>536709</v>
      </c>
      <c r="C47" s="31" t="s">
        <v>1124</v>
      </c>
      <c r="D47" s="31" t="s">
        <v>1125</v>
      </c>
      <c r="E47" s="31" t="s">
        <v>575</v>
      </c>
      <c r="F47" s="86">
        <v>20000</v>
      </c>
      <c r="G47" s="32">
        <v>31.76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45222</v>
      </c>
      <c r="B48" s="32">
        <v>522183</v>
      </c>
      <c r="C48" s="31" t="s">
        <v>1126</v>
      </c>
      <c r="D48" s="31" t="s">
        <v>1127</v>
      </c>
      <c r="E48" s="31" t="s">
        <v>575</v>
      </c>
      <c r="F48" s="86">
        <v>30550</v>
      </c>
      <c r="G48" s="32">
        <v>337.28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45222</v>
      </c>
      <c r="B49" s="32">
        <v>530095</v>
      </c>
      <c r="C49" s="31" t="s">
        <v>1128</v>
      </c>
      <c r="D49" s="31" t="s">
        <v>1129</v>
      </c>
      <c r="E49" s="31" t="s">
        <v>575</v>
      </c>
      <c r="F49" s="86">
        <v>24291</v>
      </c>
      <c r="G49" s="32">
        <v>52.37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45222</v>
      </c>
      <c r="B50" s="32">
        <v>512115</v>
      </c>
      <c r="C50" s="31" t="s">
        <v>1130</v>
      </c>
      <c r="D50" s="31" t="s">
        <v>1131</v>
      </c>
      <c r="E50" s="31" t="s">
        <v>576</v>
      </c>
      <c r="F50" s="86">
        <v>18241</v>
      </c>
      <c r="G50" s="32">
        <v>58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45222</v>
      </c>
      <c r="B51" s="32">
        <v>512115</v>
      </c>
      <c r="C51" s="31" t="s">
        <v>1130</v>
      </c>
      <c r="D51" s="31" t="s">
        <v>1132</v>
      </c>
      <c r="E51" s="31" t="s">
        <v>575</v>
      </c>
      <c r="F51" s="86">
        <v>30000</v>
      </c>
      <c r="G51" s="32">
        <v>58.05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45222</v>
      </c>
      <c r="B52" s="32">
        <v>512115</v>
      </c>
      <c r="C52" s="31" t="s">
        <v>1130</v>
      </c>
      <c r="D52" s="31" t="s">
        <v>1133</v>
      </c>
      <c r="E52" s="31" t="s">
        <v>576</v>
      </c>
      <c r="F52" s="86">
        <v>40000</v>
      </c>
      <c r="G52" s="32">
        <v>58.05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45222</v>
      </c>
      <c r="B53" s="32">
        <v>543638</v>
      </c>
      <c r="C53" s="31" t="s">
        <v>1052</v>
      </c>
      <c r="D53" s="31" t="s">
        <v>1057</v>
      </c>
      <c r="E53" s="31" t="s">
        <v>576</v>
      </c>
      <c r="F53" s="86">
        <v>793193</v>
      </c>
      <c r="G53" s="32">
        <v>72.180000000000007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45222</v>
      </c>
      <c r="B54" s="32">
        <v>539291</v>
      </c>
      <c r="C54" s="31" t="s">
        <v>1134</v>
      </c>
      <c r="D54" s="31" t="s">
        <v>1135</v>
      </c>
      <c r="E54" s="31" t="s">
        <v>575</v>
      </c>
      <c r="F54" s="86">
        <v>20000</v>
      </c>
      <c r="G54" s="32">
        <v>9.0500000000000007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45222</v>
      </c>
      <c r="B55" s="32">
        <v>539291</v>
      </c>
      <c r="C55" s="31" t="s">
        <v>1134</v>
      </c>
      <c r="D55" s="31" t="s">
        <v>1136</v>
      </c>
      <c r="E55" s="31" t="s">
        <v>576</v>
      </c>
      <c r="F55" s="86">
        <v>22484</v>
      </c>
      <c r="G55" s="32">
        <v>9.0399999999999991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45222</v>
      </c>
      <c r="B56" s="32">
        <v>542803</v>
      </c>
      <c r="C56" s="31" t="s">
        <v>1137</v>
      </c>
      <c r="D56" s="31" t="s">
        <v>1138</v>
      </c>
      <c r="E56" s="31" t="s">
        <v>576</v>
      </c>
      <c r="F56" s="86">
        <v>50000</v>
      </c>
      <c r="G56" s="32">
        <v>17.399999999999999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45222</v>
      </c>
      <c r="B57" s="32">
        <v>542803</v>
      </c>
      <c r="C57" s="31" t="s">
        <v>1137</v>
      </c>
      <c r="D57" s="31" t="s">
        <v>1039</v>
      </c>
      <c r="E57" s="31" t="s">
        <v>575</v>
      </c>
      <c r="F57" s="86">
        <v>75000</v>
      </c>
      <c r="G57" s="32">
        <v>17.420000000000002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45222</v>
      </c>
      <c r="B58" s="32">
        <v>544002</v>
      </c>
      <c r="C58" s="31" t="s">
        <v>1139</v>
      </c>
      <c r="D58" s="31" t="s">
        <v>895</v>
      </c>
      <c r="E58" s="31" t="s">
        <v>576</v>
      </c>
      <c r="F58" s="86">
        <v>38000</v>
      </c>
      <c r="G58" s="32">
        <v>34.85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45222</v>
      </c>
      <c r="B59" s="32" t="s">
        <v>1140</v>
      </c>
      <c r="C59" s="31" t="s">
        <v>1141</v>
      </c>
      <c r="D59" s="31" t="s">
        <v>1039</v>
      </c>
      <c r="E59" s="31" t="s">
        <v>575</v>
      </c>
      <c r="F59" s="86">
        <v>75000</v>
      </c>
      <c r="G59" s="32">
        <v>147.63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45222</v>
      </c>
      <c r="B60" s="32" t="s">
        <v>1008</v>
      </c>
      <c r="C60" s="31" t="s">
        <v>1009</v>
      </c>
      <c r="D60" s="31" t="s">
        <v>577</v>
      </c>
      <c r="E60" s="31" t="s">
        <v>575</v>
      </c>
      <c r="F60" s="86">
        <v>2425810</v>
      </c>
      <c r="G60" s="32">
        <v>82.98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45222</v>
      </c>
      <c r="B61" s="32" t="s">
        <v>1008</v>
      </c>
      <c r="C61" s="31" t="s">
        <v>1009</v>
      </c>
      <c r="D61" s="31" t="s">
        <v>1010</v>
      </c>
      <c r="E61" s="31" t="s">
        <v>575</v>
      </c>
      <c r="F61" s="86">
        <v>3477722</v>
      </c>
      <c r="G61" s="32">
        <v>83.32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45222</v>
      </c>
      <c r="B62" s="32" t="s">
        <v>325</v>
      </c>
      <c r="C62" s="31" t="s">
        <v>1142</v>
      </c>
      <c r="D62" s="31" t="s">
        <v>1143</v>
      </c>
      <c r="E62" s="31" t="s">
        <v>575</v>
      </c>
      <c r="F62" s="86">
        <v>200000</v>
      </c>
      <c r="G62" s="32">
        <v>2820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45222</v>
      </c>
      <c r="B63" s="32" t="s">
        <v>1144</v>
      </c>
      <c r="C63" s="31" t="s">
        <v>1145</v>
      </c>
      <c r="D63" s="31" t="s">
        <v>577</v>
      </c>
      <c r="E63" s="31" t="s">
        <v>575</v>
      </c>
      <c r="F63" s="86">
        <v>1184777</v>
      </c>
      <c r="G63" s="32">
        <v>71.2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45222</v>
      </c>
      <c r="B64" s="32" t="s">
        <v>724</v>
      </c>
      <c r="C64" s="31" t="s">
        <v>1072</v>
      </c>
      <c r="D64" s="31" t="s">
        <v>577</v>
      </c>
      <c r="E64" s="31" t="s">
        <v>575</v>
      </c>
      <c r="F64" s="86">
        <v>876721</v>
      </c>
      <c r="G64" s="32">
        <v>77.39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45222</v>
      </c>
      <c r="B65" s="32" t="s">
        <v>342</v>
      </c>
      <c r="C65" s="31" t="s">
        <v>1146</v>
      </c>
      <c r="D65" s="31" t="s">
        <v>577</v>
      </c>
      <c r="E65" s="31" t="s">
        <v>575</v>
      </c>
      <c r="F65" s="86">
        <v>393159</v>
      </c>
      <c r="G65" s="32">
        <v>1425.19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45222</v>
      </c>
      <c r="B66" s="32" t="s">
        <v>334</v>
      </c>
      <c r="C66" s="31" t="s">
        <v>1147</v>
      </c>
      <c r="D66" s="31" t="s">
        <v>577</v>
      </c>
      <c r="E66" s="31" t="s">
        <v>575</v>
      </c>
      <c r="F66" s="86">
        <v>901057</v>
      </c>
      <c r="G66" s="32">
        <v>1725.75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45222</v>
      </c>
      <c r="B67" s="32" t="s">
        <v>1148</v>
      </c>
      <c r="C67" s="31" t="s">
        <v>1149</v>
      </c>
      <c r="D67" s="31" t="s">
        <v>1150</v>
      </c>
      <c r="E67" s="31" t="s">
        <v>575</v>
      </c>
      <c r="F67" s="86">
        <v>65631</v>
      </c>
      <c r="G67" s="32">
        <v>151.02000000000001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45222</v>
      </c>
      <c r="B68" s="32" t="s">
        <v>1148</v>
      </c>
      <c r="C68" s="31" t="s">
        <v>1149</v>
      </c>
      <c r="D68" s="31" t="s">
        <v>1151</v>
      </c>
      <c r="E68" s="31" t="s">
        <v>575</v>
      </c>
      <c r="F68" s="86">
        <v>78201</v>
      </c>
      <c r="G68" s="32">
        <v>151.24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45222</v>
      </c>
      <c r="B69" s="32" t="s">
        <v>1055</v>
      </c>
      <c r="C69" s="31" t="s">
        <v>1056</v>
      </c>
      <c r="D69" s="31" t="s">
        <v>1010</v>
      </c>
      <c r="E69" s="31" t="s">
        <v>575</v>
      </c>
      <c r="F69" s="86">
        <v>143743</v>
      </c>
      <c r="G69" s="32">
        <v>19.5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45222</v>
      </c>
      <c r="B70" s="32" t="s">
        <v>1152</v>
      </c>
      <c r="C70" s="31" t="s">
        <v>1153</v>
      </c>
      <c r="D70" s="31" t="s">
        <v>1154</v>
      </c>
      <c r="E70" s="31" t="s">
        <v>575</v>
      </c>
      <c r="F70" s="86">
        <v>308000</v>
      </c>
      <c r="G70" s="32">
        <v>91.23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45222</v>
      </c>
      <c r="B71" s="32" t="s">
        <v>1040</v>
      </c>
      <c r="C71" s="31" t="s">
        <v>1041</v>
      </c>
      <c r="D71" s="31" t="s">
        <v>577</v>
      </c>
      <c r="E71" s="31" t="s">
        <v>575</v>
      </c>
      <c r="F71" s="86">
        <v>111884</v>
      </c>
      <c r="G71" s="32">
        <v>532.63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45222</v>
      </c>
      <c r="B72" s="32" t="s">
        <v>105</v>
      </c>
      <c r="C72" s="31" t="s">
        <v>1155</v>
      </c>
      <c r="D72" s="31" t="s">
        <v>1156</v>
      </c>
      <c r="E72" s="31" t="s">
        <v>575</v>
      </c>
      <c r="F72" s="86">
        <v>2309071</v>
      </c>
      <c r="G72" s="32">
        <v>133.04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45222</v>
      </c>
      <c r="B73" s="32" t="s">
        <v>1157</v>
      </c>
      <c r="C73" s="31" t="s">
        <v>1158</v>
      </c>
      <c r="D73" s="31" t="s">
        <v>1159</v>
      </c>
      <c r="E73" s="31" t="s">
        <v>575</v>
      </c>
      <c r="F73" s="86">
        <v>72000</v>
      </c>
      <c r="G73" s="32">
        <v>100.47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45222</v>
      </c>
      <c r="B74" s="32" t="s">
        <v>1075</v>
      </c>
      <c r="C74" s="31" t="s">
        <v>1076</v>
      </c>
      <c r="D74" s="31" t="s">
        <v>1077</v>
      </c>
      <c r="E74" s="31" t="s">
        <v>575</v>
      </c>
      <c r="F74" s="86">
        <v>22326035</v>
      </c>
      <c r="G74" s="32">
        <v>0.4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45222</v>
      </c>
      <c r="B75" s="32" t="s">
        <v>1160</v>
      </c>
      <c r="C75" s="31" t="s">
        <v>1161</v>
      </c>
      <c r="D75" s="31" t="s">
        <v>1162</v>
      </c>
      <c r="E75" s="31" t="s">
        <v>575</v>
      </c>
      <c r="F75" s="86">
        <v>527197</v>
      </c>
      <c r="G75" s="32">
        <v>34.090000000000003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45222</v>
      </c>
      <c r="B76" s="32" t="s">
        <v>1163</v>
      </c>
      <c r="C76" s="31" t="s">
        <v>1164</v>
      </c>
      <c r="D76" s="31" t="s">
        <v>1078</v>
      </c>
      <c r="E76" s="31" t="s">
        <v>575</v>
      </c>
      <c r="F76" s="86">
        <v>301791</v>
      </c>
      <c r="G76" s="32">
        <v>13.03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45222</v>
      </c>
      <c r="B77" s="32" t="s">
        <v>1044</v>
      </c>
      <c r="C77" s="31" t="s">
        <v>1045</v>
      </c>
      <c r="D77" s="31" t="s">
        <v>1007</v>
      </c>
      <c r="E77" s="31" t="s">
        <v>575</v>
      </c>
      <c r="F77" s="86">
        <v>193923</v>
      </c>
      <c r="G77" s="32">
        <v>13.86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45222</v>
      </c>
      <c r="B78" s="32" t="s">
        <v>1165</v>
      </c>
      <c r="C78" s="31" t="s">
        <v>1166</v>
      </c>
      <c r="D78" s="31" t="s">
        <v>1043</v>
      </c>
      <c r="E78" s="31" t="s">
        <v>575</v>
      </c>
      <c r="F78" s="86">
        <v>101999</v>
      </c>
      <c r="G78" s="32">
        <v>441.08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45222</v>
      </c>
      <c r="B79" s="32" t="s">
        <v>1165</v>
      </c>
      <c r="C79" s="31" t="s">
        <v>1166</v>
      </c>
      <c r="D79" s="31" t="s">
        <v>1167</v>
      </c>
      <c r="E79" s="31" t="s">
        <v>575</v>
      </c>
      <c r="F79" s="86">
        <v>59314</v>
      </c>
      <c r="G79" s="32">
        <v>440.64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45222</v>
      </c>
      <c r="B80" s="32" t="s">
        <v>1165</v>
      </c>
      <c r="C80" s="31" t="s">
        <v>1166</v>
      </c>
      <c r="D80" s="31" t="s">
        <v>1168</v>
      </c>
      <c r="E80" s="31" t="s">
        <v>575</v>
      </c>
      <c r="F80" s="86">
        <v>78358</v>
      </c>
      <c r="G80" s="32">
        <v>441.3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45222</v>
      </c>
      <c r="B81" s="32" t="s">
        <v>1169</v>
      </c>
      <c r="C81" s="31" t="s">
        <v>1170</v>
      </c>
      <c r="D81" s="31" t="s">
        <v>1171</v>
      </c>
      <c r="E81" s="31" t="s">
        <v>575</v>
      </c>
      <c r="F81" s="86">
        <v>176000</v>
      </c>
      <c r="G81" s="32">
        <v>55.51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45222</v>
      </c>
      <c r="B82" s="32" t="s">
        <v>1172</v>
      </c>
      <c r="C82" s="31" t="s">
        <v>1173</v>
      </c>
      <c r="D82" s="31" t="s">
        <v>1174</v>
      </c>
      <c r="E82" s="31" t="s">
        <v>575</v>
      </c>
      <c r="F82" s="86">
        <v>100000</v>
      </c>
      <c r="G82" s="32">
        <v>54.62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45222</v>
      </c>
      <c r="B83" s="32" t="s">
        <v>177</v>
      </c>
      <c r="C83" s="31" t="s">
        <v>1175</v>
      </c>
      <c r="D83" s="31" t="s">
        <v>577</v>
      </c>
      <c r="E83" s="31" t="s">
        <v>575</v>
      </c>
      <c r="F83" s="86">
        <v>409427</v>
      </c>
      <c r="G83" s="32">
        <v>2312.13</v>
      </c>
      <c r="H83" s="32" t="s">
        <v>334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45222</v>
      </c>
      <c r="B84" s="32" t="s">
        <v>1079</v>
      </c>
      <c r="C84" s="31" t="s">
        <v>1080</v>
      </c>
      <c r="D84" s="31" t="s">
        <v>1082</v>
      </c>
      <c r="E84" s="31" t="s">
        <v>575</v>
      </c>
      <c r="F84" s="86">
        <v>202540</v>
      </c>
      <c r="G84" s="32">
        <v>18.18</v>
      </c>
      <c r="H84" s="32" t="s">
        <v>334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45222</v>
      </c>
      <c r="B85" s="32" t="s">
        <v>1176</v>
      </c>
      <c r="C85" s="31" t="s">
        <v>1177</v>
      </c>
      <c r="D85" s="31" t="s">
        <v>986</v>
      </c>
      <c r="E85" s="31" t="s">
        <v>575</v>
      </c>
      <c r="F85" s="86">
        <v>1561326</v>
      </c>
      <c r="G85" s="32">
        <v>27.98</v>
      </c>
      <c r="H85" s="32" t="s">
        <v>334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45222</v>
      </c>
      <c r="B86" s="32" t="s">
        <v>1178</v>
      </c>
      <c r="C86" s="31" t="s">
        <v>1179</v>
      </c>
      <c r="D86" s="31" t="s">
        <v>1180</v>
      </c>
      <c r="E86" s="31" t="s">
        <v>575</v>
      </c>
      <c r="F86" s="86">
        <v>90393</v>
      </c>
      <c r="G86" s="32">
        <v>39.869999999999997</v>
      </c>
      <c r="H86" s="32" t="s">
        <v>334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45222</v>
      </c>
      <c r="B87" s="32" t="s">
        <v>1178</v>
      </c>
      <c r="C87" s="31" t="s">
        <v>1179</v>
      </c>
      <c r="D87" s="31" t="s">
        <v>937</v>
      </c>
      <c r="E87" s="31" t="s">
        <v>575</v>
      </c>
      <c r="F87" s="86">
        <v>91031</v>
      </c>
      <c r="G87" s="32">
        <v>40.21</v>
      </c>
      <c r="H87" s="32" t="s">
        <v>334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45222</v>
      </c>
      <c r="B88" s="32" t="s">
        <v>1083</v>
      </c>
      <c r="C88" s="31" t="s">
        <v>1084</v>
      </c>
      <c r="D88" s="31" t="s">
        <v>577</v>
      </c>
      <c r="E88" s="31" t="s">
        <v>575</v>
      </c>
      <c r="F88" s="86">
        <v>171686</v>
      </c>
      <c r="G88" s="32">
        <v>65.38</v>
      </c>
      <c r="H88" s="32" t="s">
        <v>334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45222</v>
      </c>
      <c r="B89" s="32" t="s">
        <v>1181</v>
      </c>
      <c r="C89" s="31" t="s">
        <v>1182</v>
      </c>
      <c r="D89" s="31" t="s">
        <v>1078</v>
      </c>
      <c r="E89" s="31" t="s">
        <v>575</v>
      </c>
      <c r="F89" s="86">
        <v>108425</v>
      </c>
      <c r="G89" s="32">
        <v>16.399999999999999</v>
      </c>
      <c r="H89" s="32" t="s">
        <v>334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45222</v>
      </c>
      <c r="B90" s="32" t="s">
        <v>1183</v>
      </c>
      <c r="C90" s="31" t="s">
        <v>1184</v>
      </c>
      <c r="D90" s="31" t="s">
        <v>1003</v>
      </c>
      <c r="E90" s="31" t="s">
        <v>575</v>
      </c>
      <c r="F90" s="86">
        <v>140433</v>
      </c>
      <c r="G90" s="32">
        <v>112.56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45222</v>
      </c>
      <c r="B91" s="32" t="s">
        <v>1046</v>
      </c>
      <c r="C91" s="31" t="s">
        <v>1047</v>
      </c>
      <c r="D91" s="31" t="s">
        <v>577</v>
      </c>
      <c r="E91" s="31" t="s">
        <v>575</v>
      </c>
      <c r="F91" s="86">
        <v>2072442</v>
      </c>
      <c r="G91" s="32">
        <v>86.25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45222</v>
      </c>
      <c r="B92" s="32" t="s">
        <v>1048</v>
      </c>
      <c r="C92" s="31" t="s">
        <v>1049</v>
      </c>
      <c r="D92" s="31" t="s">
        <v>577</v>
      </c>
      <c r="E92" s="31" t="s">
        <v>575</v>
      </c>
      <c r="F92" s="86">
        <v>77789</v>
      </c>
      <c r="G92" s="32">
        <v>1050.71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45222</v>
      </c>
      <c r="B93" s="32" t="s">
        <v>1185</v>
      </c>
      <c r="C93" s="31" t="s">
        <v>1186</v>
      </c>
      <c r="D93" s="31" t="s">
        <v>1069</v>
      </c>
      <c r="E93" s="31" t="s">
        <v>575</v>
      </c>
      <c r="F93" s="86">
        <v>1000</v>
      </c>
      <c r="G93" s="32">
        <v>260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45222</v>
      </c>
      <c r="B94" s="32" t="s">
        <v>1185</v>
      </c>
      <c r="C94" s="31" t="s">
        <v>1186</v>
      </c>
      <c r="D94" s="31" t="s">
        <v>1187</v>
      </c>
      <c r="E94" s="31" t="s">
        <v>575</v>
      </c>
      <c r="F94" s="86">
        <v>200000</v>
      </c>
      <c r="G94" s="32">
        <v>265.10000000000002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45222</v>
      </c>
      <c r="B95" s="32" t="s">
        <v>1188</v>
      </c>
      <c r="C95" s="31" t="s">
        <v>1189</v>
      </c>
      <c r="D95" s="31" t="s">
        <v>577</v>
      </c>
      <c r="E95" s="31" t="s">
        <v>575</v>
      </c>
      <c r="F95" s="86">
        <v>1345378</v>
      </c>
      <c r="G95" s="32">
        <v>95.6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45222</v>
      </c>
      <c r="B96" s="32" t="s">
        <v>1050</v>
      </c>
      <c r="C96" s="31" t="s">
        <v>1051</v>
      </c>
      <c r="D96" s="31" t="s">
        <v>577</v>
      </c>
      <c r="E96" s="31" t="s">
        <v>575</v>
      </c>
      <c r="F96" s="86">
        <v>124107</v>
      </c>
      <c r="G96" s="32">
        <v>1108.28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45222</v>
      </c>
      <c r="B97" s="32" t="s">
        <v>1052</v>
      </c>
      <c r="C97" s="31" t="s">
        <v>1190</v>
      </c>
      <c r="D97" s="31" t="s">
        <v>577</v>
      </c>
      <c r="E97" s="31" t="s">
        <v>575</v>
      </c>
      <c r="F97" s="86">
        <v>513997</v>
      </c>
      <c r="G97" s="32">
        <v>73.45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45222</v>
      </c>
      <c r="B98" s="32" t="s">
        <v>1053</v>
      </c>
      <c r="C98" s="31" t="s">
        <v>1054</v>
      </c>
      <c r="D98" s="31" t="s">
        <v>1042</v>
      </c>
      <c r="E98" s="31" t="s">
        <v>575</v>
      </c>
      <c r="F98" s="86">
        <v>720036</v>
      </c>
      <c r="G98" s="32">
        <v>76.67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45222</v>
      </c>
      <c r="B99" s="32" t="s">
        <v>1053</v>
      </c>
      <c r="C99" s="31" t="s">
        <v>1054</v>
      </c>
      <c r="D99" s="31" t="s">
        <v>577</v>
      </c>
      <c r="E99" s="31" t="s">
        <v>575</v>
      </c>
      <c r="F99" s="86">
        <v>773910</v>
      </c>
      <c r="G99" s="32">
        <v>76.42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45222</v>
      </c>
      <c r="B100" s="32" t="s">
        <v>1053</v>
      </c>
      <c r="C100" s="31" t="s">
        <v>1054</v>
      </c>
      <c r="D100" s="31" t="s">
        <v>1191</v>
      </c>
      <c r="E100" s="31" t="s">
        <v>575</v>
      </c>
      <c r="F100" s="86">
        <v>968000</v>
      </c>
      <c r="G100" s="32">
        <v>75.84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45222</v>
      </c>
      <c r="B101" s="32" t="s">
        <v>1022</v>
      </c>
      <c r="C101" s="31" t="s">
        <v>1023</v>
      </c>
      <c r="D101" s="31" t="s">
        <v>1192</v>
      </c>
      <c r="E101" s="31" t="s">
        <v>575</v>
      </c>
      <c r="F101" s="86">
        <v>22800</v>
      </c>
      <c r="G101" s="32">
        <v>214.1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45222</v>
      </c>
      <c r="B102" s="32" t="s">
        <v>1193</v>
      </c>
      <c r="C102" s="31" t="s">
        <v>1194</v>
      </c>
      <c r="D102" s="31" t="s">
        <v>1195</v>
      </c>
      <c r="E102" s="31" t="s">
        <v>575</v>
      </c>
      <c r="F102" s="86">
        <v>6536164</v>
      </c>
      <c r="G102" s="32">
        <v>4.7699999999999996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45222</v>
      </c>
      <c r="B103" s="32" t="s">
        <v>1085</v>
      </c>
      <c r="C103" s="31" t="s">
        <v>1086</v>
      </c>
      <c r="D103" s="31" t="s">
        <v>1180</v>
      </c>
      <c r="E103" s="31" t="s">
        <v>575</v>
      </c>
      <c r="F103" s="86">
        <v>59016</v>
      </c>
      <c r="G103" s="32">
        <v>51.8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45222</v>
      </c>
      <c r="B104" s="32" t="s">
        <v>1196</v>
      </c>
      <c r="C104" s="31" t="s">
        <v>1197</v>
      </c>
      <c r="D104" s="31" t="s">
        <v>1198</v>
      </c>
      <c r="E104" s="31" t="s">
        <v>575</v>
      </c>
      <c r="F104" s="86">
        <v>4707122</v>
      </c>
      <c r="G104" s="32">
        <v>15.75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45222</v>
      </c>
      <c r="B105" s="32" t="s">
        <v>1140</v>
      </c>
      <c r="C105" s="31" t="s">
        <v>1141</v>
      </c>
      <c r="D105" s="31" t="s">
        <v>1199</v>
      </c>
      <c r="E105" s="31" t="s">
        <v>576</v>
      </c>
      <c r="F105" s="86">
        <v>55000</v>
      </c>
      <c r="G105" s="32">
        <v>147.81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45222</v>
      </c>
      <c r="B106" s="32" t="s">
        <v>1008</v>
      </c>
      <c r="C106" s="31" t="s">
        <v>1009</v>
      </c>
      <c r="D106" s="31" t="s">
        <v>577</v>
      </c>
      <c r="E106" s="31" t="s">
        <v>576</v>
      </c>
      <c r="F106" s="86">
        <v>2425810</v>
      </c>
      <c r="G106" s="32">
        <v>82.77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45222</v>
      </c>
      <c r="B107" s="32" t="s">
        <v>1008</v>
      </c>
      <c r="C107" s="31" t="s">
        <v>1009</v>
      </c>
      <c r="D107" s="31" t="s">
        <v>1010</v>
      </c>
      <c r="E107" s="31" t="s">
        <v>576</v>
      </c>
      <c r="F107" s="86">
        <v>2950822</v>
      </c>
      <c r="G107" s="32">
        <v>82.64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45222</v>
      </c>
      <c r="B108" s="32" t="s">
        <v>1144</v>
      </c>
      <c r="C108" s="31" t="s">
        <v>1145</v>
      </c>
      <c r="D108" s="31" t="s">
        <v>577</v>
      </c>
      <c r="E108" s="31" t="s">
        <v>576</v>
      </c>
      <c r="F108" s="86">
        <v>1184777</v>
      </c>
      <c r="G108" s="32">
        <v>71.13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45222</v>
      </c>
      <c r="B109" s="32" t="s">
        <v>1200</v>
      </c>
      <c r="C109" s="31" t="s">
        <v>1201</v>
      </c>
      <c r="D109" s="31" t="s">
        <v>1202</v>
      </c>
      <c r="E109" s="31" t="s">
        <v>576</v>
      </c>
      <c r="F109" s="86">
        <v>51000</v>
      </c>
      <c r="G109" s="32">
        <v>123.69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45222</v>
      </c>
      <c r="B110" s="32" t="s">
        <v>724</v>
      </c>
      <c r="C110" s="31" t="s">
        <v>1072</v>
      </c>
      <c r="D110" s="31" t="s">
        <v>577</v>
      </c>
      <c r="E110" s="31" t="s">
        <v>576</v>
      </c>
      <c r="F110" s="86">
        <v>876721</v>
      </c>
      <c r="G110" s="32">
        <v>77.510000000000005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45222</v>
      </c>
      <c r="B111" s="32" t="s">
        <v>342</v>
      </c>
      <c r="C111" s="31" t="s">
        <v>1146</v>
      </c>
      <c r="D111" s="31" t="s">
        <v>577</v>
      </c>
      <c r="E111" s="31" t="s">
        <v>576</v>
      </c>
      <c r="F111" s="86">
        <v>393159</v>
      </c>
      <c r="G111" s="32">
        <v>1426.75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45222</v>
      </c>
      <c r="B112" s="32" t="s">
        <v>1203</v>
      </c>
      <c r="C112" s="31" t="s">
        <v>1204</v>
      </c>
      <c r="D112" s="31" t="s">
        <v>1205</v>
      </c>
      <c r="E112" s="31" t="s">
        <v>576</v>
      </c>
      <c r="F112" s="86">
        <v>522767</v>
      </c>
      <c r="G112" s="32">
        <v>0.86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45222</v>
      </c>
      <c r="B113" s="32" t="s">
        <v>334</v>
      </c>
      <c r="C113" s="31" t="s">
        <v>1147</v>
      </c>
      <c r="D113" s="31" t="s">
        <v>577</v>
      </c>
      <c r="E113" s="31" t="s">
        <v>576</v>
      </c>
      <c r="F113" s="86">
        <v>901057</v>
      </c>
      <c r="G113" s="32">
        <v>1726.96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45222</v>
      </c>
      <c r="B114" s="32" t="s">
        <v>1148</v>
      </c>
      <c r="C114" s="31" t="s">
        <v>1149</v>
      </c>
      <c r="D114" s="31" t="s">
        <v>1150</v>
      </c>
      <c r="E114" s="31" t="s">
        <v>576</v>
      </c>
      <c r="F114" s="86">
        <v>43767</v>
      </c>
      <c r="G114" s="32">
        <v>151.09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45222</v>
      </c>
      <c r="B115" s="32" t="s">
        <v>1055</v>
      </c>
      <c r="C115" s="31" t="s">
        <v>1056</v>
      </c>
      <c r="D115" s="31" t="s">
        <v>1010</v>
      </c>
      <c r="E115" s="31" t="s">
        <v>576</v>
      </c>
      <c r="F115" s="86">
        <v>293743</v>
      </c>
      <c r="G115" s="32">
        <v>19.61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45222</v>
      </c>
      <c r="B116" s="32" t="s">
        <v>1206</v>
      </c>
      <c r="C116" s="31" t="s">
        <v>1207</v>
      </c>
      <c r="D116" s="31" t="s">
        <v>1208</v>
      </c>
      <c r="E116" s="31" t="s">
        <v>576</v>
      </c>
      <c r="F116" s="86">
        <v>215000</v>
      </c>
      <c r="G116" s="32">
        <v>144.96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45222</v>
      </c>
      <c r="B117" s="32" t="s">
        <v>1073</v>
      </c>
      <c r="C117" s="31" t="s">
        <v>1074</v>
      </c>
      <c r="D117" s="31" t="s">
        <v>1011</v>
      </c>
      <c r="E117" s="31" t="s">
        <v>576</v>
      </c>
      <c r="F117" s="86">
        <v>80000</v>
      </c>
      <c r="G117" s="32">
        <v>78.81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45222</v>
      </c>
      <c r="B118" s="32" t="s">
        <v>1040</v>
      </c>
      <c r="C118" s="31" t="s">
        <v>1041</v>
      </c>
      <c r="D118" s="31" t="s">
        <v>577</v>
      </c>
      <c r="E118" s="31" t="s">
        <v>576</v>
      </c>
      <c r="F118" s="86">
        <v>111884</v>
      </c>
      <c r="G118" s="32">
        <v>532.59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45222</v>
      </c>
      <c r="B119" s="32" t="s">
        <v>105</v>
      </c>
      <c r="C119" s="31" t="s">
        <v>1155</v>
      </c>
      <c r="D119" s="31" t="s">
        <v>1156</v>
      </c>
      <c r="E119" s="31" t="s">
        <v>576</v>
      </c>
      <c r="F119" s="86">
        <v>2279071</v>
      </c>
      <c r="G119" s="32">
        <v>133.49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45222</v>
      </c>
      <c r="B120" s="32" t="s">
        <v>1075</v>
      </c>
      <c r="C120" s="31" t="s">
        <v>1076</v>
      </c>
      <c r="D120" s="31" t="s">
        <v>1077</v>
      </c>
      <c r="E120" s="31" t="s">
        <v>576</v>
      </c>
      <c r="F120" s="86">
        <v>10678461</v>
      </c>
      <c r="G120" s="32">
        <v>0.45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45222</v>
      </c>
      <c r="B121" s="32" t="s">
        <v>1160</v>
      </c>
      <c r="C121" s="31" t="s">
        <v>1161</v>
      </c>
      <c r="D121" s="31" t="s">
        <v>1209</v>
      </c>
      <c r="E121" s="31" t="s">
        <v>576</v>
      </c>
      <c r="F121" s="86">
        <v>1000000</v>
      </c>
      <c r="G121" s="32">
        <v>34.1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45222</v>
      </c>
      <c r="B122" s="32" t="s">
        <v>1163</v>
      </c>
      <c r="C122" s="31" t="s">
        <v>1164</v>
      </c>
      <c r="D122" s="31" t="s">
        <v>1078</v>
      </c>
      <c r="E122" s="31" t="s">
        <v>576</v>
      </c>
      <c r="F122" s="86">
        <v>299591</v>
      </c>
      <c r="G122" s="32">
        <v>13.11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45222</v>
      </c>
      <c r="B123" s="32" t="s">
        <v>1210</v>
      </c>
      <c r="C123" s="31" t="s">
        <v>1211</v>
      </c>
      <c r="D123" s="31" t="s">
        <v>1011</v>
      </c>
      <c r="E123" s="31" t="s">
        <v>576</v>
      </c>
      <c r="F123" s="86">
        <v>176000</v>
      </c>
      <c r="G123" s="32">
        <v>75.67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45222</v>
      </c>
      <c r="B124" s="32" t="s">
        <v>1044</v>
      </c>
      <c r="C124" s="31" t="s">
        <v>1045</v>
      </c>
      <c r="D124" s="31" t="s">
        <v>1007</v>
      </c>
      <c r="E124" s="31" t="s">
        <v>576</v>
      </c>
      <c r="F124" s="86">
        <v>193923</v>
      </c>
      <c r="G124" s="32">
        <v>13.87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45222</v>
      </c>
      <c r="B125" s="32" t="s">
        <v>1165</v>
      </c>
      <c r="C125" s="31" t="s">
        <v>1166</v>
      </c>
      <c r="D125" s="31" t="s">
        <v>1167</v>
      </c>
      <c r="E125" s="31" t="s">
        <v>576</v>
      </c>
      <c r="F125" s="86">
        <v>39294</v>
      </c>
      <c r="G125" s="32">
        <v>440.24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45222</v>
      </c>
      <c r="B126" s="32" t="s">
        <v>1165</v>
      </c>
      <c r="C126" s="31" t="s">
        <v>1166</v>
      </c>
      <c r="D126" s="31" t="s">
        <v>1168</v>
      </c>
      <c r="E126" s="31" t="s">
        <v>576</v>
      </c>
      <c r="F126" s="86">
        <v>76358</v>
      </c>
      <c r="G126" s="32">
        <v>439.72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45222</v>
      </c>
      <c r="B127" s="32" t="s">
        <v>1165</v>
      </c>
      <c r="C127" s="31" t="s">
        <v>1166</v>
      </c>
      <c r="D127" s="31" t="s">
        <v>1043</v>
      </c>
      <c r="E127" s="31" t="s">
        <v>576</v>
      </c>
      <c r="F127" s="86">
        <v>101999</v>
      </c>
      <c r="G127" s="32">
        <v>441.21</v>
      </c>
      <c r="H127" s="32" t="s">
        <v>865</v>
      </c>
    </row>
    <row r="128" spans="1:28" ht="15" customHeight="1">
      <c r="A128" s="85">
        <v>45222</v>
      </c>
      <c r="B128" s="32" t="s">
        <v>1212</v>
      </c>
      <c r="C128" s="31" t="s">
        <v>1213</v>
      </c>
      <c r="D128" s="31" t="s">
        <v>1011</v>
      </c>
      <c r="E128" s="31" t="s">
        <v>576</v>
      </c>
      <c r="F128" s="86">
        <v>99000</v>
      </c>
      <c r="G128" s="32">
        <v>49.94</v>
      </c>
      <c r="H128" s="32" t="s">
        <v>865</v>
      </c>
    </row>
    <row r="129" spans="1:8" ht="15" customHeight="1">
      <c r="A129" s="85">
        <v>45222</v>
      </c>
      <c r="B129" s="32" t="s">
        <v>177</v>
      </c>
      <c r="C129" s="31" t="s">
        <v>1175</v>
      </c>
      <c r="D129" s="31" t="s">
        <v>577</v>
      </c>
      <c r="E129" s="31" t="s">
        <v>576</v>
      </c>
      <c r="F129" s="86">
        <v>409427</v>
      </c>
      <c r="G129" s="32">
        <v>2312.41</v>
      </c>
      <c r="H129" s="32" t="s">
        <v>865</v>
      </c>
    </row>
    <row r="130" spans="1:8" ht="15" customHeight="1">
      <c r="A130" s="85">
        <v>45222</v>
      </c>
      <c r="B130" s="32" t="s">
        <v>1079</v>
      </c>
      <c r="C130" s="31" t="s">
        <v>1080</v>
      </c>
      <c r="D130" s="31" t="s">
        <v>1082</v>
      </c>
      <c r="E130" s="31" t="s">
        <v>576</v>
      </c>
      <c r="F130" s="86">
        <v>15239</v>
      </c>
      <c r="G130" s="32">
        <v>18.3</v>
      </c>
      <c r="H130" s="32" t="s">
        <v>865</v>
      </c>
    </row>
    <row r="131" spans="1:8" ht="15" customHeight="1">
      <c r="A131" s="85">
        <v>45222</v>
      </c>
      <c r="B131" s="32" t="s">
        <v>1079</v>
      </c>
      <c r="C131" s="31" t="s">
        <v>1080</v>
      </c>
      <c r="D131" s="31" t="s">
        <v>1081</v>
      </c>
      <c r="E131" s="31" t="s">
        <v>576</v>
      </c>
      <c r="F131" s="86">
        <v>160000</v>
      </c>
      <c r="G131" s="32">
        <v>18.25</v>
      </c>
      <c r="H131" s="32" t="s">
        <v>865</v>
      </c>
    </row>
    <row r="132" spans="1:8" ht="15" customHeight="1">
      <c r="A132" s="85">
        <v>45222</v>
      </c>
      <c r="B132" s="32" t="s">
        <v>1176</v>
      </c>
      <c r="C132" s="31" t="s">
        <v>1177</v>
      </c>
      <c r="D132" s="31" t="s">
        <v>986</v>
      </c>
      <c r="E132" s="31" t="s">
        <v>576</v>
      </c>
      <c r="F132" s="86">
        <v>1505222</v>
      </c>
      <c r="G132" s="32">
        <v>28.21</v>
      </c>
      <c r="H132" s="32" t="s">
        <v>865</v>
      </c>
    </row>
    <row r="133" spans="1:8" ht="15" customHeight="1">
      <c r="A133" s="85">
        <v>45222</v>
      </c>
      <c r="B133" s="32" t="s">
        <v>1178</v>
      </c>
      <c r="C133" s="31" t="s">
        <v>1179</v>
      </c>
      <c r="D133" s="31" t="s">
        <v>1180</v>
      </c>
      <c r="E133" s="31" t="s">
        <v>576</v>
      </c>
      <c r="F133" s="86">
        <v>89846</v>
      </c>
      <c r="G133" s="32">
        <v>40.22</v>
      </c>
      <c r="H133" s="32" t="s">
        <v>865</v>
      </c>
    </row>
    <row r="134" spans="1:8" ht="15" customHeight="1">
      <c r="A134" s="85">
        <v>45222</v>
      </c>
      <c r="B134" s="32" t="s">
        <v>1178</v>
      </c>
      <c r="C134" s="31" t="s">
        <v>1179</v>
      </c>
      <c r="D134" s="31" t="s">
        <v>937</v>
      </c>
      <c r="E134" s="31" t="s">
        <v>576</v>
      </c>
      <c r="F134" s="86">
        <v>90905</v>
      </c>
      <c r="G134" s="32">
        <v>39.85</v>
      </c>
      <c r="H134" s="32" t="s">
        <v>865</v>
      </c>
    </row>
    <row r="135" spans="1:8" ht="15" customHeight="1">
      <c r="A135" s="85">
        <v>45222</v>
      </c>
      <c r="B135" s="32" t="s">
        <v>1083</v>
      </c>
      <c r="C135" s="31" t="s">
        <v>1084</v>
      </c>
      <c r="D135" s="31" t="s">
        <v>577</v>
      </c>
      <c r="E135" s="31" t="s">
        <v>576</v>
      </c>
      <c r="F135" s="86">
        <v>171686</v>
      </c>
      <c r="G135" s="32">
        <v>65.78</v>
      </c>
      <c r="H135" s="32" t="s">
        <v>865</v>
      </c>
    </row>
    <row r="136" spans="1:8" ht="15" customHeight="1">
      <c r="A136" s="85">
        <v>45222</v>
      </c>
      <c r="B136" s="32" t="s">
        <v>1181</v>
      </c>
      <c r="C136" s="31" t="s">
        <v>1182</v>
      </c>
      <c r="D136" s="31" t="s">
        <v>1078</v>
      </c>
      <c r="E136" s="31" t="s">
        <v>576</v>
      </c>
      <c r="F136" s="86">
        <v>107210</v>
      </c>
      <c r="G136" s="32">
        <v>16.760000000000002</v>
      </c>
      <c r="H136" s="32" t="s">
        <v>865</v>
      </c>
    </row>
    <row r="137" spans="1:8" ht="15" customHeight="1">
      <c r="A137" s="85">
        <v>45222</v>
      </c>
      <c r="B137" s="32" t="s">
        <v>1183</v>
      </c>
      <c r="C137" s="31" t="s">
        <v>1184</v>
      </c>
      <c r="D137" s="31" t="s">
        <v>1003</v>
      </c>
      <c r="E137" s="31" t="s">
        <v>576</v>
      </c>
      <c r="F137" s="86">
        <v>260188</v>
      </c>
      <c r="G137" s="32">
        <v>112.7</v>
      </c>
      <c r="H137" s="32" t="s">
        <v>865</v>
      </c>
    </row>
    <row r="138" spans="1:8" ht="15" customHeight="1">
      <c r="A138" s="85">
        <v>45222</v>
      </c>
      <c r="B138" s="32" t="s">
        <v>1046</v>
      </c>
      <c r="C138" s="31" t="s">
        <v>1047</v>
      </c>
      <c r="D138" s="31" t="s">
        <v>577</v>
      </c>
      <c r="E138" s="31" t="s">
        <v>576</v>
      </c>
      <c r="F138" s="86">
        <v>2072442</v>
      </c>
      <c r="G138" s="32">
        <v>86.21</v>
      </c>
      <c r="H138" s="32" t="s">
        <v>865</v>
      </c>
    </row>
    <row r="139" spans="1:8" ht="15" customHeight="1">
      <c r="A139" s="85">
        <v>45222</v>
      </c>
      <c r="B139" s="32" t="s">
        <v>1048</v>
      </c>
      <c r="C139" s="31" t="s">
        <v>1049</v>
      </c>
      <c r="D139" s="31" t="s">
        <v>577</v>
      </c>
      <c r="E139" s="31" t="s">
        <v>576</v>
      </c>
      <c r="F139" s="86">
        <v>77789</v>
      </c>
      <c r="G139" s="32">
        <v>1051.83</v>
      </c>
      <c r="H139" s="32" t="s">
        <v>865</v>
      </c>
    </row>
    <row r="140" spans="1:8" ht="15" customHeight="1">
      <c r="A140" s="85">
        <v>45222</v>
      </c>
      <c r="B140" s="32" t="s">
        <v>1185</v>
      </c>
      <c r="C140" s="31" t="s">
        <v>1186</v>
      </c>
      <c r="D140" s="31" t="s">
        <v>1214</v>
      </c>
      <c r="E140" s="31" t="s">
        <v>576</v>
      </c>
      <c r="F140" s="86">
        <v>102000</v>
      </c>
      <c r="G140" s="32">
        <v>275</v>
      </c>
      <c r="H140" s="32" t="s">
        <v>865</v>
      </c>
    </row>
    <row r="141" spans="1:8" ht="15" customHeight="1">
      <c r="A141" s="85">
        <v>45222</v>
      </c>
      <c r="B141" s="32" t="s">
        <v>1185</v>
      </c>
      <c r="C141" s="31" t="s">
        <v>1186</v>
      </c>
      <c r="D141" s="31" t="s">
        <v>1069</v>
      </c>
      <c r="E141" s="31" t="s">
        <v>576</v>
      </c>
      <c r="F141" s="86">
        <v>335000</v>
      </c>
      <c r="G141" s="32">
        <v>267.45999999999998</v>
      </c>
      <c r="H141" s="32" t="s">
        <v>865</v>
      </c>
    </row>
    <row r="142" spans="1:8" ht="15" customHeight="1">
      <c r="A142" s="85">
        <v>45222</v>
      </c>
      <c r="B142" s="32" t="s">
        <v>1188</v>
      </c>
      <c r="C142" s="31" t="s">
        <v>1189</v>
      </c>
      <c r="D142" s="31" t="s">
        <v>577</v>
      </c>
      <c r="E142" s="31" t="s">
        <v>576</v>
      </c>
      <c r="F142" s="86">
        <v>1345378</v>
      </c>
      <c r="G142" s="32">
        <v>95.7</v>
      </c>
      <c r="H142" s="32" t="s">
        <v>865</v>
      </c>
    </row>
    <row r="143" spans="1:8" ht="15" customHeight="1">
      <c r="A143" s="85">
        <v>45222</v>
      </c>
      <c r="B143" s="32" t="s">
        <v>1050</v>
      </c>
      <c r="C143" s="31" t="s">
        <v>1051</v>
      </c>
      <c r="D143" s="31" t="s">
        <v>577</v>
      </c>
      <c r="E143" s="31" t="s">
        <v>576</v>
      </c>
      <c r="F143" s="86">
        <v>124107</v>
      </c>
      <c r="G143" s="32">
        <v>1110.74</v>
      </c>
      <c r="H143" s="32" t="s">
        <v>865</v>
      </c>
    </row>
    <row r="144" spans="1:8" ht="15" customHeight="1">
      <c r="A144" s="85">
        <v>45222</v>
      </c>
      <c r="B144" s="32" t="s">
        <v>1215</v>
      </c>
      <c r="C144" s="31" t="s">
        <v>1216</v>
      </c>
      <c r="D144" s="31" t="s">
        <v>1217</v>
      </c>
      <c r="E144" s="31" t="s">
        <v>576</v>
      </c>
      <c r="F144" s="86">
        <v>129591</v>
      </c>
      <c r="G144" s="32">
        <v>81.94</v>
      </c>
      <c r="H144" s="32" t="s">
        <v>865</v>
      </c>
    </row>
    <row r="145" spans="1:8" ht="15" customHeight="1">
      <c r="A145" s="85">
        <v>45222</v>
      </c>
      <c r="B145" s="32" t="s">
        <v>1052</v>
      </c>
      <c r="C145" s="31" t="s">
        <v>1190</v>
      </c>
      <c r="D145" s="31" t="s">
        <v>577</v>
      </c>
      <c r="E145" s="31" t="s">
        <v>576</v>
      </c>
      <c r="F145" s="86">
        <v>513997</v>
      </c>
      <c r="G145" s="32">
        <v>73.5</v>
      </c>
      <c r="H145" s="32" t="s">
        <v>865</v>
      </c>
    </row>
    <row r="146" spans="1:8" ht="15" customHeight="1">
      <c r="A146" s="85">
        <v>45222</v>
      </c>
      <c r="B146" s="32" t="s">
        <v>1053</v>
      </c>
      <c r="C146" s="31" t="s">
        <v>1054</v>
      </c>
      <c r="D146" s="31" t="s">
        <v>1191</v>
      </c>
      <c r="E146" s="31" t="s">
        <v>576</v>
      </c>
      <c r="F146" s="86">
        <v>518000</v>
      </c>
      <c r="G146" s="32">
        <v>77.260000000000005</v>
      </c>
      <c r="H146" s="32" t="s">
        <v>865</v>
      </c>
    </row>
    <row r="147" spans="1:8" ht="15" customHeight="1">
      <c r="A147" s="85">
        <v>45222</v>
      </c>
      <c r="B147" s="32" t="s">
        <v>1053</v>
      </c>
      <c r="C147" s="31" t="s">
        <v>1054</v>
      </c>
      <c r="D147" s="31" t="s">
        <v>1042</v>
      </c>
      <c r="E147" s="31" t="s">
        <v>576</v>
      </c>
      <c r="F147" s="86">
        <v>720036</v>
      </c>
      <c r="G147" s="32">
        <v>75.900000000000006</v>
      </c>
      <c r="H147" s="32" t="s">
        <v>865</v>
      </c>
    </row>
    <row r="148" spans="1:8" ht="15" customHeight="1">
      <c r="A148" s="85">
        <v>45222</v>
      </c>
      <c r="B148" s="32" t="s">
        <v>1053</v>
      </c>
      <c r="C148" s="31" t="s">
        <v>1054</v>
      </c>
      <c r="D148" s="31" t="s">
        <v>1218</v>
      </c>
      <c r="E148" s="31" t="s">
        <v>576</v>
      </c>
      <c r="F148" s="86">
        <v>800000</v>
      </c>
      <c r="G148" s="32">
        <v>75.5</v>
      </c>
      <c r="H148" s="32" t="s">
        <v>865</v>
      </c>
    </row>
    <row r="149" spans="1:8" ht="15" customHeight="1">
      <c r="A149" s="85">
        <v>45222</v>
      </c>
      <c r="B149" s="32" t="s">
        <v>1053</v>
      </c>
      <c r="C149" s="31" t="s">
        <v>1054</v>
      </c>
      <c r="D149" s="31" t="s">
        <v>577</v>
      </c>
      <c r="E149" s="31" t="s">
        <v>576</v>
      </c>
      <c r="F149" s="86">
        <v>773910</v>
      </c>
      <c r="G149" s="32">
        <v>76.209999999999994</v>
      </c>
      <c r="H149" s="32" t="s">
        <v>865</v>
      </c>
    </row>
    <row r="150" spans="1:8" ht="15" customHeight="1">
      <c r="A150" s="85">
        <v>45222</v>
      </c>
      <c r="B150" s="32" t="s">
        <v>1022</v>
      </c>
      <c r="C150" s="31" t="s">
        <v>1023</v>
      </c>
      <c r="D150" s="31" t="s">
        <v>1219</v>
      </c>
      <c r="E150" s="31" t="s">
        <v>576</v>
      </c>
      <c r="F150" s="86">
        <v>24000</v>
      </c>
      <c r="G150" s="32">
        <v>214.1</v>
      </c>
      <c r="H150" s="32" t="s">
        <v>865</v>
      </c>
    </row>
    <row r="151" spans="1:8" ht="15" customHeight="1">
      <c r="A151" s="85">
        <v>45222</v>
      </c>
      <c r="B151" s="32" t="s">
        <v>1193</v>
      </c>
      <c r="C151" s="31" t="s">
        <v>1194</v>
      </c>
      <c r="D151" s="31" t="s">
        <v>1195</v>
      </c>
      <c r="E151" s="31" t="s">
        <v>576</v>
      </c>
      <c r="F151" s="86">
        <v>7193561</v>
      </c>
      <c r="G151" s="32">
        <v>4.75</v>
      </c>
      <c r="H151" s="32" t="s">
        <v>865</v>
      </c>
    </row>
    <row r="152" spans="1:8" ht="15" customHeight="1">
      <c r="A152" s="85">
        <v>45222</v>
      </c>
      <c r="B152" s="32" t="s">
        <v>1085</v>
      </c>
      <c r="C152" s="31" t="s">
        <v>1086</v>
      </c>
      <c r="D152" s="31" t="s">
        <v>1180</v>
      </c>
      <c r="E152" s="31" t="s">
        <v>576</v>
      </c>
      <c r="F152" s="86">
        <v>59016</v>
      </c>
      <c r="G152" s="32">
        <v>52.15</v>
      </c>
      <c r="H152" s="32" t="s">
        <v>865</v>
      </c>
    </row>
    <row r="153" spans="1:8" ht="15" customHeight="1">
      <c r="A153" s="85">
        <v>45222</v>
      </c>
      <c r="B153" s="32" t="s">
        <v>1196</v>
      </c>
      <c r="C153" s="31" t="s">
        <v>1197</v>
      </c>
      <c r="D153" s="31" t="s">
        <v>1220</v>
      </c>
      <c r="E153" s="31" t="s">
        <v>576</v>
      </c>
      <c r="F153" s="86">
        <v>4707122</v>
      </c>
      <c r="G153" s="32">
        <v>15.75</v>
      </c>
      <c r="H153" s="32" t="s">
        <v>865</v>
      </c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  <row r="156" spans="1:8" ht="15" customHeight="1">
      <c r="A156" s="85"/>
      <c r="B156" s="32"/>
      <c r="C156" s="31"/>
      <c r="D156" s="31"/>
      <c r="E156" s="31"/>
      <c r="F156" s="86"/>
      <c r="G156" s="32"/>
      <c r="H156" s="32"/>
    </row>
    <row r="157" spans="1:8" ht="15" customHeight="1">
      <c r="A157" s="85"/>
      <c r="B157" s="32"/>
      <c r="C157" s="31"/>
      <c r="D157" s="31"/>
      <c r="E157" s="31"/>
      <c r="F157" s="86"/>
      <c r="G157" s="32"/>
      <c r="H157" s="32"/>
    </row>
    <row r="158" spans="1:8" ht="15" customHeight="1">
      <c r="A158" s="85"/>
      <c r="B158" s="32"/>
      <c r="C158" s="31"/>
      <c r="D158" s="31"/>
      <c r="E158" s="31"/>
      <c r="F158" s="86"/>
      <c r="G158" s="32"/>
      <c r="H158" s="32"/>
    </row>
    <row r="159" spans="1:8" ht="15" customHeight="1">
      <c r="A159" s="85"/>
      <c r="B159" s="32"/>
      <c r="C159" s="31"/>
      <c r="D159" s="31"/>
      <c r="E159" s="31"/>
      <c r="F159" s="86"/>
      <c r="G159" s="32"/>
      <c r="H159" s="32"/>
    </row>
    <row r="160" spans="1:8" ht="15" customHeight="1">
      <c r="A160" s="85"/>
      <c r="B160" s="32"/>
      <c r="C160" s="31"/>
      <c r="D160" s="31"/>
      <c r="E160" s="31"/>
      <c r="F160" s="86"/>
      <c r="G160" s="32"/>
      <c r="H160" s="32"/>
    </row>
    <row r="161" spans="1:8" ht="15" customHeight="1">
      <c r="A161" s="85"/>
      <c r="B161" s="32"/>
      <c r="C161" s="31"/>
      <c r="D161" s="31"/>
      <c r="E161" s="31"/>
      <c r="F161" s="86"/>
      <c r="G161" s="32"/>
      <c r="H161" s="32"/>
    </row>
    <row r="162" spans="1:8" ht="15" customHeight="1">
      <c r="A162" s="85"/>
      <c r="B162" s="32"/>
      <c r="C162" s="31"/>
      <c r="D162" s="31"/>
      <c r="E162" s="31"/>
      <c r="F162" s="86"/>
      <c r="G162" s="32"/>
      <c r="H162" s="32"/>
    </row>
    <row r="163" spans="1:8" ht="15" customHeight="1">
      <c r="A163" s="85"/>
      <c r="B163" s="32"/>
      <c r="C163" s="31"/>
      <c r="D163" s="31"/>
      <c r="E163" s="31"/>
      <c r="F163" s="86"/>
      <c r="G163" s="32"/>
      <c r="H163" s="32"/>
    </row>
    <row r="164" spans="1:8" ht="15" customHeight="1">
      <c r="A164" s="85"/>
      <c r="B164" s="32"/>
      <c r="C164" s="31"/>
      <c r="D164" s="31"/>
      <c r="E164" s="31"/>
      <c r="F164" s="86"/>
      <c r="G164" s="32"/>
      <c r="H164" s="32"/>
    </row>
    <row r="165" spans="1:8" ht="15" customHeight="1">
      <c r="A165" s="85"/>
      <c r="B165" s="32"/>
      <c r="C165" s="31"/>
      <c r="D165" s="31"/>
      <c r="E165" s="31"/>
      <c r="F165" s="86"/>
      <c r="G165" s="32"/>
      <c r="H165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9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938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45224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358">
        <v>1</v>
      </c>
      <c r="B10" s="359">
        <v>45174</v>
      </c>
      <c r="C10" s="360"/>
      <c r="D10" s="361" t="s">
        <v>402</v>
      </c>
      <c r="E10" s="362" t="s">
        <v>1000</v>
      </c>
      <c r="F10" s="239">
        <v>2963</v>
      </c>
      <c r="G10" s="240">
        <v>2785</v>
      </c>
      <c r="H10" s="239">
        <v>2785</v>
      </c>
      <c r="I10" s="239" t="s">
        <v>879</v>
      </c>
      <c r="J10" s="363" t="s">
        <v>999</v>
      </c>
      <c r="K10" s="363">
        <f t="shared" ref="K10" si="0">H10-F10</f>
        <v>-178</v>
      </c>
      <c r="L10" s="364">
        <f>(F10*-0.3)/100</f>
        <v>-8.8889999999999993</v>
      </c>
      <c r="M10" s="365">
        <f t="shared" ref="M10" si="1">(K10+L10)/F10</f>
        <v>-6.3074249071886607E-2</v>
      </c>
      <c r="N10" s="363" t="s">
        <v>605</v>
      </c>
      <c r="O10" s="366">
        <v>45215</v>
      </c>
      <c r="P10" s="367"/>
      <c r="R10" s="37" t="s">
        <v>594</v>
      </c>
    </row>
    <row r="11" spans="1:26" ht="15" customHeight="1">
      <c r="A11" s="230">
        <v>2</v>
      </c>
      <c r="B11" s="226">
        <v>45181</v>
      </c>
      <c r="C11" s="231"/>
      <c r="D11" s="235" t="s">
        <v>324</v>
      </c>
      <c r="E11" s="232" t="s">
        <v>592</v>
      </c>
      <c r="F11" s="341" t="s">
        <v>881</v>
      </c>
      <c r="G11" s="353">
        <v>608</v>
      </c>
      <c r="H11" s="341"/>
      <c r="I11" s="341" t="s">
        <v>882</v>
      </c>
      <c r="J11" s="353" t="s">
        <v>593</v>
      </c>
      <c r="K11" s="353"/>
      <c r="L11" s="354"/>
      <c r="M11" s="355"/>
      <c r="N11" s="353"/>
      <c r="O11" s="356"/>
      <c r="P11" s="357">
        <f>VLOOKUP(D11,'MidCap Intra'!$B$11:$C$568,2,0)</f>
        <v>617.20000000000005</v>
      </c>
      <c r="R11" s="37" t="s">
        <v>594</v>
      </c>
    </row>
    <row r="12" spans="1:26" ht="15" customHeight="1">
      <c r="A12" s="329">
        <v>3</v>
      </c>
      <c r="B12" s="330">
        <v>45181</v>
      </c>
      <c r="C12" s="331"/>
      <c r="D12" s="332" t="s">
        <v>226</v>
      </c>
      <c r="E12" s="333" t="s">
        <v>592</v>
      </c>
      <c r="F12" s="228">
        <v>621</v>
      </c>
      <c r="G12" s="221">
        <v>584</v>
      </c>
      <c r="H12" s="228">
        <v>661</v>
      </c>
      <c r="I12" s="228" t="s">
        <v>883</v>
      </c>
      <c r="J12" s="295" t="s">
        <v>636</v>
      </c>
      <c r="K12" s="295">
        <f t="shared" ref="K12" si="2">H12-F12</f>
        <v>40</v>
      </c>
      <c r="L12" s="296">
        <f>(F12*-0.3)/100</f>
        <v>-1.8629999999999998</v>
      </c>
      <c r="M12" s="297">
        <f t="shared" ref="M12" si="3">(K12+L12)/F12</f>
        <v>6.1412238325281802E-2</v>
      </c>
      <c r="N12" s="298" t="s">
        <v>595</v>
      </c>
      <c r="O12" s="299">
        <v>45212</v>
      </c>
      <c r="P12" s="352"/>
      <c r="R12" s="37" t="s">
        <v>594</v>
      </c>
    </row>
    <row r="13" spans="1:26" ht="15" customHeight="1">
      <c r="A13" s="329">
        <v>4</v>
      </c>
      <c r="B13" s="330">
        <v>45187</v>
      </c>
      <c r="C13" s="331"/>
      <c r="D13" s="332" t="s">
        <v>453</v>
      </c>
      <c r="E13" s="333" t="s">
        <v>592</v>
      </c>
      <c r="F13" s="228">
        <v>2525</v>
      </c>
      <c r="G13" s="221">
        <v>2380</v>
      </c>
      <c r="H13" s="228">
        <v>2665</v>
      </c>
      <c r="I13" s="228" t="s">
        <v>886</v>
      </c>
      <c r="J13" s="295" t="s">
        <v>743</v>
      </c>
      <c r="K13" s="295">
        <f t="shared" ref="K13" si="4">H13-F13</f>
        <v>140</v>
      </c>
      <c r="L13" s="296">
        <f>(F13*-0.3)/100</f>
        <v>-7.5750000000000002</v>
      </c>
      <c r="M13" s="297">
        <f t="shared" ref="M13" si="5">(K13+L13)/F13</f>
        <v>5.244554455445545E-2</v>
      </c>
      <c r="N13" s="298" t="s">
        <v>595</v>
      </c>
      <c r="O13" s="299">
        <v>45203</v>
      </c>
      <c r="P13" s="300"/>
      <c r="R13" s="37" t="s">
        <v>594</v>
      </c>
    </row>
    <row r="14" spans="1:26" ht="15" customHeight="1">
      <c r="A14" s="230">
        <v>5</v>
      </c>
      <c r="B14" s="226">
        <v>45189</v>
      </c>
      <c r="C14" s="231"/>
      <c r="D14" s="235" t="s">
        <v>211</v>
      </c>
      <c r="E14" s="232" t="s">
        <v>592</v>
      </c>
      <c r="F14" s="225" t="s">
        <v>887</v>
      </c>
      <c r="G14" s="227">
        <v>2235</v>
      </c>
      <c r="H14" s="225"/>
      <c r="I14" s="225" t="s">
        <v>888</v>
      </c>
      <c r="J14" s="227" t="s">
        <v>593</v>
      </c>
      <c r="K14" s="227"/>
      <c r="L14" s="229"/>
      <c r="M14" s="233"/>
      <c r="N14" s="227"/>
      <c r="O14" s="234"/>
      <c r="P14" s="229">
        <f>VLOOKUP(D14,'MidCap Intra'!$B$11:$C$568,2,0)</f>
        <v>2263.1999999999998</v>
      </c>
      <c r="R14" s="37" t="s">
        <v>594</v>
      </c>
    </row>
    <row r="15" spans="1:26" ht="15" customHeight="1">
      <c r="A15" s="230">
        <v>6</v>
      </c>
      <c r="B15" s="226">
        <v>45189</v>
      </c>
      <c r="C15" s="231"/>
      <c r="D15" s="235" t="s">
        <v>201</v>
      </c>
      <c r="E15" s="232" t="s">
        <v>592</v>
      </c>
      <c r="F15" s="225" t="s">
        <v>889</v>
      </c>
      <c r="G15" s="227">
        <v>3370</v>
      </c>
      <c r="H15" s="225"/>
      <c r="I15" s="225" t="s">
        <v>890</v>
      </c>
      <c r="J15" s="227" t="s">
        <v>593</v>
      </c>
      <c r="K15" s="227"/>
      <c r="L15" s="229"/>
      <c r="M15" s="233"/>
      <c r="N15" s="227"/>
      <c r="O15" s="234"/>
      <c r="P15" s="229">
        <f>VLOOKUP(D15,'MidCap Intra'!$B$11:$C$568,2,0)</f>
        <v>3406</v>
      </c>
      <c r="R15" s="37" t="s">
        <v>594</v>
      </c>
    </row>
    <row r="16" spans="1:26" ht="15" customHeight="1">
      <c r="A16" s="230">
        <v>7</v>
      </c>
      <c r="B16" s="226">
        <v>45190</v>
      </c>
      <c r="C16" s="231"/>
      <c r="D16" s="235" t="s">
        <v>548</v>
      </c>
      <c r="E16" s="232" t="s">
        <v>592</v>
      </c>
      <c r="F16" s="225" t="s">
        <v>891</v>
      </c>
      <c r="G16" s="227">
        <v>276</v>
      </c>
      <c r="H16" s="225"/>
      <c r="I16" s="225" t="s">
        <v>892</v>
      </c>
      <c r="J16" s="227" t="s">
        <v>593</v>
      </c>
      <c r="K16" s="227"/>
      <c r="L16" s="229"/>
      <c r="M16" s="233"/>
      <c r="N16" s="227"/>
      <c r="O16" s="234"/>
      <c r="P16" s="229">
        <f>VLOOKUP(D16,'MidCap Intra'!$B$11:$C$568,2,0)</f>
        <v>297.5</v>
      </c>
      <c r="R16" s="37" t="s">
        <v>787</v>
      </c>
    </row>
    <row r="17" spans="1:38" ht="15" customHeight="1">
      <c r="A17" s="358">
        <v>8</v>
      </c>
      <c r="B17" s="359">
        <v>45191</v>
      </c>
      <c r="C17" s="360"/>
      <c r="D17" s="361" t="s">
        <v>372</v>
      </c>
      <c r="E17" s="362" t="s">
        <v>592</v>
      </c>
      <c r="F17" s="239">
        <v>516</v>
      </c>
      <c r="G17" s="240">
        <v>485</v>
      </c>
      <c r="H17" s="239">
        <v>472.5</v>
      </c>
      <c r="I17" s="239" t="s">
        <v>894</v>
      </c>
      <c r="J17" s="363" t="s">
        <v>1087</v>
      </c>
      <c r="K17" s="363">
        <f t="shared" ref="K17" si="6">H17-F17</f>
        <v>-43.5</v>
      </c>
      <c r="L17" s="364">
        <f>(F17*-0.3)/100</f>
        <v>-1.5479999999999998</v>
      </c>
      <c r="M17" s="365">
        <f t="shared" ref="M17" si="7">(K17+L17)/F17</f>
        <v>-8.7302325581395349E-2</v>
      </c>
      <c r="N17" s="363" t="s">
        <v>605</v>
      </c>
      <c r="O17" s="366">
        <v>45222</v>
      </c>
      <c r="P17" s="367"/>
      <c r="R17" s="37" t="s">
        <v>594</v>
      </c>
    </row>
    <row r="18" spans="1:38" ht="15" customHeight="1">
      <c r="A18" s="230">
        <v>9</v>
      </c>
      <c r="B18" s="226">
        <v>45194</v>
      </c>
      <c r="C18" s="231"/>
      <c r="D18" s="235" t="s">
        <v>430</v>
      </c>
      <c r="E18" s="232" t="s">
        <v>592</v>
      </c>
      <c r="F18" s="225" t="s">
        <v>896</v>
      </c>
      <c r="G18" s="227">
        <v>108</v>
      </c>
      <c r="H18" s="225"/>
      <c r="I18" s="225" t="s">
        <v>873</v>
      </c>
      <c r="J18" s="227" t="s">
        <v>593</v>
      </c>
      <c r="K18" s="227"/>
      <c r="L18" s="229"/>
      <c r="M18" s="233"/>
      <c r="N18" s="227"/>
      <c r="O18" s="234"/>
      <c r="P18" s="229">
        <f>VLOOKUP(D18,'MidCap Intra'!$B$11:$C$568,2,0)</f>
        <v>111</v>
      </c>
      <c r="R18" s="37" t="s">
        <v>594</v>
      </c>
    </row>
    <row r="19" spans="1:38" ht="15" customHeight="1">
      <c r="A19" s="290">
        <v>10</v>
      </c>
      <c r="B19" s="291">
        <v>45198</v>
      </c>
      <c r="C19" s="292"/>
      <c r="D19" s="293" t="s">
        <v>373</v>
      </c>
      <c r="E19" s="294" t="s">
        <v>592</v>
      </c>
      <c r="F19" s="288">
        <v>222</v>
      </c>
      <c r="G19" s="289">
        <v>204</v>
      </c>
      <c r="H19" s="288">
        <v>234.5</v>
      </c>
      <c r="I19" s="288" t="s">
        <v>904</v>
      </c>
      <c r="J19" s="295" t="s">
        <v>905</v>
      </c>
      <c r="K19" s="295">
        <f t="shared" ref="K19" si="8">H19-F19</f>
        <v>12.5</v>
      </c>
      <c r="L19" s="296">
        <f>(F19*-0.3)/100</f>
        <v>-0.66599999999999993</v>
      </c>
      <c r="M19" s="297">
        <f t="shared" ref="M19" si="9">(K19+L19)/F19</f>
        <v>5.3306306306306304E-2</v>
      </c>
      <c r="N19" s="298" t="s">
        <v>595</v>
      </c>
      <c r="O19" s="299">
        <v>45202</v>
      </c>
      <c r="P19" s="340"/>
      <c r="R19" s="37" t="s">
        <v>594</v>
      </c>
    </row>
    <row r="20" spans="1:38" ht="15" customHeight="1">
      <c r="A20" s="230">
        <v>11</v>
      </c>
      <c r="B20" s="226">
        <v>45203</v>
      </c>
      <c r="C20" s="231"/>
      <c r="D20" s="235" t="s">
        <v>921</v>
      </c>
      <c r="E20" s="232" t="s">
        <v>592</v>
      </c>
      <c r="F20" s="225" t="s">
        <v>922</v>
      </c>
      <c r="G20" s="227">
        <v>845</v>
      </c>
      <c r="H20" s="225"/>
      <c r="I20" s="225" t="s">
        <v>923</v>
      </c>
      <c r="J20" s="227" t="s">
        <v>593</v>
      </c>
      <c r="K20" s="227"/>
      <c r="L20" s="229"/>
      <c r="M20" s="233"/>
      <c r="N20" s="227"/>
      <c r="O20" s="234"/>
      <c r="P20" s="229"/>
      <c r="R20" s="37" t="s">
        <v>594</v>
      </c>
    </row>
    <row r="21" spans="1:38" ht="15" customHeight="1">
      <c r="A21" s="230">
        <v>12</v>
      </c>
      <c r="B21" s="344">
        <v>45208</v>
      </c>
      <c r="C21" s="231"/>
      <c r="D21" s="235" t="s">
        <v>228</v>
      </c>
      <c r="E21" s="232" t="s">
        <v>592</v>
      </c>
      <c r="F21" s="225" t="s">
        <v>954</v>
      </c>
      <c r="G21" s="227">
        <v>117</v>
      </c>
      <c r="H21" s="225"/>
      <c r="I21" s="225" t="s">
        <v>955</v>
      </c>
      <c r="J21" s="227" t="s">
        <v>593</v>
      </c>
      <c r="K21" s="227"/>
      <c r="L21" s="229"/>
      <c r="M21" s="233"/>
      <c r="N21" s="227"/>
      <c r="O21" s="234"/>
      <c r="P21" s="229">
        <f>VLOOKUP(D21,'MidCap Intra'!$B$11:$C$568,2,0)</f>
        <v>120</v>
      </c>
      <c r="R21" s="37" t="s">
        <v>594</v>
      </c>
    </row>
    <row r="22" spans="1:38" ht="15" customHeight="1">
      <c r="A22" s="230">
        <v>13</v>
      </c>
      <c r="B22" s="344">
        <v>45208</v>
      </c>
      <c r="C22" s="231"/>
      <c r="D22" s="235" t="s">
        <v>354</v>
      </c>
      <c r="E22" s="232" t="s">
        <v>592</v>
      </c>
      <c r="F22" s="225" t="s">
        <v>956</v>
      </c>
      <c r="G22" s="227">
        <v>1070</v>
      </c>
      <c r="H22" s="225"/>
      <c r="I22" s="225" t="s">
        <v>957</v>
      </c>
      <c r="J22" s="227" t="s">
        <v>593</v>
      </c>
      <c r="K22" s="227"/>
      <c r="L22" s="229"/>
      <c r="M22" s="233"/>
      <c r="N22" s="227"/>
      <c r="O22" s="234"/>
      <c r="P22" s="229">
        <f>VLOOKUP(D22,'MidCap Intra'!$B$11:$C$568,2,0)</f>
        <v>1101.8</v>
      </c>
      <c r="R22" s="37" t="s">
        <v>594</v>
      </c>
    </row>
    <row r="23" spans="1:38" ht="15" customHeight="1">
      <c r="A23" s="230">
        <v>14</v>
      </c>
      <c r="B23" s="226">
        <v>45212</v>
      </c>
      <c r="C23" s="231"/>
      <c r="D23" s="235" t="s">
        <v>229</v>
      </c>
      <c r="E23" s="232" t="s">
        <v>592</v>
      </c>
      <c r="F23" s="225" t="s">
        <v>988</v>
      </c>
      <c r="G23" s="227">
        <v>3330</v>
      </c>
      <c r="H23" s="225"/>
      <c r="I23" s="225" t="s">
        <v>989</v>
      </c>
      <c r="J23" s="227" t="s">
        <v>593</v>
      </c>
      <c r="K23" s="227"/>
      <c r="L23" s="229"/>
      <c r="M23" s="233"/>
      <c r="N23" s="227"/>
      <c r="O23" s="234"/>
      <c r="P23" s="229">
        <f>VLOOKUP(D23,'MidCap Intra'!$B$11:$C$568,2,0)</f>
        <v>3410.15</v>
      </c>
      <c r="R23" s="37" t="s">
        <v>594</v>
      </c>
    </row>
    <row r="24" spans="1:38" ht="15" customHeight="1">
      <c r="A24" s="99">
        <v>15</v>
      </c>
      <c r="B24" s="344">
        <v>45218</v>
      </c>
      <c r="C24" s="145"/>
      <c r="D24" s="145" t="s">
        <v>373</v>
      </c>
      <c r="E24" s="99" t="s">
        <v>604</v>
      </c>
      <c r="F24" s="99" t="s">
        <v>1026</v>
      </c>
      <c r="G24" s="99">
        <v>204</v>
      </c>
      <c r="H24" s="225"/>
      <c r="I24" s="225" t="s">
        <v>1027</v>
      </c>
      <c r="J24" s="227" t="s">
        <v>593</v>
      </c>
      <c r="K24" s="227"/>
      <c r="L24" s="229"/>
      <c r="M24" s="233"/>
      <c r="N24" s="227"/>
      <c r="O24" s="234"/>
      <c r="P24" s="229">
        <f>VLOOKUP(D24,'MidCap Intra'!$B$11:$C$568,2,0)</f>
        <v>216.85</v>
      </c>
      <c r="R24" s="37" t="s">
        <v>594</v>
      </c>
    </row>
    <row r="25" spans="1:38" ht="15" customHeight="1">
      <c r="A25" s="99">
        <v>16</v>
      </c>
      <c r="B25" s="226">
        <v>45218</v>
      </c>
      <c r="C25" s="231"/>
      <c r="D25" s="235" t="s">
        <v>535</v>
      </c>
      <c r="E25" s="232" t="s">
        <v>604</v>
      </c>
      <c r="F25" s="225" t="s">
        <v>1028</v>
      </c>
      <c r="G25" s="227">
        <v>408</v>
      </c>
      <c r="H25" s="225"/>
      <c r="I25" s="225" t="s">
        <v>1029</v>
      </c>
      <c r="J25" s="227" t="s">
        <v>593</v>
      </c>
      <c r="K25" s="227"/>
      <c r="L25" s="229"/>
      <c r="M25" s="233"/>
      <c r="N25" s="227"/>
      <c r="O25" s="234"/>
      <c r="P25" s="229">
        <f>VLOOKUP(D25,'MidCap Intra'!$B$11:$C$568,2,0)</f>
        <v>425.95</v>
      </c>
      <c r="R25" s="37" t="s">
        <v>594</v>
      </c>
    </row>
    <row r="26" spans="1:38" ht="15" customHeight="1">
      <c r="A26" s="230">
        <v>17</v>
      </c>
      <c r="B26" s="226">
        <v>45219</v>
      </c>
      <c r="C26" s="231"/>
      <c r="D26" s="235" t="s">
        <v>227</v>
      </c>
      <c r="E26" s="232" t="s">
        <v>604</v>
      </c>
      <c r="F26" s="225" t="s">
        <v>1064</v>
      </c>
      <c r="G26" s="227">
        <v>227</v>
      </c>
      <c r="H26" s="225"/>
      <c r="I26" s="225" t="s">
        <v>1065</v>
      </c>
      <c r="J26" s="227" t="s">
        <v>593</v>
      </c>
      <c r="K26" s="227"/>
      <c r="L26" s="229"/>
      <c r="M26" s="233"/>
      <c r="N26" s="227"/>
      <c r="O26" s="234"/>
      <c r="P26" s="229">
        <f>VLOOKUP(D26,'MidCap Intra'!$B$11:$C$568,2,0)</f>
        <v>238.25</v>
      </c>
      <c r="R26" s="37" t="s">
        <v>594</v>
      </c>
    </row>
    <row r="27" spans="1:38" ht="15" customHeight="1">
      <c r="A27" s="230"/>
      <c r="B27" s="226"/>
      <c r="C27" s="231"/>
      <c r="D27" s="235"/>
      <c r="E27" s="232"/>
      <c r="F27" s="225"/>
      <c r="G27" s="227"/>
      <c r="H27" s="225"/>
      <c r="I27" s="225"/>
      <c r="J27" s="227"/>
      <c r="K27" s="227"/>
      <c r="L27" s="229"/>
      <c r="M27" s="233"/>
      <c r="N27" s="227"/>
      <c r="O27" s="234"/>
      <c r="P27" s="301"/>
      <c r="R27" s="37"/>
    </row>
    <row r="28" spans="1:38" ht="15" customHeight="1">
      <c r="A28" s="230"/>
      <c r="B28" s="226"/>
      <c r="C28" s="231"/>
      <c r="D28" s="235"/>
      <c r="E28" s="232"/>
      <c r="F28" s="225"/>
      <c r="G28" s="227"/>
      <c r="H28" s="225"/>
      <c r="I28" s="225"/>
      <c r="J28" s="227"/>
      <c r="K28" s="227"/>
      <c r="L28" s="229"/>
      <c r="M28" s="233"/>
      <c r="N28" s="227"/>
      <c r="O28" s="234"/>
      <c r="P28" s="229"/>
      <c r="R28" s="37"/>
    </row>
    <row r="30" spans="1:38" ht="14.25" customHeight="1">
      <c r="A30" s="105"/>
      <c r="B30" s="106"/>
      <c r="C30" s="107"/>
      <c r="D30" s="108"/>
      <c r="E30" s="109"/>
      <c r="F30" s="109"/>
      <c r="G30" s="105"/>
      <c r="H30" s="109"/>
      <c r="I30" s="110"/>
      <c r="J30" s="111"/>
      <c r="K30" s="111"/>
      <c r="L30" s="112"/>
      <c r="M30" s="113"/>
      <c r="N30" s="114"/>
      <c r="O30" s="115"/>
      <c r="P30" s="116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17" t="s">
        <v>596</v>
      </c>
      <c r="B31" s="118"/>
      <c r="C31" s="119"/>
      <c r="E31" s="120"/>
      <c r="F31" s="120"/>
      <c r="G31" s="120"/>
      <c r="H31" s="120"/>
      <c r="I31" s="120"/>
      <c r="J31" s="121"/>
      <c r="K31" s="120"/>
      <c r="L31" s="122"/>
      <c r="M31" s="55"/>
      <c r="N31" s="121"/>
      <c r="O31" s="119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23" t="s">
        <v>597</v>
      </c>
      <c r="B32" s="117"/>
      <c r="C32" s="117"/>
      <c r="D32" s="117"/>
      <c r="E32" s="37"/>
      <c r="F32" s="124" t="s">
        <v>598</v>
      </c>
      <c r="G32" s="6"/>
      <c r="H32" s="6"/>
      <c r="I32" s="6"/>
      <c r="J32" s="125"/>
      <c r="K32" s="126"/>
      <c r="L32" s="126"/>
      <c r="M32" s="127"/>
      <c r="N32" s="1"/>
      <c r="O32" s="12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17" t="s">
        <v>599</v>
      </c>
      <c r="B33" s="117"/>
      <c r="C33" s="117"/>
      <c r="D33" s="117" t="s">
        <v>600</v>
      </c>
      <c r="E33" s="6"/>
      <c r="F33" s="124" t="s">
        <v>601</v>
      </c>
      <c r="G33" s="6"/>
      <c r="H33" s="6"/>
      <c r="I33" s="6"/>
      <c r="J33" s="125"/>
      <c r="K33" s="126"/>
      <c r="L33" s="126"/>
      <c r="M33" s="127"/>
      <c r="N33" s="1"/>
      <c r="O33" s="12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17"/>
      <c r="B34" s="117"/>
      <c r="C34" s="117"/>
      <c r="D34" s="117"/>
      <c r="E34" s="6"/>
      <c r="F34" s="6"/>
      <c r="G34" s="6"/>
      <c r="H34" s="6"/>
      <c r="I34" s="6"/>
      <c r="J34" s="129"/>
      <c r="K34" s="126"/>
      <c r="L34" s="126"/>
      <c r="M34" s="6"/>
      <c r="N34" s="130"/>
      <c r="O34" s="1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247"/>
      <c r="B35" s="247"/>
      <c r="C35" s="247"/>
      <c r="D35" s="247"/>
      <c r="E35" s="248"/>
      <c r="F35" s="248"/>
      <c r="G35" s="248"/>
      <c r="H35" s="248"/>
      <c r="I35" s="248"/>
      <c r="J35" s="249"/>
      <c r="K35" s="250"/>
      <c r="L35" s="250"/>
      <c r="M35" s="248"/>
      <c r="N35" s="251"/>
      <c r="O35" s="252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4.25" customHeight="1">
      <c r="A36" s="117"/>
      <c r="B36" s="117"/>
      <c r="C36" s="117"/>
      <c r="D36" s="117"/>
      <c r="E36" s="6"/>
      <c r="F36" s="6"/>
      <c r="G36" s="6"/>
      <c r="H36" s="6"/>
      <c r="I36" s="6"/>
      <c r="J36" s="129"/>
      <c r="K36" s="126"/>
      <c r="L36" s="127"/>
      <c r="M36" s="6"/>
      <c r="N36" s="130"/>
      <c r="O36" s="1"/>
      <c r="P36" s="37"/>
      <c r="Q36" s="37"/>
      <c r="R36" s="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.75" customHeight="1">
      <c r="A37" s="140" t="s">
        <v>607</v>
      </c>
      <c r="B37" s="140"/>
      <c r="C37" s="140"/>
      <c r="D37" s="140"/>
      <c r="E37" s="6"/>
      <c r="F37" s="6"/>
      <c r="G37" s="6"/>
      <c r="H37" s="6"/>
      <c r="I37" s="6"/>
      <c r="J37" s="6"/>
      <c r="K37" s="6"/>
      <c r="L37" s="6"/>
      <c r="M37" s="6"/>
      <c r="N37" s="6"/>
      <c r="O37" s="24"/>
      <c r="Q37" s="37"/>
      <c r="R37" s="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38.25" customHeight="1">
      <c r="A38" s="96" t="s">
        <v>16</v>
      </c>
      <c r="B38" s="96" t="s">
        <v>567</v>
      </c>
      <c r="C38" s="96"/>
      <c r="D38" s="97" t="s">
        <v>579</v>
      </c>
      <c r="E38" s="96" t="s">
        <v>580</v>
      </c>
      <c r="F38" s="96" t="s">
        <v>581</v>
      </c>
      <c r="G38" s="96" t="s">
        <v>602</v>
      </c>
      <c r="H38" s="96" t="s">
        <v>583</v>
      </c>
      <c r="I38" s="236" t="s">
        <v>584</v>
      </c>
      <c r="J38" s="238" t="s">
        <v>585</v>
      </c>
      <c r="K38" s="237" t="s">
        <v>608</v>
      </c>
      <c r="L38" s="98" t="s">
        <v>587</v>
      </c>
      <c r="M38" s="141" t="s">
        <v>609</v>
      </c>
      <c r="N38" s="96" t="s">
        <v>610</v>
      </c>
      <c r="O38" s="95" t="s">
        <v>589</v>
      </c>
      <c r="P38" s="97" t="s">
        <v>590</v>
      </c>
      <c r="Q38" s="37"/>
      <c r="R38" s="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.75" customHeight="1">
      <c r="A39" s="222">
        <v>1</v>
      </c>
      <c r="B39" s="245">
        <v>45202</v>
      </c>
      <c r="C39" s="246"/>
      <c r="D39" s="246" t="s">
        <v>906</v>
      </c>
      <c r="E39" s="222" t="s">
        <v>604</v>
      </c>
      <c r="F39" s="222">
        <v>1232</v>
      </c>
      <c r="G39" s="222">
        <v>1218</v>
      </c>
      <c r="H39" s="223">
        <v>1245.5</v>
      </c>
      <c r="I39" s="223" t="s">
        <v>907</v>
      </c>
      <c r="J39" s="242" t="s">
        <v>908</v>
      </c>
      <c r="K39" s="243">
        <f t="shared" ref="K39" si="10">H39-F39</f>
        <v>13.5</v>
      </c>
      <c r="L39" s="104">
        <f t="shared" ref="L39" si="11">(H39*N39)*0.03%</f>
        <v>261.55499999999995</v>
      </c>
      <c r="M39" s="244">
        <f t="shared" ref="M39" si="12">(K39*N39)-L39</f>
        <v>9188.4449999999997</v>
      </c>
      <c r="N39" s="243">
        <v>700</v>
      </c>
      <c r="O39" s="103" t="s">
        <v>595</v>
      </c>
      <c r="P39" s="245">
        <v>45202</v>
      </c>
      <c r="Q39" s="142"/>
      <c r="R39" s="55" t="s">
        <v>606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3"/>
      <c r="AG39" s="144"/>
      <c r="AH39" s="142"/>
      <c r="AI39" s="142"/>
      <c r="AJ39" s="143"/>
      <c r="AK39" s="143"/>
      <c r="AL39" s="143"/>
    </row>
    <row r="40" spans="1:38" ht="12.75" customHeight="1">
      <c r="A40" s="222">
        <v>2</v>
      </c>
      <c r="B40" s="245">
        <v>45202</v>
      </c>
      <c r="C40" s="246"/>
      <c r="D40" s="246" t="s">
        <v>909</v>
      </c>
      <c r="E40" s="222" t="s">
        <v>604</v>
      </c>
      <c r="F40" s="222">
        <v>2516</v>
      </c>
      <c r="G40" s="222">
        <v>2483</v>
      </c>
      <c r="H40" s="223">
        <v>2542.5</v>
      </c>
      <c r="I40" s="223" t="s">
        <v>910</v>
      </c>
      <c r="J40" s="242" t="s">
        <v>914</v>
      </c>
      <c r="K40" s="243">
        <f t="shared" ref="K40" si="13">H40-F40</f>
        <v>26.5</v>
      </c>
      <c r="L40" s="104">
        <f t="shared" ref="L40" si="14">(H40*N40)*0.03%</f>
        <v>228.82499999999999</v>
      </c>
      <c r="M40" s="244">
        <f t="shared" ref="M40" si="15">(K40*N40)-L40</f>
        <v>7721.1750000000002</v>
      </c>
      <c r="N40" s="243">
        <v>300</v>
      </c>
      <c r="O40" s="103" t="s">
        <v>595</v>
      </c>
      <c r="P40" s="245">
        <v>45203</v>
      </c>
      <c r="Q40" s="142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3"/>
      <c r="AG40" s="144"/>
      <c r="AH40" s="142"/>
      <c r="AI40" s="142"/>
      <c r="AJ40" s="143"/>
      <c r="AK40" s="143"/>
      <c r="AL40" s="143"/>
    </row>
    <row r="41" spans="1:38" ht="12.75" customHeight="1">
      <c r="A41" s="320">
        <v>3</v>
      </c>
      <c r="B41" s="321">
        <v>45202</v>
      </c>
      <c r="C41" s="322"/>
      <c r="D41" s="322" t="s">
        <v>911</v>
      </c>
      <c r="E41" s="320" t="s">
        <v>604</v>
      </c>
      <c r="F41" s="320">
        <v>5300</v>
      </c>
      <c r="G41" s="320">
        <v>5250</v>
      </c>
      <c r="H41" s="323">
        <v>5250</v>
      </c>
      <c r="I41" s="323" t="s">
        <v>912</v>
      </c>
      <c r="J41" s="324" t="s">
        <v>917</v>
      </c>
      <c r="K41" s="325">
        <f t="shared" ref="K41:K42" si="16">H41-F41</f>
        <v>-50</v>
      </c>
      <c r="L41" s="326">
        <f t="shared" ref="L41:L42" si="17">(H41*N41)*0.03%</f>
        <v>315</v>
      </c>
      <c r="M41" s="327">
        <f t="shared" ref="M41:M42" si="18">(K41*N41)-L41</f>
        <v>-10315</v>
      </c>
      <c r="N41" s="325">
        <v>200</v>
      </c>
      <c r="O41" s="328" t="s">
        <v>605</v>
      </c>
      <c r="P41" s="321">
        <v>45203</v>
      </c>
      <c r="Q41" s="142"/>
      <c r="R41" s="55" t="s">
        <v>606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3"/>
      <c r="AG41" s="144"/>
      <c r="AH41" s="142"/>
      <c r="AI41" s="142"/>
      <c r="AJ41" s="143"/>
      <c r="AK41" s="143"/>
      <c r="AL41" s="143"/>
    </row>
    <row r="42" spans="1:38" ht="12.75" customHeight="1">
      <c r="A42" s="222">
        <v>4</v>
      </c>
      <c r="B42" s="245">
        <v>45203</v>
      </c>
      <c r="C42" s="246"/>
      <c r="D42" s="246" t="s">
        <v>915</v>
      </c>
      <c r="E42" s="222" t="s">
        <v>604</v>
      </c>
      <c r="F42" s="222">
        <v>2430</v>
      </c>
      <c r="G42" s="222">
        <v>2390</v>
      </c>
      <c r="H42" s="223">
        <v>2460</v>
      </c>
      <c r="I42" s="223" t="s">
        <v>916</v>
      </c>
      <c r="J42" s="242" t="s">
        <v>816</v>
      </c>
      <c r="K42" s="243">
        <f t="shared" si="16"/>
        <v>30</v>
      </c>
      <c r="L42" s="104">
        <f t="shared" si="17"/>
        <v>184.49999999999997</v>
      </c>
      <c r="M42" s="244">
        <f t="shared" si="18"/>
        <v>7315.5</v>
      </c>
      <c r="N42" s="243">
        <v>250</v>
      </c>
      <c r="O42" s="103" t="s">
        <v>595</v>
      </c>
      <c r="P42" s="245">
        <v>45205</v>
      </c>
      <c r="Q42" s="142"/>
      <c r="R42" s="55" t="s">
        <v>606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3"/>
      <c r="AG42" s="144"/>
      <c r="AH42" s="142"/>
      <c r="AI42" s="142"/>
      <c r="AJ42" s="143"/>
      <c r="AK42" s="143"/>
      <c r="AL42" s="143"/>
    </row>
    <row r="43" spans="1:38" ht="12.75" customHeight="1">
      <c r="A43" s="320">
        <v>5</v>
      </c>
      <c r="B43" s="321">
        <v>45203</v>
      </c>
      <c r="C43" s="322"/>
      <c r="D43" s="322" t="s">
        <v>909</v>
      </c>
      <c r="E43" s="320" t="s">
        <v>604</v>
      </c>
      <c r="F43" s="320">
        <v>2506</v>
      </c>
      <c r="G43" s="320">
        <v>2473</v>
      </c>
      <c r="H43" s="323">
        <v>2473</v>
      </c>
      <c r="I43" s="323" t="s">
        <v>918</v>
      </c>
      <c r="J43" s="324" t="s">
        <v>924</v>
      </c>
      <c r="K43" s="325">
        <f t="shared" ref="K43:K45" si="19">H43-F43</f>
        <v>-33</v>
      </c>
      <c r="L43" s="326">
        <f t="shared" ref="L43:L45" si="20">(H43*N43)*0.03%</f>
        <v>222.57</v>
      </c>
      <c r="M43" s="327">
        <f t="shared" ref="M43:M45" si="21">(K43*N43)-L43</f>
        <v>-10122.57</v>
      </c>
      <c r="N43" s="325">
        <v>300</v>
      </c>
      <c r="O43" s="328" t="s">
        <v>605</v>
      </c>
      <c r="P43" s="321">
        <v>45203</v>
      </c>
      <c r="Q43" s="142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3"/>
      <c r="AG43" s="144"/>
      <c r="AH43" s="142"/>
      <c r="AI43" s="142"/>
      <c r="AJ43" s="143"/>
      <c r="AK43" s="143"/>
      <c r="AL43" s="143"/>
    </row>
    <row r="44" spans="1:38" ht="12.75" customHeight="1">
      <c r="A44" s="311">
        <v>6</v>
      </c>
      <c r="B44" s="312">
        <v>45203</v>
      </c>
      <c r="C44" s="313"/>
      <c r="D44" s="313" t="s">
        <v>906</v>
      </c>
      <c r="E44" s="311" t="s">
        <v>604</v>
      </c>
      <c r="F44" s="311">
        <v>1226</v>
      </c>
      <c r="G44" s="311">
        <v>1212</v>
      </c>
      <c r="H44" s="314">
        <v>1226.5</v>
      </c>
      <c r="I44" s="314" t="s">
        <v>919</v>
      </c>
      <c r="J44" s="315" t="s">
        <v>925</v>
      </c>
      <c r="K44" s="316">
        <f t="shared" si="19"/>
        <v>0.5</v>
      </c>
      <c r="L44" s="317">
        <f t="shared" si="20"/>
        <v>257.565</v>
      </c>
      <c r="M44" s="318">
        <f t="shared" si="21"/>
        <v>92.435000000000002</v>
      </c>
      <c r="N44" s="316">
        <v>700</v>
      </c>
      <c r="O44" s="319" t="s">
        <v>613</v>
      </c>
      <c r="P44" s="312">
        <v>45203</v>
      </c>
      <c r="Q44" s="142"/>
      <c r="R44" s="55" t="s">
        <v>594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3"/>
      <c r="AG44" s="144"/>
      <c r="AH44" s="142"/>
      <c r="AI44" s="142"/>
      <c r="AJ44" s="143"/>
      <c r="AK44" s="143"/>
      <c r="AL44" s="143"/>
    </row>
    <row r="45" spans="1:38" ht="12.75" customHeight="1">
      <c r="A45" s="222">
        <v>7</v>
      </c>
      <c r="B45" s="245">
        <v>45203</v>
      </c>
      <c r="C45" s="246"/>
      <c r="D45" s="246" t="s">
        <v>926</v>
      </c>
      <c r="E45" s="222" t="s">
        <v>604</v>
      </c>
      <c r="F45" s="222">
        <v>22875</v>
      </c>
      <c r="G45" s="222">
        <v>22600</v>
      </c>
      <c r="H45" s="223">
        <v>23085</v>
      </c>
      <c r="I45" s="223" t="s">
        <v>927</v>
      </c>
      <c r="J45" s="242" t="s">
        <v>939</v>
      </c>
      <c r="K45" s="243">
        <f t="shared" si="19"/>
        <v>210</v>
      </c>
      <c r="L45" s="104">
        <f t="shared" si="20"/>
        <v>277.02</v>
      </c>
      <c r="M45" s="244">
        <f t="shared" si="21"/>
        <v>8122.98</v>
      </c>
      <c r="N45" s="243">
        <v>40</v>
      </c>
      <c r="O45" s="103" t="s">
        <v>595</v>
      </c>
      <c r="P45" s="245">
        <v>45205</v>
      </c>
      <c r="Q45" s="142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3"/>
      <c r="AG45" s="144"/>
      <c r="AH45" s="142"/>
      <c r="AI45" s="142"/>
      <c r="AJ45" s="143"/>
      <c r="AK45" s="143"/>
      <c r="AL45" s="143"/>
    </row>
    <row r="46" spans="1:38" ht="12.75" customHeight="1">
      <c r="A46" s="222">
        <v>8</v>
      </c>
      <c r="B46" s="245">
        <v>45204</v>
      </c>
      <c r="C46" s="246"/>
      <c r="D46" s="246" t="s">
        <v>930</v>
      </c>
      <c r="E46" s="222" t="s">
        <v>604</v>
      </c>
      <c r="F46" s="222">
        <v>2503</v>
      </c>
      <c r="G46" s="222">
        <v>2470</v>
      </c>
      <c r="H46" s="223">
        <v>2525</v>
      </c>
      <c r="I46" s="223" t="s">
        <v>931</v>
      </c>
      <c r="J46" s="242" t="s">
        <v>961</v>
      </c>
      <c r="K46" s="243">
        <f t="shared" ref="K46" si="22">H46-F46</f>
        <v>22</v>
      </c>
      <c r="L46" s="104">
        <f t="shared" ref="L46" si="23">(H46*N46)*0.03%</f>
        <v>227.24999999999997</v>
      </c>
      <c r="M46" s="244">
        <f t="shared" ref="M46" si="24">(K46*N46)-L46</f>
        <v>6372.75</v>
      </c>
      <c r="N46" s="243">
        <v>300</v>
      </c>
      <c r="O46" s="103" t="s">
        <v>595</v>
      </c>
      <c r="P46" s="245">
        <v>45209</v>
      </c>
      <c r="Q46" s="142"/>
      <c r="R46" s="55" t="s">
        <v>594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3"/>
      <c r="AG46" s="144"/>
      <c r="AH46" s="142"/>
      <c r="AI46" s="142"/>
      <c r="AJ46" s="143"/>
      <c r="AK46" s="143"/>
      <c r="AL46" s="143"/>
    </row>
    <row r="47" spans="1:38" ht="12.75" customHeight="1">
      <c r="A47" s="311">
        <v>9</v>
      </c>
      <c r="B47" s="312">
        <v>45204</v>
      </c>
      <c r="C47" s="313"/>
      <c r="D47" s="313" t="s">
        <v>932</v>
      </c>
      <c r="E47" s="311" t="s">
        <v>893</v>
      </c>
      <c r="F47" s="311">
        <v>1006</v>
      </c>
      <c r="G47" s="311">
        <v>1022</v>
      </c>
      <c r="H47" s="314">
        <v>1005</v>
      </c>
      <c r="I47" s="314" t="s">
        <v>933</v>
      </c>
      <c r="J47" s="315" t="s">
        <v>809</v>
      </c>
      <c r="K47" s="316">
        <f>F47-H47</f>
        <v>1</v>
      </c>
      <c r="L47" s="317">
        <f t="shared" ref="L47" si="25">(H47*N47)*0.03%</f>
        <v>188.43749999999997</v>
      </c>
      <c r="M47" s="318">
        <f t="shared" ref="M47" si="26">(K47*N47)-L47</f>
        <v>436.5625</v>
      </c>
      <c r="N47" s="316">
        <v>625</v>
      </c>
      <c r="O47" s="319" t="s">
        <v>613</v>
      </c>
      <c r="P47" s="312">
        <v>45205</v>
      </c>
      <c r="Q47" s="142"/>
      <c r="R47" s="55" t="s">
        <v>594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3"/>
      <c r="AG47" s="144"/>
      <c r="AH47" s="142"/>
      <c r="AI47" s="142"/>
      <c r="AJ47" s="143"/>
      <c r="AK47" s="143"/>
      <c r="AL47" s="143"/>
    </row>
    <row r="48" spans="1:38" ht="12.75" customHeight="1">
      <c r="A48" s="320">
        <v>10</v>
      </c>
      <c r="B48" s="321">
        <v>45204</v>
      </c>
      <c r="C48" s="322"/>
      <c r="D48" s="322" t="s">
        <v>934</v>
      </c>
      <c r="E48" s="320" t="s">
        <v>604</v>
      </c>
      <c r="F48" s="320">
        <v>1099</v>
      </c>
      <c r="G48" s="320">
        <v>1085</v>
      </c>
      <c r="H48" s="323">
        <v>1087</v>
      </c>
      <c r="I48" s="323" t="s">
        <v>935</v>
      </c>
      <c r="J48" s="324" t="s">
        <v>936</v>
      </c>
      <c r="K48" s="325">
        <f t="shared" ref="K48:K49" si="27">H48-F48</f>
        <v>-12</v>
      </c>
      <c r="L48" s="326">
        <f t="shared" ref="L48:L49" si="28">(H48*N48)*0.03%</f>
        <v>228.26999999999998</v>
      </c>
      <c r="M48" s="327">
        <f t="shared" ref="M48:M49" si="29">(K48*N48)-L48</f>
        <v>-8628.27</v>
      </c>
      <c r="N48" s="325">
        <v>700</v>
      </c>
      <c r="O48" s="328" t="s">
        <v>605</v>
      </c>
      <c r="P48" s="321">
        <v>45204</v>
      </c>
      <c r="Q48" s="142"/>
      <c r="R48" s="55" t="s">
        <v>606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3"/>
      <c r="AG48" s="144"/>
      <c r="AH48" s="142"/>
      <c r="AI48" s="142"/>
      <c r="AJ48" s="143"/>
      <c r="AK48" s="143"/>
      <c r="AL48" s="143"/>
    </row>
    <row r="49" spans="1:38" ht="12.75" customHeight="1">
      <c r="A49" s="311">
        <v>11</v>
      </c>
      <c r="B49" s="312">
        <v>45205</v>
      </c>
      <c r="C49" s="313"/>
      <c r="D49" s="313" t="s">
        <v>942</v>
      </c>
      <c r="E49" s="311" t="s">
        <v>604</v>
      </c>
      <c r="F49" s="311">
        <v>1161</v>
      </c>
      <c r="G49" s="311">
        <v>1148</v>
      </c>
      <c r="H49" s="314">
        <v>1161</v>
      </c>
      <c r="I49" s="314" t="s">
        <v>943</v>
      </c>
      <c r="J49" s="315" t="s">
        <v>968</v>
      </c>
      <c r="K49" s="316">
        <f t="shared" si="27"/>
        <v>0</v>
      </c>
      <c r="L49" s="317">
        <f t="shared" si="28"/>
        <v>296.05499999999995</v>
      </c>
      <c r="M49" s="318">
        <f t="shared" si="29"/>
        <v>-296.05499999999995</v>
      </c>
      <c r="N49" s="316">
        <v>850</v>
      </c>
      <c r="O49" s="319" t="s">
        <v>613</v>
      </c>
      <c r="P49" s="312">
        <v>45208</v>
      </c>
      <c r="Q49" s="142"/>
      <c r="R49" s="55" t="s">
        <v>606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3"/>
      <c r="AG49" s="144"/>
      <c r="AH49" s="142"/>
      <c r="AI49" s="142"/>
      <c r="AJ49" s="143"/>
      <c r="AK49" s="143"/>
      <c r="AL49" s="143"/>
    </row>
    <row r="50" spans="1:38" ht="12.75" customHeight="1">
      <c r="A50" s="222">
        <v>12</v>
      </c>
      <c r="B50" s="245">
        <v>45205</v>
      </c>
      <c r="C50" s="246"/>
      <c r="D50" s="246" t="s">
        <v>906</v>
      </c>
      <c r="E50" s="222" t="s">
        <v>604</v>
      </c>
      <c r="F50" s="222">
        <v>1230</v>
      </c>
      <c r="G50" s="222">
        <v>1215</v>
      </c>
      <c r="H50" s="223">
        <v>1245</v>
      </c>
      <c r="I50" s="223" t="s">
        <v>944</v>
      </c>
      <c r="J50" s="242" t="s">
        <v>946</v>
      </c>
      <c r="K50" s="243">
        <f t="shared" ref="K50" si="30">H50-F50</f>
        <v>15</v>
      </c>
      <c r="L50" s="104">
        <f t="shared" ref="L50" si="31">(H50*N50)*0.03%</f>
        <v>261.45</v>
      </c>
      <c r="M50" s="244">
        <f t="shared" ref="M50" si="32">(K50*N50)-L50</f>
        <v>10238.549999999999</v>
      </c>
      <c r="N50" s="243">
        <v>700</v>
      </c>
      <c r="O50" s="103" t="s">
        <v>595</v>
      </c>
      <c r="P50" s="245">
        <v>45208</v>
      </c>
      <c r="Q50" s="142"/>
      <c r="R50" s="55" t="s">
        <v>594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3"/>
      <c r="AG50" s="144"/>
      <c r="AH50" s="142"/>
      <c r="AI50" s="142"/>
      <c r="AJ50" s="143"/>
      <c r="AK50" s="143"/>
      <c r="AL50" s="143"/>
    </row>
    <row r="51" spans="1:38" ht="12.75" customHeight="1">
      <c r="A51" s="222">
        <v>13</v>
      </c>
      <c r="B51" s="245">
        <v>45208</v>
      </c>
      <c r="C51" s="246"/>
      <c r="D51" s="246" t="s">
        <v>952</v>
      </c>
      <c r="E51" s="222" t="s">
        <v>604</v>
      </c>
      <c r="F51" s="222">
        <v>419</v>
      </c>
      <c r="G51" s="222">
        <v>410</v>
      </c>
      <c r="H51" s="223">
        <v>427.5</v>
      </c>
      <c r="I51" s="223" t="s">
        <v>953</v>
      </c>
      <c r="J51" s="242" t="s">
        <v>967</v>
      </c>
      <c r="K51" s="243">
        <f t="shared" ref="K51" si="33">H51-F51</f>
        <v>8.5</v>
      </c>
      <c r="L51" s="104">
        <f t="shared" ref="L51:L52" si="34">(H51*N51)*0.03%</f>
        <v>160.3125</v>
      </c>
      <c r="M51" s="244">
        <f t="shared" ref="M51:M52" si="35">(K51*N51)-L51</f>
        <v>10464.6875</v>
      </c>
      <c r="N51" s="243">
        <v>1250</v>
      </c>
      <c r="O51" s="103" t="s">
        <v>595</v>
      </c>
      <c r="P51" s="245">
        <v>45209</v>
      </c>
      <c r="Q51" s="142"/>
      <c r="R51" s="55" t="s">
        <v>606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3"/>
      <c r="AG51" s="144"/>
      <c r="AH51" s="142"/>
      <c r="AI51" s="142"/>
      <c r="AJ51" s="143"/>
      <c r="AK51" s="143"/>
      <c r="AL51" s="143"/>
    </row>
    <row r="52" spans="1:38" ht="12.75" customHeight="1">
      <c r="A52" s="311">
        <v>14</v>
      </c>
      <c r="B52" s="312">
        <v>45209</v>
      </c>
      <c r="C52" s="313"/>
      <c r="D52" s="313" t="s">
        <v>959</v>
      </c>
      <c r="E52" s="311" t="s">
        <v>893</v>
      </c>
      <c r="F52" s="311">
        <v>2250</v>
      </c>
      <c r="G52" s="311">
        <v>2272</v>
      </c>
      <c r="H52" s="314">
        <v>2252</v>
      </c>
      <c r="I52" s="314" t="s">
        <v>960</v>
      </c>
      <c r="J52" s="315" t="s">
        <v>966</v>
      </c>
      <c r="K52" s="316">
        <f>F52-H52</f>
        <v>-2</v>
      </c>
      <c r="L52" s="317">
        <f t="shared" si="34"/>
        <v>337.79999999999995</v>
      </c>
      <c r="M52" s="318">
        <f t="shared" si="35"/>
        <v>-1337.8</v>
      </c>
      <c r="N52" s="316">
        <v>500</v>
      </c>
      <c r="O52" s="319" t="s">
        <v>613</v>
      </c>
      <c r="P52" s="312">
        <v>45209</v>
      </c>
      <c r="Q52" s="142"/>
      <c r="R52" s="55" t="s">
        <v>606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3"/>
      <c r="AG52" s="144"/>
      <c r="AH52" s="142"/>
      <c r="AI52" s="142"/>
      <c r="AJ52" s="143"/>
      <c r="AK52" s="143"/>
      <c r="AL52" s="143"/>
    </row>
    <row r="53" spans="1:38" ht="12.75" customHeight="1">
      <c r="A53" s="222">
        <v>15</v>
      </c>
      <c r="B53" s="245">
        <v>45209</v>
      </c>
      <c r="C53" s="246"/>
      <c r="D53" s="246" t="s">
        <v>926</v>
      </c>
      <c r="E53" s="222" t="s">
        <v>604</v>
      </c>
      <c r="F53" s="222">
        <v>22820</v>
      </c>
      <c r="G53" s="222">
        <v>22550</v>
      </c>
      <c r="H53" s="223">
        <v>23050</v>
      </c>
      <c r="I53" s="223" t="s">
        <v>963</v>
      </c>
      <c r="J53" s="242" t="s">
        <v>971</v>
      </c>
      <c r="K53" s="243">
        <f t="shared" ref="K53" si="36">H53-F53</f>
        <v>230</v>
      </c>
      <c r="L53" s="104">
        <f t="shared" ref="L53" si="37">(H53*N53)*0.03%</f>
        <v>276.59999999999997</v>
      </c>
      <c r="M53" s="244">
        <f t="shared" ref="M53" si="38">(K53*N53)-L53</f>
        <v>8923.4</v>
      </c>
      <c r="N53" s="243">
        <v>40</v>
      </c>
      <c r="O53" s="103" t="s">
        <v>595</v>
      </c>
      <c r="P53" s="245">
        <v>45210</v>
      </c>
      <c r="Q53" s="142"/>
      <c r="R53" s="55" t="s">
        <v>606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3"/>
      <c r="AG53" s="144"/>
      <c r="AH53" s="142"/>
      <c r="AI53" s="142"/>
      <c r="AJ53" s="143"/>
      <c r="AK53" s="143"/>
      <c r="AL53" s="143"/>
    </row>
    <row r="54" spans="1:38" ht="12.75" customHeight="1">
      <c r="A54" s="222">
        <v>16</v>
      </c>
      <c r="B54" s="245">
        <v>45210</v>
      </c>
      <c r="C54" s="246"/>
      <c r="D54" s="246" t="s">
        <v>972</v>
      </c>
      <c r="E54" s="222" t="s">
        <v>604</v>
      </c>
      <c r="F54" s="222">
        <v>230.5</v>
      </c>
      <c r="G54" s="222">
        <v>226.5</v>
      </c>
      <c r="H54" s="223">
        <v>234.75</v>
      </c>
      <c r="I54" s="223" t="s">
        <v>973</v>
      </c>
      <c r="J54" s="242" t="s">
        <v>974</v>
      </c>
      <c r="K54" s="243">
        <f t="shared" ref="K54" si="39">H54-F54</f>
        <v>4.25</v>
      </c>
      <c r="L54" s="104">
        <f t="shared" ref="L54" si="40">(H54*N54)*0.03%</f>
        <v>204.23249999999999</v>
      </c>
      <c r="M54" s="244">
        <f t="shared" ref="M54" si="41">(K54*N54)-L54</f>
        <v>12120.7675</v>
      </c>
      <c r="N54" s="243">
        <v>2900</v>
      </c>
      <c r="O54" s="103" t="s">
        <v>595</v>
      </c>
      <c r="P54" s="245">
        <v>45210</v>
      </c>
      <c r="Q54" s="142"/>
      <c r="R54" s="55" t="s">
        <v>606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3"/>
      <c r="AG54" s="144"/>
      <c r="AH54" s="142"/>
      <c r="AI54" s="142"/>
      <c r="AJ54" s="143"/>
      <c r="AK54" s="143"/>
      <c r="AL54" s="143"/>
    </row>
    <row r="55" spans="1:38" ht="12.75" customHeight="1">
      <c r="A55" s="222">
        <v>17</v>
      </c>
      <c r="B55" s="245">
        <v>45210</v>
      </c>
      <c r="C55" s="246"/>
      <c r="D55" s="246" t="s">
        <v>979</v>
      </c>
      <c r="E55" s="222" t="s">
        <v>604</v>
      </c>
      <c r="F55" s="222">
        <v>485</v>
      </c>
      <c r="G55" s="222">
        <v>475</v>
      </c>
      <c r="H55" s="223">
        <v>495.5</v>
      </c>
      <c r="I55" s="223" t="s">
        <v>980</v>
      </c>
      <c r="J55" s="242" t="s">
        <v>998</v>
      </c>
      <c r="K55" s="243">
        <f t="shared" ref="K55" si="42">H55-F55</f>
        <v>10.5</v>
      </c>
      <c r="L55" s="104">
        <f t="shared" ref="L55" si="43">(H55*N55)*0.03%</f>
        <v>148.64999999999998</v>
      </c>
      <c r="M55" s="244">
        <f t="shared" ref="M55" si="44">(K55*N55)-L55</f>
        <v>10351.35</v>
      </c>
      <c r="N55" s="243">
        <v>1000</v>
      </c>
      <c r="O55" s="103" t="s">
        <v>595</v>
      </c>
      <c r="P55" s="245">
        <v>45215</v>
      </c>
      <c r="Q55" s="142"/>
      <c r="R55" s="55" t="s">
        <v>606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3"/>
      <c r="AG55" s="144"/>
      <c r="AH55" s="142"/>
      <c r="AI55" s="142"/>
      <c r="AJ55" s="143"/>
      <c r="AK55" s="143"/>
      <c r="AL55" s="143"/>
    </row>
    <row r="56" spans="1:38" ht="12.75" customHeight="1">
      <c r="A56" s="320">
        <v>18</v>
      </c>
      <c r="B56" s="321">
        <v>45211</v>
      </c>
      <c r="C56" s="322"/>
      <c r="D56" s="322" t="s">
        <v>981</v>
      </c>
      <c r="E56" s="320" t="s">
        <v>604</v>
      </c>
      <c r="F56" s="320">
        <v>8092.5</v>
      </c>
      <c r="G56" s="320">
        <v>8010</v>
      </c>
      <c r="H56" s="323">
        <v>8010</v>
      </c>
      <c r="I56" s="323" t="s">
        <v>982</v>
      </c>
      <c r="J56" s="324" t="s">
        <v>987</v>
      </c>
      <c r="K56" s="325">
        <f t="shared" ref="K56" si="45">H56-F56</f>
        <v>-82.5</v>
      </c>
      <c r="L56" s="326">
        <f t="shared" ref="L56" si="46">(H56*N56)*0.03%</f>
        <v>300.375</v>
      </c>
      <c r="M56" s="327">
        <f t="shared" ref="M56" si="47">(K56*N56)-L56</f>
        <v>-10612.875</v>
      </c>
      <c r="N56" s="325">
        <v>125</v>
      </c>
      <c r="O56" s="328" t="s">
        <v>605</v>
      </c>
      <c r="P56" s="321">
        <v>45212</v>
      </c>
      <c r="Q56" s="142"/>
      <c r="R56" s="55" t="s">
        <v>594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3"/>
      <c r="AG56" s="144"/>
      <c r="AH56" s="142"/>
      <c r="AI56" s="142"/>
      <c r="AJ56" s="143"/>
      <c r="AK56" s="143"/>
      <c r="AL56" s="143"/>
    </row>
    <row r="57" spans="1:38" ht="12.75" customHeight="1">
      <c r="A57" s="320">
        <v>19</v>
      </c>
      <c r="B57" s="321">
        <v>45211</v>
      </c>
      <c r="C57" s="322"/>
      <c r="D57" s="322" t="s">
        <v>983</v>
      </c>
      <c r="E57" s="320" t="s">
        <v>604</v>
      </c>
      <c r="F57" s="320">
        <v>1591</v>
      </c>
      <c r="G57" s="320">
        <v>1565</v>
      </c>
      <c r="H57" s="323">
        <v>1569</v>
      </c>
      <c r="I57" s="323" t="s">
        <v>984</v>
      </c>
      <c r="J57" s="324" t="s">
        <v>996</v>
      </c>
      <c r="K57" s="325">
        <f t="shared" ref="K57" si="48">H57-F57</f>
        <v>-22</v>
      </c>
      <c r="L57" s="326">
        <f t="shared" ref="L57" si="49">(H57*N57)*0.03%</f>
        <v>188.27999999999997</v>
      </c>
      <c r="M57" s="327">
        <f t="shared" ref="M57" si="50">(K57*N57)-L57</f>
        <v>-8988.2800000000007</v>
      </c>
      <c r="N57" s="325">
        <v>400</v>
      </c>
      <c r="O57" s="328" t="s">
        <v>605</v>
      </c>
      <c r="P57" s="321">
        <v>45215</v>
      </c>
      <c r="Q57" s="142"/>
      <c r="R57" s="55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3"/>
      <c r="AG57" s="144"/>
      <c r="AH57" s="142"/>
      <c r="AI57" s="142"/>
      <c r="AJ57" s="143"/>
      <c r="AK57" s="143"/>
      <c r="AL57" s="143"/>
    </row>
    <row r="58" spans="1:38" ht="12.75" customHeight="1">
      <c r="A58" s="222">
        <v>20</v>
      </c>
      <c r="B58" s="245">
        <v>45212</v>
      </c>
      <c r="C58" s="246"/>
      <c r="D58" s="246" t="s">
        <v>990</v>
      </c>
      <c r="E58" s="222" t="s">
        <v>604</v>
      </c>
      <c r="F58" s="222">
        <v>400</v>
      </c>
      <c r="G58" s="222">
        <v>394</v>
      </c>
      <c r="H58" s="223">
        <v>408.5</v>
      </c>
      <c r="I58" s="223" t="s">
        <v>991</v>
      </c>
      <c r="J58" s="242" t="s">
        <v>967</v>
      </c>
      <c r="K58" s="243">
        <f t="shared" ref="K58:K59" si="51">H58-F58</f>
        <v>8.5</v>
      </c>
      <c r="L58" s="104">
        <f t="shared" ref="L58:L59" si="52">(H58*N58)*0.03%</f>
        <v>208.33499999999998</v>
      </c>
      <c r="M58" s="244">
        <f t="shared" ref="M58:M59" si="53">(K58*N58)-L58</f>
        <v>14241.665000000001</v>
      </c>
      <c r="N58" s="243">
        <v>1700</v>
      </c>
      <c r="O58" s="103" t="s">
        <v>595</v>
      </c>
      <c r="P58" s="245">
        <v>45215</v>
      </c>
      <c r="Q58" s="142"/>
      <c r="R58" s="55" t="s">
        <v>606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3"/>
      <c r="AG58" s="144"/>
      <c r="AH58" s="142"/>
      <c r="AI58" s="142"/>
      <c r="AJ58" s="143"/>
      <c r="AK58" s="143"/>
      <c r="AL58" s="143"/>
    </row>
    <row r="59" spans="1:38" ht="12.75" customHeight="1">
      <c r="A59" s="320">
        <v>21</v>
      </c>
      <c r="B59" s="321">
        <v>45215</v>
      </c>
      <c r="C59" s="322"/>
      <c r="D59" s="322" t="s">
        <v>990</v>
      </c>
      <c r="E59" s="320" t="s">
        <v>604</v>
      </c>
      <c r="F59" s="320">
        <v>397.5</v>
      </c>
      <c r="G59" s="320">
        <v>390</v>
      </c>
      <c r="H59" s="323">
        <v>391</v>
      </c>
      <c r="I59" s="323" t="s">
        <v>991</v>
      </c>
      <c r="J59" s="324" t="s">
        <v>1059</v>
      </c>
      <c r="K59" s="325">
        <f t="shared" si="51"/>
        <v>-6.5</v>
      </c>
      <c r="L59" s="326">
        <f t="shared" si="52"/>
        <v>199.41</v>
      </c>
      <c r="M59" s="327">
        <f t="shared" si="53"/>
        <v>-11249.41</v>
      </c>
      <c r="N59" s="325">
        <v>1700</v>
      </c>
      <c r="O59" s="328" t="s">
        <v>605</v>
      </c>
      <c r="P59" s="321">
        <v>45219</v>
      </c>
      <c r="Q59" s="142"/>
      <c r="R59" s="55" t="s">
        <v>606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3"/>
      <c r="AG59" s="144"/>
      <c r="AH59" s="142"/>
      <c r="AI59" s="142"/>
      <c r="AJ59" s="143"/>
      <c r="AK59" s="143"/>
      <c r="AL59" s="143"/>
    </row>
    <row r="60" spans="1:38" ht="12.75" customHeight="1">
      <c r="A60" s="222">
        <v>22</v>
      </c>
      <c r="B60" s="245">
        <v>45215</v>
      </c>
      <c r="C60" s="246"/>
      <c r="D60" s="246" t="s">
        <v>1001</v>
      </c>
      <c r="E60" s="222" t="s">
        <v>604</v>
      </c>
      <c r="F60" s="222">
        <v>958</v>
      </c>
      <c r="G60" s="222">
        <v>942</v>
      </c>
      <c r="H60" s="223">
        <v>971</v>
      </c>
      <c r="I60" s="223" t="s">
        <v>1002</v>
      </c>
      <c r="J60" s="242" t="s">
        <v>976</v>
      </c>
      <c r="K60" s="243">
        <f t="shared" ref="K60:K61" si="54">H60-F60</f>
        <v>13</v>
      </c>
      <c r="L60" s="104">
        <f t="shared" ref="L60:L61" si="55">(H60*N60)*0.03%</f>
        <v>189.34499999999997</v>
      </c>
      <c r="M60" s="244">
        <f t="shared" ref="M60:M61" si="56">(K60*N60)-L60</f>
        <v>8260.6550000000007</v>
      </c>
      <c r="N60" s="243">
        <v>650</v>
      </c>
      <c r="O60" s="103" t="s">
        <v>595</v>
      </c>
      <c r="P60" s="245">
        <v>45216</v>
      </c>
      <c r="Q60" s="142"/>
      <c r="R60" s="55" t="s">
        <v>606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3"/>
      <c r="AG60" s="144"/>
      <c r="AH60" s="142"/>
      <c r="AI60" s="142"/>
      <c r="AJ60" s="143"/>
      <c r="AK60" s="143"/>
      <c r="AL60" s="143"/>
    </row>
    <row r="61" spans="1:38" ht="12.75" customHeight="1">
      <c r="A61" s="320">
        <v>23</v>
      </c>
      <c r="B61" s="321">
        <v>45217</v>
      </c>
      <c r="C61" s="322"/>
      <c r="D61" s="322" t="s">
        <v>1015</v>
      </c>
      <c r="E61" s="320" t="s">
        <v>604</v>
      </c>
      <c r="F61" s="320">
        <v>708</v>
      </c>
      <c r="G61" s="320">
        <v>696</v>
      </c>
      <c r="H61" s="323">
        <v>696</v>
      </c>
      <c r="I61" s="323" t="s">
        <v>1016</v>
      </c>
      <c r="J61" s="324" t="s">
        <v>936</v>
      </c>
      <c r="K61" s="325">
        <f t="shared" si="54"/>
        <v>-12</v>
      </c>
      <c r="L61" s="326">
        <f t="shared" si="55"/>
        <v>182.7</v>
      </c>
      <c r="M61" s="327">
        <f t="shared" si="56"/>
        <v>-10682.7</v>
      </c>
      <c r="N61" s="325">
        <v>875</v>
      </c>
      <c r="O61" s="328" t="s">
        <v>605</v>
      </c>
      <c r="P61" s="321">
        <v>45218</v>
      </c>
      <c r="Q61" s="142"/>
      <c r="R61" s="55" t="s">
        <v>606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3"/>
      <c r="AG61" s="144"/>
      <c r="AH61" s="142"/>
      <c r="AI61" s="142"/>
      <c r="AJ61" s="143"/>
      <c r="AK61" s="143"/>
      <c r="AL61" s="143"/>
    </row>
    <row r="62" spans="1:38" ht="12.75" customHeight="1">
      <c r="A62" s="320">
        <v>24</v>
      </c>
      <c r="B62" s="321">
        <v>45217</v>
      </c>
      <c r="C62" s="322"/>
      <c r="D62" s="322" t="s">
        <v>1017</v>
      </c>
      <c r="E62" s="320" t="s">
        <v>604</v>
      </c>
      <c r="F62" s="320">
        <v>254.25</v>
      </c>
      <c r="G62" s="320">
        <v>250.75</v>
      </c>
      <c r="H62" s="370">
        <v>251.25</v>
      </c>
      <c r="I62" s="370" t="s">
        <v>1018</v>
      </c>
      <c r="J62" s="324" t="s">
        <v>1024</v>
      </c>
      <c r="K62" s="325">
        <f t="shared" ref="K62:K63" si="57">H62-F62</f>
        <v>-3</v>
      </c>
      <c r="L62" s="326">
        <f t="shared" ref="L62:L63" si="58">(H62*N62)*0.03%</f>
        <v>254.39062499999997</v>
      </c>
      <c r="M62" s="327">
        <f t="shared" ref="M62:M63" si="59">(K62*N62)-L62</f>
        <v>-10379.390625</v>
      </c>
      <c r="N62" s="325">
        <v>3375</v>
      </c>
      <c r="O62" s="328" t="s">
        <v>605</v>
      </c>
      <c r="P62" s="321">
        <v>45218</v>
      </c>
      <c r="Q62" s="142"/>
      <c r="R62" s="55" t="s">
        <v>606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3"/>
      <c r="AG62" s="144"/>
      <c r="AH62" s="142"/>
      <c r="AI62" s="142"/>
      <c r="AJ62" s="143"/>
      <c r="AK62" s="143"/>
      <c r="AL62" s="143"/>
    </row>
    <row r="63" spans="1:38" ht="12.75" customHeight="1">
      <c r="A63" s="222">
        <v>25</v>
      </c>
      <c r="B63" s="245">
        <v>45218</v>
      </c>
      <c r="C63" s="246"/>
      <c r="D63" s="246" t="s">
        <v>926</v>
      </c>
      <c r="E63" s="222" t="s">
        <v>604</v>
      </c>
      <c r="F63" s="222">
        <v>22325</v>
      </c>
      <c r="G63" s="371">
        <v>22050</v>
      </c>
      <c r="H63" s="371">
        <v>22560</v>
      </c>
      <c r="I63" s="221" t="s">
        <v>1025</v>
      </c>
      <c r="J63" s="379" t="s">
        <v>814</v>
      </c>
      <c r="K63" s="243">
        <f t="shared" si="57"/>
        <v>235</v>
      </c>
      <c r="L63" s="104">
        <f t="shared" si="58"/>
        <v>270.71999999999997</v>
      </c>
      <c r="M63" s="244">
        <f t="shared" si="59"/>
        <v>9129.2800000000007</v>
      </c>
      <c r="N63" s="243">
        <v>40</v>
      </c>
      <c r="O63" s="103" t="s">
        <v>595</v>
      </c>
      <c r="P63" s="245">
        <v>45218</v>
      </c>
      <c r="Q63" s="142"/>
      <c r="R63" s="55" t="s">
        <v>606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3"/>
      <c r="AG63" s="144"/>
      <c r="AH63" s="142"/>
      <c r="AI63" s="142"/>
      <c r="AJ63" s="143"/>
      <c r="AK63" s="143"/>
      <c r="AL63" s="143"/>
    </row>
    <row r="64" spans="1:38" ht="12.75" customHeight="1">
      <c r="A64" s="222">
        <v>26</v>
      </c>
      <c r="B64" s="245">
        <v>45218</v>
      </c>
      <c r="C64" s="246"/>
      <c r="D64" s="246" t="s">
        <v>1036</v>
      </c>
      <c r="E64" s="222" t="s">
        <v>604</v>
      </c>
      <c r="F64" s="222">
        <v>4085</v>
      </c>
      <c r="G64" s="371">
        <v>4045</v>
      </c>
      <c r="H64" s="371">
        <v>4132</v>
      </c>
      <c r="I64" s="221" t="s">
        <v>1037</v>
      </c>
      <c r="J64" s="379" t="s">
        <v>1038</v>
      </c>
      <c r="K64" s="243">
        <f t="shared" ref="K64:K65" si="60">H64-F64</f>
        <v>47</v>
      </c>
      <c r="L64" s="104">
        <f t="shared" ref="L64:L65" si="61">(H64*N64)*0.03%</f>
        <v>309.89999999999998</v>
      </c>
      <c r="M64" s="244">
        <f t="shared" ref="M64:M65" si="62">(K64*N64)-L64</f>
        <v>11440.1</v>
      </c>
      <c r="N64" s="243">
        <v>250</v>
      </c>
      <c r="O64" s="103" t="s">
        <v>595</v>
      </c>
      <c r="P64" s="245">
        <v>45218</v>
      </c>
      <c r="Q64" s="142"/>
      <c r="R64" s="55" t="s">
        <v>606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3"/>
      <c r="AG64" s="144"/>
      <c r="AH64" s="142"/>
      <c r="AI64" s="142"/>
      <c r="AJ64" s="143"/>
      <c r="AK64" s="143"/>
      <c r="AL64" s="143"/>
    </row>
    <row r="65" spans="1:38" ht="12.75" customHeight="1">
      <c r="A65" s="320">
        <v>27</v>
      </c>
      <c r="B65" s="321">
        <v>45219</v>
      </c>
      <c r="C65" s="322"/>
      <c r="D65" s="322" t="s">
        <v>1058</v>
      </c>
      <c r="E65" s="320" t="s">
        <v>604</v>
      </c>
      <c r="F65" s="320">
        <v>419</v>
      </c>
      <c r="G65" s="378">
        <v>411.5</v>
      </c>
      <c r="H65" s="378">
        <v>411.5</v>
      </c>
      <c r="I65" s="240" t="s">
        <v>953</v>
      </c>
      <c r="J65" s="381" t="s">
        <v>1088</v>
      </c>
      <c r="K65" s="325">
        <f t="shared" si="60"/>
        <v>-7.5</v>
      </c>
      <c r="L65" s="326">
        <f t="shared" si="61"/>
        <v>154.3125</v>
      </c>
      <c r="M65" s="327">
        <f t="shared" si="62"/>
        <v>-9529.3125</v>
      </c>
      <c r="N65" s="325">
        <v>1250</v>
      </c>
      <c r="O65" s="328" t="s">
        <v>605</v>
      </c>
      <c r="P65" s="321">
        <v>45222</v>
      </c>
      <c r="Q65" s="142"/>
      <c r="R65" s="55" t="s">
        <v>606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3"/>
      <c r="AG65" s="144"/>
      <c r="AH65" s="142"/>
      <c r="AI65" s="142"/>
      <c r="AJ65" s="143"/>
      <c r="AK65" s="143"/>
      <c r="AL65" s="143"/>
    </row>
    <row r="66" spans="1:38" ht="12.75" customHeight="1">
      <c r="A66" s="320">
        <v>28</v>
      </c>
      <c r="B66" s="321">
        <v>45219</v>
      </c>
      <c r="C66" s="322"/>
      <c r="D66" s="322" t="s">
        <v>1060</v>
      </c>
      <c r="E66" s="320" t="s">
        <v>604</v>
      </c>
      <c r="F66" s="320">
        <v>4085</v>
      </c>
      <c r="G66" s="378">
        <v>4045</v>
      </c>
      <c r="H66" s="378">
        <v>4045</v>
      </c>
      <c r="I66" s="240" t="s">
        <v>1037</v>
      </c>
      <c r="J66" s="381" t="s">
        <v>1063</v>
      </c>
      <c r="K66" s="325">
        <f t="shared" ref="K66:K67" si="63">H66-F66</f>
        <v>-40</v>
      </c>
      <c r="L66" s="326">
        <f t="shared" ref="L66:L67" si="64">(H66*N66)*0.03%</f>
        <v>303.375</v>
      </c>
      <c r="M66" s="327">
        <f t="shared" ref="M66:M67" si="65">(K66*N66)-L66</f>
        <v>-10303.375</v>
      </c>
      <c r="N66" s="325">
        <v>250</v>
      </c>
      <c r="O66" s="328" t="s">
        <v>605</v>
      </c>
      <c r="P66" s="321">
        <v>45219</v>
      </c>
      <c r="Q66" s="142"/>
      <c r="R66" s="55" t="s">
        <v>606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3"/>
      <c r="AG66" s="144"/>
      <c r="AH66" s="142"/>
      <c r="AI66" s="142"/>
      <c r="AJ66" s="143"/>
      <c r="AK66" s="143"/>
      <c r="AL66" s="143"/>
    </row>
    <row r="67" spans="1:38" ht="12.75" customHeight="1">
      <c r="A67" s="320">
        <v>29</v>
      </c>
      <c r="B67" s="321">
        <v>45222</v>
      </c>
      <c r="C67" s="322"/>
      <c r="D67" s="322" t="s">
        <v>1089</v>
      </c>
      <c r="E67" s="320" t="s">
        <v>604</v>
      </c>
      <c r="F67" s="320">
        <v>666</v>
      </c>
      <c r="G67" s="378">
        <v>659</v>
      </c>
      <c r="H67" s="378">
        <v>659</v>
      </c>
      <c r="I67" s="240" t="s">
        <v>1090</v>
      </c>
      <c r="J67" s="381" t="s">
        <v>1091</v>
      </c>
      <c r="K67" s="325">
        <f t="shared" si="63"/>
        <v>-7</v>
      </c>
      <c r="L67" s="326">
        <f t="shared" si="64"/>
        <v>281.72249999999997</v>
      </c>
      <c r="M67" s="327">
        <f t="shared" si="65"/>
        <v>-10256.7225</v>
      </c>
      <c r="N67" s="325">
        <v>1425</v>
      </c>
      <c r="O67" s="328" t="s">
        <v>605</v>
      </c>
      <c r="P67" s="321">
        <v>45222</v>
      </c>
      <c r="Q67" s="142"/>
      <c r="R67" s="55" t="s">
        <v>594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3"/>
      <c r="AG67" s="144"/>
      <c r="AH67" s="142"/>
      <c r="AI67" s="142"/>
      <c r="AJ67" s="143"/>
      <c r="AK67" s="143"/>
      <c r="AL67" s="143"/>
    </row>
    <row r="68" spans="1:38" ht="12.75" customHeight="1">
      <c r="A68" s="99"/>
      <c r="B68" s="344"/>
      <c r="C68" s="145"/>
      <c r="D68" s="145"/>
      <c r="E68" s="99"/>
      <c r="F68" s="99"/>
      <c r="G68" s="369"/>
      <c r="H68" s="301"/>
      <c r="I68" s="380"/>
      <c r="J68" s="224"/>
      <c r="K68" s="99"/>
      <c r="L68" s="102"/>
      <c r="M68" s="345"/>
      <c r="N68" s="99"/>
      <c r="O68" s="101"/>
      <c r="P68" s="100"/>
      <c r="Q68" s="142"/>
      <c r="R68" s="55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3"/>
      <c r="AG68" s="144"/>
      <c r="AH68" s="142"/>
      <c r="AI68" s="142"/>
      <c r="AJ68" s="143"/>
      <c r="AK68" s="143"/>
      <c r="AL68" s="143"/>
    </row>
    <row r="70" spans="1:38" ht="12.75" customHeight="1">
      <c r="A70" s="143"/>
      <c r="B70" s="146"/>
      <c r="C70" s="142"/>
      <c r="D70" s="142"/>
      <c r="E70" s="143"/>
      <c r="F70" s="143"/>
      <c r="G70" s="143"/>
      <c r="H70" s="147"/>
      <c r="I70" s="147"/>
      <c r="J70" s="147"/>
      <c r="K70" s="142"/>
      <c r="L70" s="143"/>
      <c r="M70" s="143"/>
      <c r="N70" s="143"/>
      <c r="O70" s="147"/>
      <c r="P70" s="147"/>
      <c r="Q70" s="142"/>
      <c r="R70" s="55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3"/>
      <c r="AG70" s="144"/>
      <c r="AH70" s="142"/>
      <c r="AI70" s="142"/>
      <c r="AJ70" s="143"/>
      <c r="AK70" s="143"/>
      <c r="AL70" s="143"/>
    </row>
    <row r="71" spans="1:38">
      <c r="A71" s="148" t="s">
        <v>611</v>
      </c>
      <c r="B71" s="148"/>
      <c r="C71" s="148"/>
      <c r="D71" s="148"/>
      <c r="E71" s="149"/>
      <c r="F71" s="110"/>
      <c r="G71" s="110"/>
      <c r="H71" s="110"/>
      <c r="I71" s="110"/>
      <c r="J71" s="1"/>
      <c r="K71" s="6"/>
      <c r="L71" s="6"/>
      <c r="M71" s="6"/>
      <c r="N71" s="1"/>
      <c r="O71" s="1"/>
      <c r="P71" s="37"/>
      <c r="Q71" s="37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37"/>
      <c r="AH71" s="37"/>
      <c r="AI71" s="37"/>
      <c r="AJ71" s="37"/>
      <c r="AK71" s="37"/>
      <c r="AL71" s="37"/>
    </row>
    <row r="72" spans="1:38" ht="38.25">
      <c r="A72" s="96" t="s">
        <v>16</v>
      </c>
      <c r="B72" s="96" t="s">
        <v>567</v>
      </c>
      <c r="C72" s="96"/>
      <c r="D72" s="97" t="s">
        <v>579</v>
      </c>
      <c r="E72" s="96" t="s">
        <v>580</v>
      </c>
      <c r="F72" s="96" t="s">
        <v>581</v>
      </c>
      <c r="G72" s="96" t="s">
        <v>602</v>
      </c>
      <c r="H72" s="96" t="s">
        <v>583</v>
      </c>
      <c r="I72" s="96" t="s">
        <v>584</v>
      </c>
      <c r="J72" s="95" t="s">
        <v>585</v>
      </c>
      <c r="K72" s="95" t="s">
        <v>612</v>
      </c>
      <c r="L72" s="98" t="s">
        <v>587</v>
      </c>
      <c r="M72" s="141" t="s">
        <v>609</v>
      </c>
      <c r="N72" s="96" t="s">
        <v>610</v>
      </c>
      <c r="O72" s="96" t="s">
        <v>589</v>
      </c>
      <c r="P72" s="97" t="s">
        <v>590</v>
      </c>
      <c r="Q72" s="37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37"/>
      <c r="AH72" s="37"/>
      <c r="AI72" s="37"/>
      <c r="AJ72" s="37"/>
      <c r="AK72" s="37"/>
      <c r="AL72" s="37"/>
    </row>
    <row r="73" spans="1:38" ht="15" customHeight="1">
      <c r="A73" s="401">
        <v>1</v>
      </c>
      <c r="B73" s="403">
        <v>45198</v>
      </c>
      <c r="C73" s="262"/>
      <c r="D73" s="262" t="s">
        <v>899</v>
      </c>
      <c r="E73" s="228" t="s">
        <v>893</v>
      </c>
      <c r="F73" s="228">
        <v>51</v>
      </c>
      <c r="G73" s="228"/>
      <c r="H73" s="221">
        <v>46</v>
      </c>
      <c r="I73" s="221"/>
      <c r="J73" s="427" t="s">
        <v>880</v>
      </c>
      <c r="K73" s="228">
        <f>F73-H73</f>
        <v>5</v>
      </c>
      <c r="L73" s="253">
        <v>50</v>
      </c>
      <c r="M73" s="425">
        <v>900</v>
      </c>
      <c r="N73" s="228">
        <v>50</v>
      </c>
      <c r="O73" s="411" t="s">
        <v>595</v>
      </c>
      <c r="P73" s="403">
        <v>45202</v>
      </c>
      <c r="Q73" s="143"/>
      <c r="R73" s="55" t="s">
        <v>594</v>
      </c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</row>
    <row r="74" spans="1:38" ht="15" customHeight="1">
      <c r="A74" s="402"/>
      <c r="B74" s="404"/>
      <c r="C74" s="262"/>
      <c r="D74" s="262" t="s">
        <v>900</v>
      </c>
      <c r="E74" s="228" t="s">
        <v>893</v>
      </c>
      <c r="F74" s="228">
        <v>47</v>
      </c>
      <c r="G74" s="228"/>
      <c r="H74" s="221">
        <v>32</v>
      </c>
      <c r="I74" s="221"/>
      <c r="J74" s="428"/>
      <c r="K74" s="228">
        <f>F74-H74</f>
        <v>15</v>
      </c>
      <c r="L74" s="253">
        <v>50</v>
      </c>
      <c r="M74" s="426"/>
      <c r="N74" s="228">
        <v>50</v>
      </c>
      <c r="O74" s="412"/>
      <c r="P74" s="404"/>
      <c r="Q74" s="143"/>
      <c r="R74" s="55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ht="15" customHeight="1">
      <c r="A75" s="401">
        <v>2</v>
      </c>
      <c r="B75" s="403">
        <v>45198</v>
      </c>
      <c r="C75" s="262"/>
      <c r="D75" s="262" t="s">
        <v>898</v>
      </c>
      <c r="E75" s="228" t="s">
        <v>604</v>
      </c>
      <c r="F75" s="228">
        <v>175</v>
      </c>
      <c r="G75" s="228"/>
      <c r="H75" s="221">
        <v>325</v>
      </c>
      <c r="I75" s="221"/>
      <c r="J75" s="427" t="s">
        <v>810</v>
      </c>
      <c r="K75" s="228">
        <f t="shared" ref="K75:K80" si="66">H75-F75</f>
        <v>150</v>
      </c>
      <c r="L75" s="253">
        <v>50</v>
      </c>
      <c r="M75" s="425">
        <v>800</v>
      </c>
      <c r="N75" s="228">
        <v>15</v>
      </c>
      <c r="O75" s="411" t="s">
        <v>595</v>
      </c>
      <c r="P75" s="403">
        <v>45202</v>
      </c>
      <c r="Q75" s="143"/>
      <c r="R75" s="55" t="s">
        <v>606</v>
      </c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</row>
    <row r="76" spans="1:38" ht="15" customHeight="1">
      <c r="A76" s="402"/>
      <c r="B76" s="404"/>
      <c r="C76" s="262"/>
      <c r="D76" s="262" t="s">
        <v>901</v>
      </c>
      <c r="E76" s="228" t="s">
        <v>893</v>
      </c>
      <c r="F76" s="228">
        <v>115</v>
      </c>
      <c r="G76" s="228"/>
      <c r="H76" s="221">
        <v>205</v>
      </c>
      <c r="I76" s="221"/>
      <c r="J76" s="428"/>
      <c r="K76" s="228">
        <f>F76-H76</f>
        <v>-90</v>
      </c>
      <c r="L76" s="253">
        <v>50</v>
      </c>
      <c r="M76" s="426"/>
      <c r="N76" s="228">
        <v>15</v>
      </c>
      <c r="O76" s="412" t="s">
        <v>595</v>
      </c>
      <c r="P76" s="404"/>
      <c r="Q76" s="143"/>
      <c r="R76" s="55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</row>
    <row r="77" spans="1:38" ht="15" customHeight="1">
      <c r="A77" s="413">
        <v>3</v>
      </c>
      <c r="B77" s="415">
        <v>45198</v>
      </c>
      <c r="C77" s="263"/>
      <c r="D77" s="263" t="s">
        <v>902</v>
      </c>
      <c r="E77" s="239" t="s">
        <v>893</v>
      </c>
      <c r="F77" s="239">
        <v>64</v>
      </c>
      <c r="G77" s="239"/>
      <c r="H77" s="240">
        <v>10</v>
      </c>
      <c r="I77" s="240"/>
      <c r="J77" s="429" t="s">
        <v>945</v>
      </c>
      <c r="K77" s="239">
        <f>F77-H77</f>
        <v>54</v>
      </c>
      <c r="L77" s="241">
        <v>50</v>
      </c>
      <c r="M77" s="432">
        <v>-120</v>
      </c>
      <c r="N77" s="239">
        <v>40</v>
      </c>
      <c r="O77" s="435" t="s">
        <v>605</v>
      </c>
      <c r="P77" s="415">
        <v>45202</v>
      </c>
      <c r="Q77" s="143"/>
      <c r="R77" s="55" t="s">
        <v>594</v>
      </c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</row>
    <row r="78" spans="1:38" ht="15" customHeight="1">
      <c r="A78" s="414"/>
      <c r="B78" s="416"/>
      <c r="C78" s="263"/>
      <c r="D78" s="263" t="s">
        <v>903</v>
      </c>
      <c r="E78" s="239" t="s">
        <v>893</v>
      </c>
      <c r="F78" s="239">
        <v>45.5</v>
      </c>
      <c r="G78" s="239"/>
      <c r="H78" s="240">
        <v>100</v>
      </c>
      <c r="I78" s="240"/>
      <c r="J78" s="430"/>
      <c r="K78" s="239">
        <f>F78-H78</f>
        <v>-54.5</v>
      </c>
      <c r="L78" s="241">
        <v>50</v>
      </c>
      <c r="M78" s="433"/>
      <c r="N78" s="239">
        <v>40</v>
      </c>
      <c r="O78" s="436"/>
      <c r="P78" s="416"/>
      <c r="Q78" s="143"/>
      <c r="R78" s="55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</row>
    <row r="79" spans="1:38" ht="15" customHeight="1">
      <c r="A79" s="413">
        <v>4</v>
      </c>
      <c r="B79" s="415">
        <v>45202</v>
      </c>
      <c r="C79" s="263"/>
      <c r="D79" s="263" t="s">
        <v>897</v>
      </c>
      <c r="E79" s="239" t="s">
        <v>604</v>
      </c>
      <c r="F79" s="239">
        <v>24</v>
      </c>
      <c r="G79" s="239"/>
      <c r="H79" s="240">
        <v>35</v>
      </c>
      <c r="I79" s="240"/>
      <c r="J79" s="429" t="s">
        <v>913</v>
      </c>
      <c r="K79" s="239">
        <f t="shared" si="66"/>
        <v>11</v>
      </c>
      <c r="L79" s="241">
        <v>50</v>
      </c>
      <c r="M79" s="432">
        <v>-380</v>
      </c>
      <c r="N79" s="239">
        <v>40</v>
      </c>
      <c r="O79" s="435" t="s">
        <v>605</v>
      </c>
      <c r="P79" s="415">
        <v>45202</v>
      </c>
      <c r="Q79" s="143"/>
      <c r="R79" s="55" t="s">
        <v>606</v>
      </c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</row>
    <row r="80" spans="1:38" ht="15" customHeight="1">
      <c r="A80" s="444"/>
      <c r="B80" s="431"/>
      <c r="C80" s="334"/>
      <c r="D80" s="334" t="s">
        <v>903</v>
      </c>
      <c r="E80" s="309" t="s">
        <v>604</v>
      </c>
      <c r="F80" s="309">
        <v>33</v>
      </c>
      <c r="G80" s="309"/>
      <c r="H80" s="310">
        <v>15</v>
      </c>
      <c r="I80" s="310"/>
      <c r="J80" s="445"/>
      <c r="K80" s="309">
        <f t="shared" si="66"/>
        <v>-18</v>
      </c>
      <c r="L80" s="335">
        <v>50</v>
      </c>
      <c r="M80" s="434"/>
      <c r="N80" s="309">
        <v>40</v>
      </c>
      <c r="O80" s="437" t="s">
        <v>605</v>
      </c>
      <c r="P80" s="431"/>
      <c r="Q80" s="143"/>
      <c r="R80" s="55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</row>
    <row r="81" spans="1:38" ht="15" customHeight="1">
      <c r="A81" s="401">
        <v>5</v>
      </c>
      <c r="B81" s="403">
        <v>45204</v>
      </c>
      <c r="C81" s="262"/>
      <c r="D81" s="262" t="s">
        <v>928</v>
      </c>
      <c r="E81" s="228" t="s">
        <v>604</v>
      </c>
      <c r="F81" s="228">
        <v>292.5</v>
      </c>
      <c r="G81" s="228"/>
      <c r="H81" s="221">
        <v>435</v>
      </c>
      <c r="I81" s="221"/>
      <c r="J81" s="427" t="s">
        <v>810</v>
      </c>
      <c r="K81" s="228">
        <f t="shared" ref="K81" si="67">H81-F81</f>
        <v>142.5</v>
      </c>
      <c r="L81" s="253">
        <v>50</v>
      </c>
      <c r="M81" s="425">
        <v>800</v>
      </c>
      <c r="N81" s="228">
        <v>15</v>
      </c>
      <c r="O81" s="411" t="s">
        <v>595</v>
      </c>
      <c r="P81" s="403">
        <v>45208</v>
      </c>
      <c r="Q81" s="143"/>
      <c r="R81" s="55" t="s">
        <v>606</v>
      </c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</row>
    <row r="82" spans="1:38" ht="15" customHeight="1">
      <c r="A82" s="402"/>
      <c r="B82" s="404"/>
      <c r="C82" s="262"/>
      <c r="D82" s="262" t="s">
        <v>929</v>
      </c>
      <c r="E82" s="228" t="s">
        <v>893</v>
      </c>
      <c r="F82" s="228">
        <v>107.5</v>
      </c>
      <c r="G82" s="228"/>
      <c r="H82" s="221">
        <v>190</v>
      </c>
      <c r="I82" s="221"/>
      <c r="J82" s="428"/>
      <c r="K82" s="228">
        <f t="shared" ref="K82" si="68">F82-H82</f>
        <v>-82.5</v>
      </c>
      <c r="L82" s="253">
        <v>50</v>
      </c>
      <c r="M82" s="426"/>
      <c r="N82" s="228">
        <v>15</v>
      </c>
      <c r="O82" s="412" t="s">
        <v>595</v>
      </c>
      <c r="P82" s="404"/>
      <c r="Q82" s="143"/>
      <c r="R82" s="55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</row>
    <row r="83" spans="1:38" ht="15" customHeight="1">
      <c r="A83" s="401">
        <v>6</v>
      </c>
      <c r="B83" s="403">
        <v>45205</v>
      </c>
      <c r="C83" s="262"/>
      <c r="D83" s="262" t="s">
        <v>940</v>
      </c>
      <c r="E83" s="228" t="s">
        <v>604</v>
      </c>
      <c r="F83" s="228">
        <v>80</v>
      </c>
      <c r="G83" s="228"/>
      <c r="H83" s="221">
        <v>105</v>
      </c>
      <c r="I83" s="221"/>
      <c r="J83" s="427" t="s">
        <v>947</v>
      </c>
      <c r="K83" s="228">
        <f t="shared" ref="K83" si="69">H83-F83</f>
        <v>25</v>
      </c>
      <c r="L83" s="253">
        <v>50</v>
      </c>
      <c r="M83" s="425">
        <v>600</v>
      </c>
      <c r="N83" s="228">
        <v>40</v>
      </c>
      <c r="O83" s="411" t="s">
        <v>595</v>
      </c>
      <c r="P83" s="403">
        <v>45208</v>
      </c>
      <c r="Q83" s="143"/>
      <c r="R83" s="55" t="s">
        <v>594</v>
      </c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</row>
    <row r="84" spans="1:38" ht="15" customHeight="1">
      <c r="A84" s="402"/>
      <c r="B84" s="404"/>
      <c r="C84" s="262"/>
      <c r="D84" s="262" t="s">
        <v>941</v>
      </c>
      <c r="E84" s="228" t="s">
        <v>893</v>
      </c>
      <c r="F84" s="228">
        <v>45</v>
      </c>
      <c r="G84" s="228"/>
      <c r="H84" s="221">
        <v>52.5</v>
      </c>
      <c r="I84" s="221"/>
      <c r="J84" s="428"/>
      <c r="K84" s="228">
        <f t="shared" ref="K84" si="70">F84-H84</f>
        <v>-7.5</v>
      </c>
      <c r="L84" s="253">
        <v>50</v>
      </c>
      <c r="M84" s="426"/>
      <c r="N84" s="228">
        <v>40</v>
      </c>
      <c r="O84" s="412" t="s">
        <v>595</v>
      </c>
      <c r="P84" s="404"/>
      <c r="Q84" s="143"/>
      <c r="R84" s="55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</row>
    <row r="85" spans="1:38" ht="15" customHeight="1">
      <c r="A85" s="401">
        <v>7</v>
      </c>
      <c r="B85" s="403">
        <v>45208</v>
      </c>
      <c r="C85" s="262"/>
      <c r="D85" s="262" t="s">
        <v>948</v>
      </c>
      <c r="E85" s="228" t="s">
        <v>604</v>
      </c>
      <c r="F85" s="228">
        <v>94</v>
      </c>
      <c r="G85" s="228"/>
      <c r="H85" s="221">
        <v>151</v>
      </c>
      <c r="I85" s="221"/>
      <c r="J85" s="427" t="s">
        <v>914</v>
      </c>
      <c r="K85" s="228">
        <f t="shared" ref="K85" si="71">H85-F85</f>
        <v>57</v>
      </c>
      <c r="L85" s="253">
        <v>50</v>
      </c>
      <c r="M85" s="425">
        <v>1225</v>
      </c>
      <c r="N85" s="228">
        <v>50</v>
      </c>
      <c r="O85" s="411" t="s">
        <v>595</v>
      </c>
      <c r="P85" s="403">
        <v>45209</v>
      </c>
      <c r="Q85" s="143"/>
      <c r="R85" s="55" t="s">
        <v>594</v>
      </c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</row>
    <row r="86" spans="1:38" ht="15" customHeight="1">
      <c r="A86" s="402"/>
      <c r="B86" s="404"/>
      <c r="C86" s="262"/>
      <c r="D86" s="262" t="s">
        <v>949</v>
      </c>
      <c r="E86" s="228" t="s">
        <v>893</v>
      </c>
      <c r="F86" s="228">
        <v>52</v>
      </c>
      <c r="G86" s="228"/>
      <c r="H86" s="221">
        <v>82.5</v>
      </c>
      <c r="I86" s="221"/>
      <c r="J86" s="428"/>
      <c r="K86" s="228">
        <f t="shared" ref="K86" si="72">F86-H86</f>
        <v>-30.5</v>
      </c>
      <c r="L86" s="253">
        <v>50</v>
      </c>
      <c r="M86" s="426"/>
      <c r="N86" s="228">
        <v>50</v>
      </c>
      <c r="O86" s="412" t="s">
        <v>595</v>
      </c>
      <c r="P86" s="404"/>
      <c r="Q86" s="143"/>
      <c r="R86" s="55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</row>
    <row r="87" spans="1:38" ht="15" customHeight="1">
      <c r="A87" s="343">
        <v>8</v>
      </c>
      <c r="B87" s="342">
        <v>45208</v>
      </c>
      <c r="C87" s="262"/>
      <c r="D87" s="262" t="s">
        <v>950</v>
      </c>
      <c r="E87" s="228" t="s">
        <v>604</v>
      </c>
      <c r="F87" s="228">
        <v>22</v>
      </c>
      <c r="G87" s="228">
        <v>0</v>
      </c>
      <c r="H87" s="221">
        <v>47.5</v>
      </c>
      <c r="I87" s="221" t="s">
        <v>951</v>
      </c>
      <c r="J87" s="242" t="s">
        <v>958</v>
      </c>
      <c r="K87" s="243">
        <f t="shared" ref="K87" si="73">H87-F87</f>
        <v>25.5</v>
      </c>
      <c r="L87" s="253">
        <v>50</v>
      </c>
      <c r="M87" s="244">
        <f t="shared" ref="M87" si="74">(K87*N87)-L87</f>
        <v>970</v>
      </c>
      <c r="N87" s="243">
        <v>40</v>
      </c>
      <c r="O87" s="103" t="s">
        <v>595</v>
      </c>
      <c r="P87" s="245">
        <v>45209</v>
      </c>
      <c r="Q87" s="143"/>
      <c r="R87" s="55" t="s">
        <v>606</v>
      </c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</row>
    <row r="88" spans="1:38" ht="15" customHeight="1">
      <c r="A88" s="413">
        <v>9</v>
      </c>
      <c r="B88" s="415">
        <v>45209</v>
      </c>
      <c r="C88" s="263"/>
      <c r="D88" s="263" t="s">
        <v>940</v>
      </c>
      <c r="E88" s="239" t="s">
        <v>604</v>
      </c>
      <c r="F88" s="239">
        <v>18</v>
      </c>
      <c r="G88" s="239"/>
      <c r="H88" s="240">
        <v>0</v>
      </c>
      <c r="I88" s="240"/>
      <c r="J88" s="417" t="s">
        <v>970</v>
      </c>
      <c r="K88" s="325">
        <f t="shared" ref="K88" si="75">H88-F88</f>
        <v>-18</v>
      </c>
      <c r="L88" s="241">
        <v>25</v>
      </c>
      <c r="M88" s="419">
        <v>-370</v>
      </c>
      <c r="N88" s="325">
        <v>40</v>
      </c>
      <c r="O88" s="421" t="s">
        <v>605</v>
      </c>
      <c r="P88" s="423">
        <v>45209</v>
      </c>
      <c r="Q88" s="143"/>
      <c r="R88" s="55" t="s">
        <v>606</v>
      </c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</row>
    <row r="89" spans="1:38" ht="15" customHeight="1">
      <c r="A89" s="414"/>
      <c r="B89" s="416"/>
      <c r="C89" s="263"/>
      <c r="D89" s="263" t="s">
        <v>962</v>
      </c>
      <c r="E89" s="239" t="s">
        <v>893</v>
      </c>
      <c r="F89" s="346" t="s">
        <v>969</v>
      </c>
      <c r="G89" s="239"/>
      <c r="H89" s="240">
        <v>0</v>
      </c>
      <c r="I89" s="240"/>
      <c r="J89" s="418"/>
      <c r="K89" s="347">
        <f>F89-H89</f>
        <v>10</v>
      </c>
      <c r="L89" s="241">
        <v>25</v>
      </c>
      <c r="M89" s="420"/>
      <c r="N89" s="325">
        <v>40</v>
      </c>
      <c r="O89" s="422"/>
      <c r="P89" s="424"/>
      <c r="Q89" s="143"/>
      <c r="R89" s="55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</row>
    <row r="90" spans="1:38" ht="15" customHeight="1">
      <c r="A90" s="401">
        <v>10</v>
      </c>
      <c r="B90" s="403">
        <v>45209</v>
      </c>
      <c r="C90" s="262"/>
      <c r="D90" s="262" t="s">
        <v>964</v>
      </c>
      <c r="E90" s="228" t="s">
        <v>893</v>
      </c>
      <c r="F90" s="348" t="s">
        <v>975</v>
      </c>
      <c r="G90" s="228"/>
      <c r="H90" s="221">
        <v>118</v>
      </c>
      <c r="I90" s="221"/>
      <c r="J90" s="408" t="s">
        <v>976</v>
      </c>
      <c r="K90" s="349">
        <f>F90-H90</f>
        <v>-40</v>
      </c>
      <c r="L90" s="253">
        <v>50</v>
      </c>
      <c r="M90" s="395">
        <v>550</v>
      </c>
      <c r="N90" s="243">
        <v>50</v>
      </c>
      <c r="O90" s="410" t="s">
        <v>595</v>
      </c>
      <c r="P90" s="407">
        <v>45210</v>
      </c>
      <c r="Q90" s="143"/>
      <c r="R90" s="55" t="s">
        <v>594</v>
      </c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</row>
    <row r="91" spans="1:38" ht="15" customHeight="1">
      <c r="A91" s="402"/>
      <c r="B91" s="404"/>
      <c r="C91" s="262"/>
      <c r="D91" s="262" t="s">
        <v>965</v>
      </c>
      <c r="E91" s="228" t="s">
        <v>893</v>
      </c>
      <c r="F91" s="228">
        <v>73</v>
      </c>
      <c r="G91" s="228"/>
      <c r="H91" s="221">
        <v>20</v>
      </c>
      <c r="I91" s="221"/>
      <c r="J91" s="409"/>
      <c r="K91" s="243">
        <f>F91-H91</f>
        <v>53</v>
      </c>
      <c r="L91" s="253">
        <v>50</v>
      </c>
      <c r="M91" s="396"/>
      <c r="N91" s="243">
        <v>50</v>
      </c>
      <c r="O91" s="398"/>
      <c r="P91" s="400"/>
      <c r="Q91" s="143"/>
      <c r="R91" s="55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</row>
    <row r="92" spans="1:38" ht="15" customHeight="1">
      <c r="A92" s="350">
        <v>11</v>
      </c>
      <c r="B92" s="351">
        <v>45210</v>
      </c>
      <c r="C92" s="263"/>
      <c r="D92" s="263" t="s">
        <v>977</v>
      </c>
      <c r="E92" s="239" t="s">
        <v>604</v>
      </c>
      <c r="F92" s="239">
        <v>89</v>
      </c>
      <c r="G92" s="239">
        <v>65</v>
      </c>
      <c r="H92" s="240">
        <v>71</v>
      </c>
      <c r="I92" s="240" t="s">
        <v>978</v>
      </c>
      <c r="J92" s="324" t="s">
        <v>985</v>
      </c>
      <c r="K92" s="325">
        <f t="shared" ref="K92" si="76">H92-F92</f>
        <v>-18</v>
      </c>
      <c r="L92" s="241">
        <v>50</v>
      </c>
      <c r="M92" s="327">
        <f t="shared" ref="M92" si="77">(K92*N92)-L92</f>
        <v>-770</v>
      </c>
      <c r="N92" s="325">
        <v>40</v>
      </c>
      <c r="O92" s="328" t="s">
        <v>605</v>
      </c>
      <c r="P92" s="321">
        <v>45210</v>
      </c>
      <c r="Q92" s="143"/>
      <c r="R92" s="55" t="s">
        <v>606</v>
      </c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</row>
    <row r="93" spans="1:38" ht="15" customHeight="1">
      <c r="A93" s="401">
        <v>12</v>
      </c>
      <c r="B93" s="403">
        <v>45212</v>
      </c>
      <c r="C93" s="262"/>
      <c r="D93" s="262" t="s">
        <v>992</v>
      </c>
      <c r="E93" s="228" t="s">
        <v>604</v>
      </c>
      <c r="F93" s="228">
        <v>11.75</v>
      </c>
      <c r="G93" s="228"/>
      <c r="H93" s="221">
        <v>17</v>
      </c>
      <c r="I93" s="221"/>
      <c r="J93" s="446" t="s">
        <v>997</v>
      </c>
      <c r="K93" s="405">
        <v>1.25</v>
      </c>
      <c r="L93" s="253">
        <v>50</v>
      </c>
      <c r="M93" s="395">
        <v>1681.25</v>
      </c>
      <c r="N93" s="243">
        <v>1425</v>
      </c>
      <c r="O93" s="397" t="s">
        <v>595</v>
      </c>
      <c r="P93" s="399">
        <v>45215</v>
      </c>
      <c r="Q93" s="143"/>
      <c r="R93" s="55" t="s">
        <v>594</v>
      </c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</row>
    <row r="94" spans="1:38" ht="15" customHeight="1">
      <c r="A94" s="402"/>
      <c r="B94" s="404"/>
      <c r="C94" s="262"/>
      <c r="D94" s="262" t="s">
        <v>993</v>
      </c>
      <c r="E94" s="228" t="s">
        <v>893</v>
      </c>
      <c r="F94" s="228">
        <v>8</v>
      </c>
      <c r="G94" s="228"/>
      <c r="H94" s="221">
        <v>12</v>
      </c>
      <c r="I94" s="221"/>
      <c r="J94" s="409"/>
      <c r="K94" s="406"/>
      <c r="L94" s="253">
        <v>50</v>
      </c>
      <c r="M94" s="396"/>
      <c r="N94" s="243">
        <v>1425</v>
      </c>
      <c r="O94" s="398"/>
      <c r="P94" s="400"/>
      <c r="Q94" s="143"/>
      <c r="R94" s="55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</row>
    <row r="95" spans="1:38" ht="15" customHeight="1">
      <c r="A95" s="343">
        <v>13</v>
      </c>
      <c r="B95" s="368">
        <v>45217</v>
      </c>
      <c r="C95" s="262"/>
      <c r="D95" s="262" t="s">
        <v>1012</v>
      </c>
      <c r="E95" s="228" t="s">
        <v>604</v>
      </c>
      <c r="F95" s="228">
        <v>62.5</v>
      </c>
      <c r="G95" s="228">
        <v>0</v>
      </c>
      <c r="H95" s="221">
        <v>120</v>
      </c>
      <c r="I95" s="221" t="s">
        <v>1013</v>
      </c>
      <c r="J95" s="242" t="s">
        <v>1014</v>
      </c>
      <c r="K95" s="243">
        <f t="shared" ref="K95:K96" si="78">H95-F95</f>
        <v>57.5</v>
      </c>
      <c r="L95" s="253">
        <v>50</v>
      </c>
      <c r="M95" s="244">
        <f t="shared" ref="M95:M96" si="79">(K95*N95)-L95</f>
        <v>812.5</v>
      </c>
      <c r="N95" s="243">
        <v>15</v>
      </c>
      <c r="O95" s="103" t="s">
        <v>595</v>
      </c>
      <c r="P95" s="245">
        <v>45217</v>
      </c>
      <c r="Q95" s="143"/>
      <c r="R95" s="55" t="s">
        <v>606</v>
      </c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</row>
    <row r="96" spans="1:38" ht="15" customHeight="1">
      <c r="A96" s="350">
        <v>14</v>
      </c>
      <c r="B96" s="351">
        <v>45217</v>
      </c>
      <c r="C96" s="263"/>
      <c r="D96" s="263" t="s">
        <v>1019</v>
      </c>
      <c r="E96" s="239" t="s">
        <v>604</v>
      </c>
      <c r="F96" s="239">
        <v>60</v>
      </c>
      <c r="G96" s="239">
        <v>0</v>
      </c>
      <c r="H96" s="240">
        <v>25</v>
      </c>
      <c r="I96" s="240" t="s">
        <v>1020</v>
      </c>
      <c r="J96" s="324" t="s">
        <v>1021</v>
      </c>
      <c r="K96" s="325">
        <f t="shared" si="78"/>
        <v>-35</v>
      </c>
      <c r="L96" s="241">
        <v>50</v>
      </c>
      <c r="M96" s="327">
        <f t="shared" si="79"/>
        <v>-575</v>
      </c>
      <c r="N96" s="325">
        <v>15</v>
      </c>
      <c r="O96" s="328" t="s">
        <v>605</v>
      </c>
      <c r="P96" s="321">
        <v>45217</v>
      </c>
      <c r="Q96" s="143"/>
      <c r="R96" s="55" t="s">
        <v>594</v>
      </c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</row>
    <row r="97" spans="1:38" ht="15" customHeight="1">
      <c r="A97" s="372">
        <v>15</v>
      </c>
      <c r="B97" s="373">
        <v>45218</v>
      </c>
      <c r="C97" s="374"/>
      <c r="D97" s="374" t="s">
        <v>1030</v>
      </c>
      <c r="E97" s="375" t="s">
        <v>604</v>
      </c>
      <c r="F97" s="375">
        <v>19</v>
      </c>
      <c r="G97" s="375">
        <v>0</v>
      </c>
      <c r="H97" s="376">
        <v>20</v>
      </c>
      <c r="I97" s="376" t="s">
        <v>1031</v>
      </c>
      <c r="J97" s="315" t="s">
        <v>809</v>
      </c>
      <c r="K97" s="316">
        <f t="shared" ref="K97" si="80">H97-F97</f>
        <v>1</v>
      </c>
      <c r="L97" s="377">
        <v>50</v>
      </c>
      <c r="M97" s="318">
        <f t="shared" ref="M97" si="81">(K97*N97)-L97</f>
        <v>0</v>
      </c>
      <c r="N97" s="316">
        <v>50</v>
      </c>
      <c r="O97" s="319" t="s">
        <v>613</v>
      </c>
      <c r="P97" s="312">
        <v>45218</v>
      </c>
      <c r="Q97" s="143"/>
      <c r="R97" s="55" t="s">
        <v>606</v>
      </c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</row>
    <row r="98" spans="1:38" ht="15" customHeight="1">
      <c r="A98" s="438">
        <v>16</v>
      </c>
      <c r="B98" s="440">
        <v>45218</v>
      </c>
      <c r="C98" s="337"/>
      <c r="D98" s="337" t="s">
        <v>1032</v>
      </c>
      <c r="E98" s="225" t="s">
        <v>604</v>
      </c>
      <c r="F98" s="225" t="s">
        <v>1034</v>
      </c>
      <c r="G98" s="225"/>
      <c r="H98" s="227"/>
      <c r="I98" s="227"/>
      <c r="J98" s="442" t="s">
        <v>593</v>
      </c>
      <c r="K98" s="225"/>
      <c r="L98" s="338"/>
      <c r="M98" s="339"/>
      <c r="N98" s="225"/>
      <c r="O98" s="227"/>
      <c r="P98" s="336"/>
      <c r="Q98" s="143"/>
      <c r="R98" s="55" t="s">
        <v>594</v>
      </c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</row>
    <row r="99" spans="1:38" ht="15" customHeight="1">
      <c r="A99" s="439"/>
      <c r="B99" s="441"/>
      <c r="C99" s="337"/>
      <c r="D99" s="337" t="s">
        <v>1033</v>
      </c>
      <c r="E99" s="225" t="s">
        <v>893</v>
      </c>
      <c r="F99" s="225" t="s">
        <v>1035</v>
      </c>
      <c r="G99" s="225"/>
      <c r="H99" s="227"/>
      <c r="I99" s="227"/>
      <c r="J99" s="443"/>
      <c r="K99" s="225"/>
      <c r="L99" s="338"/>
      <c r="M99" s="339"/>
      <c r="N99" s="225"/>
      <c r="O99" s="227"/>
      <c r="P99" s="336"/>
      <c r="Q99" s="143"/>
      <c r="R99" s="55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</row>
    <row r="100" spans="1:38" ht="15" customHeight="1">
      <c r="A100" s="372">
        <v>17</v>
      </c>
      <c r="B100" s="373">
        <v>45219</v>
      </c>
      <c r="C100" s="374"/>
      <c r="D100" s="374" t="s">
        <v>1061</v>
      </c>
      <c r="E100" s="375" t="s">
        <v>604</v>
      </c>
      <c r="F100" s="375">
        <v>52.5</v>
      </c>
      <c r="G100" s="375">
        <v>10</v>
      </c>
      <c r="H100" s="376">
        <v>52.5</v>
      </c>
      <c r="I100" s="376" t="s">
        <v>1062</v>
      </c>
      <c r="J100" s="315" t="s">
        <v>968</v>
      </c>
      <c r="K100" s="316">
        <f t="shared" ref="K100" si="82">H100-F100</f>
        <v>0</v>
      </c>
      <c r="L100" s="377">
        <v>50</v>
      </c>
      <c r="M100" s="318">
        <f t="shared" ref="M100" si="83">(K100*N100)-L100</f>
        <v>-50</v>
      </c>
      <c r="N100" s="316">
        <v>40</v>
      </c>
      <c r="O100" s="319" t="s">
        <v>613</v>
      </c>
      <c r="P100" s="312">
        <v>45219</v>
      </c>
      <c r="Q100" s="143"/>
      <c r="R100" s="55" t="s">
        <v>606</v>
      </c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</row>
    <row r="101" spans="1:38" ht="15" customHeight="1">
      <c r="A101" s="401">
        <v>18</v>
      </c>
      <c r="B101" s="403">
        <v>45219</v>
      </c>
      <c r="C101" s="262"/>
      <c r="D101" s="262" t="s">
        <v>1066</v>
      </c>
      <c r="E101" s="228" t="s">
        <v>893</v>
      </c>
      <c r="F101" s="228">
        <v>29</v>
      </c>
      <c r="G101" s="228"/>
      <c r="H101" s="221">
        <v>16</v>
      </c>
      <c r="I101" s="221"/>
      <c r="J101" s="447" t="s">
        <v>1092</v>
      </c>
      <c r="K101" s="228">
        <f>F101-H101</f>
        <v>13</v>
      </c>
      <c r="L101" s="382">
        <v>50</v>
      </c>
      <c r="M101" s="395">
        <f>(43*40)-100</f>
        <v>1620</v>
      </c>
      <c r="N101" s="228">
        <v>40</v>
      </c>
      <c r="O101" s="397" t="s">
        <v>595</v>
      </c>
      <c r="P101" s="399">
        <v>45222</v>
      </c>
      <c r="Q101" s="143"/>
      <c r="R101" s="55" t="s">
        <v>606</v>
      </c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</row>
    <row r="102" spans="1:38" ht="15" customHeight="1">
      <c r="A102" s="402"/>
      <c r="B102" s="404"/>
      <c r="C102" s="262"/>
      <c r="D102" s="262" t="s">
        <v>1067</v>
      </c>
      <c r="E102" s="228" t="s">
        <v>893</v>
      </c>
      <c r="F102" s="228">
        <v>34</v>
      </c>
      <c r="G102" s="228"/>
      <c r="H102" s="221">
        <v>4</v>
      </c>
      <c r="I102" s="221"/>
      <c r="J102" s="428"/>
      <c r="K102" s="228">
        <f>F102-H102</f>
        <v>30</v>
      </c>
      <c r="L102" s="382">
        <v>50</v>
      </c>
      <c r="M102" s="396"/>
      <c r="N102" s="228">
        <v>40</v>
      </c>
      <c r="O102" s="398"/>
      <c r="P102" s="400"/>
      <c r="Q102" s="143"/>
      <c r="R102" s="55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</row>
    <row r="103" spans="1:38" ht="15" customHeight="1">
      <c r="A103" s="341"/>
      <c r="B103" s="336"/>
      <c r="C103" s="337"/>
      <c r="D103" s="337"/>
      <c r="E103" s="225"/>
      <c r="F103" s="225"/>
      <c r="G103" s="225"/>
      <c r="H103" s="227"/>
      <c r="I103" s="227"/>
      <c r="J103" s="227"/>
      <c r="K103" s="225"/>
      <c r="L103" s="338"/>
      <c r="M103" s="339"/>
      <c r="N103" s="225"/>
      <c r="O103" s="227"/>
      <c r="P103" s="336"/>
      <c r="Q103" s="143"/>
      <c r="R103" s="55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</row>
    <row r="104" spans="1:38" ht="15" customHeight="1">
      <c r="A104" s="225"/>
      <c r="B104" s="336"/>
      <c r="C104" s="337"/>
      <c r="D104" s="337"/>
      <c r="E104" s="225"/>
      <c r="F104" s="225"/>
      <c r="G104" s="225"/>
      <c r="H104" s="227"/>
      <c r="I104" s="227"/>
      <c r="J104" s="227"/>
      <c r="K104" s="225"/>
      <c r="L104" s="338"/>
      <c r="M104" s="339"/>
      <c r="N104" s="225"/>
      <c r="O104" s="227"/>
      <c r="P104" s="336"/>
      <c r="Q104" s="143"/>
      <c r="R104" s="55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</row>
    <row r="105" spans="1:38" ht="15" customHeight="1">
      <c r="A105" s="302"/>
      <c r="B105" s="303"/>
      <c r="C105" s="304"/>
      <c r="D105" s="304"/>
      <c r="E105" s="302"/>
      <c r="F105" s="302"/>
      <c r="G105" s="302"/>
      <c r="H105" s="305"/>
      <c r="I105" s="305"/>
      <c r="J105" s="305"/>
      <c r="K105" s="302"/>
      <c r="L105" s="306"/>
      <c r="M105" s="307"/>
      <c r="N105" s="302"/>
      <c r="O105" s="305"/>
      <c r="P105" s="308"/>
      <c r="Q105" s="143"/>
      <c r="R105" s="55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</row>
    <row r="106" spans="1:38" ht="38.25" customHeight="1">
      <c r="A106" s="94" t="s">
        <v>617</v>
      </c>
      <c r="B106" s="150"/>
      <c r="C106" s="150"/>
      <c r="D106" s="151"/>
      <c r="E106" s="131"/>
      <c r="F106" s="6"/>
      <c r="G106" s="6"/>
      <c r="H106" s="132"/>
      <c r="I106" s="152"/>
      <c r="J106" s="1"/>
      <c r="K106" s="6"/>
      <c r="L106" s="6"/>
      <c r="M106" s="6"/>
      <c r="N106" s="1"/>
      <c r="O106" s="1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</row>
    <row r="107" spans="1:38" ht="38.25">
      <c r="A107" s="95" t="s">
        <v>16</v>
      </c>
      <c r="B107" s="96" t="s">
        <v>567</v>
      </c>
      <c r="C107" s="96"/>
      <c r="D107" s="97" t="s">
        <v>579</v>
      </c>
      <c r="E107" s="96" t="s">
        <v>580</v>
      </c>
      <c r="F107" s="96" t="s">
        <v>581</v>
      </c>
      <c r="G107" s="96" t="s">
        <v>582</v>
      </c>
      <c r="H107" s="96" t="s">
        <v>583</v>
      </c>
      <c r="I107" s="96" t="s">
        <v>584</v>
      </c>
      <c r="J107" s="95" t="s">
        <v>585</v>
      </c>
      <c r="K107" s="135" t="s">
        <v>603</v>
      </c>
      <c r="L107" s="136" t="s">
        <v>587</v>
      </c>
      <c r="M107" s="98" t="s">
        <v>588</v>
      </c>
      <c r="N107" s="96" t="s">
        <v>589</v>
      </c>
      <c r="O107" s="97" t="s">
        <v>590</v>
      </c>
      <c r="P107" s="96" t="s">
        <v>591</v>
      </c>
      <c r="Q107" s="37"/>
      <c r="R107" s="6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4.25" customHeight="1">
      <c r="A108" s="99">
        <v>1</v>
      </c>
      <c r="B108" s="100">
        <v>45169</v>
      </c>
      <c r="C108" s="145"/>
      <c r="D108" s="145" t="s">
        <v>874</v>
      </c>
      <c r="E108" s="99" t="s">
        <v>604</v>
      </c>
      <c r="F108" s="99" t="s">
        <v>876</v>
      </c>
      <c r="G108" s="99">
        <v>350</v>
      </c>
      <c r="H108" s="99"/>
      <c r="I108" s="99" t="s">
        <v>875</v>
      </c>
      <c r="J108" s="101" t="s">
        <v>593</v>
      </c>
      <c r="K108" s="101"/>
      <c r="L108" s="102"/>
      <c r="M108" s="264"/>
      <c r="N108" s="227"/>
      <c r="O108" s="234"/>
      <c r="P108" s="265"/>
      <c r="Q108" s="37"/>
      <c r="R108" s="37" t="s">
        <v>594</v>
      </c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4.25" customHeight="1">
      <c r="A109" s="99">
        <v>2</v>
      </c>
      <c r="B109" s="100">
        <v>45173</v>
      </c>
      <c r="C109" s="145"/>
      <c r="D109" s="145" t="s">
        <v>168</v>
      </c>
      <c r="E109" s="99" t="s">
        <v>604</v>
      </c>
      <c r="F109" s="99" t="s">
        <v>877</v>
      </c>
      <c r="G109" s="99">
        <v>4790</v>
      </c>
      <c r="H109" s="99"/>
      <c r="I109" s="99" t="s">
        <v>878</v>
      </c>
      <c r="J109" s="101" t="s">
        <v>593</v>
      </c>
      <c r="K109" s="101"/>
      <c r="L109" s="102"/>
      <c r="M109" s="264"/>
      <c r="N109" s="227"/>
      <c r="O109" s="234"/>
      <c r="P109" s="265"/>
      <c r="Q109" s="37"/>
      <c r="R109" s="37" t="s">
        <v>594</v>
      </c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4.25" customHeight="1">
      <c r="A110" s="99"/>
      <c r="B110" s="100"/>
      <c r="C110" s="145"/>
      <c r="D110" s="145"/>
      <c r="E110" s="99"/>
      <c r="F110" s="99"/>
      <c r="G110" s="99"/>
      <c r="H110" s="99"/>
      <c r="I110" s="99"/>
      <c r="J110" s="101"/>
      <c r="K110" s="101"/>
      <c r="L110" s="102"/>
      <c r="M110" s="264"/>
      <c r="N110" s="227"/>
      <c r="O110" s="234"/>
      <c r="P110" s="265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2.75" customHeight="1">
      <c r="A111" s="99"/>
      <c r="B111" s="100"/>
      <c r="C111" s="145"/>
      <c r="D111" s="145"/>
      <c r="E111" s="99"/>
      <c r="F111" s="99"/>
      <c r="G111" s="99"/>
      <c r="H111" s="99"/>
      <c r="I111" s="99"/>
      <c r="J111" s="101"/>
      <c r="K111" s="101"/>
      <c r="L111" s="102"/>
      <c r="M111" s="153"/>
      <c r="N111" s="224"/>
      <c r="O111" s="224"/>
      <c r="P111" s="100"/>
      <c r="R111" s="6"/>
      <c r="S111" s="1"/>
      <c r="T111" s="1"/>
      <c r="U111" s="1"/>
      <c r="V111" s="1"/>
      <c r="W111" s="1"/>
      <c r="X111" s="1"/>
      <c r="Y111" s="1"/>
    </row>
    <row r="112" spans="1:38" ht="12.75" customHeight="1">
      <c r="A112" s="117" t="s">
        <v>596</v>
      </c>
      <c r="B112" s="117"/>
      <c r="C112" s="117"/>
      <c r="D112" s="117"/>
      <c r="E112" s="37"/>
      <c r="F112" s="124" t="s">
        <v>598</v>
      </c>
      <c r="G112" s="55"/>
      <c r="H112" s="55"/>
      <c r="I112" s="55"/>
      <c r="J112" s="6"/>
      <c r="K112" s="137"/>
      <c r="L112" s="138"/>
      <c r="M112" s="6"/>
      <c r="N112" s="107"/>
      <c r="O112" s="154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23" t="s">
        <v>597</v>
      </c>
      <c r="B113" s="117"/>
      <c r="C113" s="117"/>
      <c r="D113" s="117"/>
      <c r="E113" s="6"/>
      <c r="F113" s="124" t="s">
        <v>601</v>
      </c>
      <c r="G113" s="6"/>
      <c r="H113" s="6" t="s">
        <v>619</v>
      </c>
      <c r="I113" s="6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23"/>
      <c r="B114" s="117"/>
      <c r="C114" s="117"/>
      <c r="D114" s="117"/>
      <c r="E114" s="6"/>
      <c r="F114" s="124"/>
      <c r="G114" s="6"/>
      <c r="H114" s="6"/>
      <c r="I114" s="6"/>
      <c r="J114" s="1"/>
      <c r="K114" s="6"/>
      <c r="L114" s="6"/>
      <c r="M114" s="6"/>
      <c r="N114" s="1"/>
      <c r="O114" s="1"/>
      <c r="Q114" s="1"/>
      <c r="R114" s="55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23"/>
      <c r="B115" s="117"/>
      <c r="C115" s="117"/>
      <c r="D115" s="117"/>
      <c r="E115" s="6"/>
      <c r="F115" s="124"/>
      <c r="G115" s="55"/>
      <c r="H115" s="37"/>
      <c r="I115" s="55"/>
      <c r="J115" s="6"/>
      <c r="K115" s="137"/>
      <c r="L115" s="138"/>
      <c r="M115" s="6"/>
      <c r="N115" s="107"/>
      <c r="O115" s="139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23"/>
      <c r="B116" s="117"/>
      <c r="C116" s="117"/>
      <c r="D116" s="117"/>
      <c r="E116" s="6"/>
      <c r="F116" s="124"/>
      <c r="G116" s="55"/>
      <c r="H116" s="37"/>
      <c r="I116" s="55"/>
      <c r="J116" s="6"/>
      <c r="K116" s="137"/>
      <c r="L116" s="138"/>
      <c r="M116" s="6"/>
      <c r="N116" s="107"/>
      <c r="O116" s="139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23"/>
      <c r="B117" s="117"/>
      <c r="C117" s="117"/>
      <c r="D117" s="117"/>
      <c r="E117" s="6"/>
      <c r="F117" s="124"/>
      <c r="G117" s="55"/>
      <c r="H117" s="37"/>
      <c r="I117" s="55"/>
      <c r="J117" s="6"/>
      <c r="K117" s="137"/>
      <c r="L117" s="138"/>
      <c r="M117" s="6"/>
      <c r="N117" s="107"/>
      <c r="O117" s="139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23"/>
      <c r="B118" s="117"/>
      <c r="C118" s="117"/>
      <c r="D118" s="117"/>
      <c r="E118" s="6"/>
      <c r="F118" s="124"/>
      <c r="G118" s="55"/>
      <c r="H118" s="37"/>
      <c r="I118" s="55"/>
      <c r="J118" s="6"/>
      <c r="K118" s="137"/>
      <c r="L118" s="138"/>
      <c r="M118" s="6"/>
      <c r="N118" s="107"/>
      <c r="O118" s="139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23"/>
      <c r="B119" s="117"/>
      <c r="C119" s="117"/>
      <c r="D119" s="117"/>
      <c r="E119" s="6"/>
      <c r="F119" s="124"/>
      <c r="G119" s="55"/>
      <c r="H119" s="37"/>
      <c r="I119" s="55"/>
      <c r="J119" s="6"/>
      <c r="K119" s="137"/>
      <c r="L119" s="138"/>
      <c r="M119" s="6"/>
      <c r="N119" s="107"/>
      <c r="O119" s="139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23"/>
      <c r="B120" s="117"/>
      <c r="C120" s="117"/>
      <c r="D120" s="117"/>
      <c r="E120" s="6"/>
      <c r="F120" s="124"/>
      <c r="G120" s="55"/>
      <c r="H120" s="37"/>
      <c r="I120" s="55"/>
      <c r="J120" s="6"/>
      <c r="K120" s="137"/>
      <c r="L120" s="138"/>
      <c r="M120" s="6"/>
      <c r="N120" s="107"/>
      <c r="O120" s="139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55"/>
      <c r="B121" s="106"/>
      <c r="C121" s="106"/>
      <c r="D121" s="37"/>
      <c r="E121" s="55"/>
      <c r="F121" s="55"/>
      <c r="G121" s="55"/>
      <c r="H121" s="37"/>
      <c r="I121" s="55"/>
      <c r="J121" s="6"/>
      <c r="K121" s="137"/>
      <c r="L121" s="138"/>
      <c r="M121" s="6"/>
      <c r="N121" s="107"/>
      <c r="O121" s="139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38.25" customHeight="1">
      <c r="A122" s="37"/>
      <c r="B122" s="155" t="s">
        <v>620</v>
      </c>
      <c r="C122" s="155"/>
      <c r="D122" s="155"/>
      <c r="E122" s="155"/>
      <c r="F122" s="6"/>
      <c r="G122" s="6"/>
      <c r="H122" s="133"/>
      <c r="I122" s="6"/>
      <c r="J122" s="133"/>
      <c r="K122" s="134"/>
      <c r="L122" s="6"/>
      <c r="M122" s="6"/>
      <c r="N122" s="1"/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95" t="s">
        <v>16</v>
      </c>
      <c r="B123" s="96" t="s">
        <v>567</v>
      </c>
      <c r="C123" s="96"/>
      <c r="D123" s="97" t="s">
        <v>579</v>
      </c>
      <c r="E123" s="96" t="s">
        <v>580</v>
      </c>
      <c r="F123" s="96" t="s">
        <v>581</v>
      </c>
      <c r="G123" s="96" t="s">
        <v>621</v>
      </c>
      <c r="H123" s="96" t="s">
        <v>622</v>
      </c>
      <c r="I123" s="96" t="s">
        <v>584</v>
      </c>
      <c r="J123" s="156" t="s">
        <v>585</v>
      </c>
      <c r="K123" s="96" t="s">
        <v>586</v>
      </c>
      <c r="L123" s="96" t="s">
        <v>623</v>
      </c>
      <c r="M123" s="96" t="s">
        <v>589</v>
      </c>
      <c r="N123" s="97" t="s">
        <v>590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7">
        <v>1</v>
      </c>
      <c r="B124" s="158">
        <v>41579</v>
      </c>
      <c r="C124" s="158"/>
      <c r="D124" s="159" t="s">
        <v>624</v>
      </c>
      <c r="E124" s="160" t="s">
        <v>592</v>
      </c>
      <c r="F124" s="161">
        <v>82</v>
      </c>
      <c r="G124" s="160" t="s">
        <v>625</v>
      </c>
      <c r="H124" s="160">
        <v>100</v>
      </c>
      <c r="I124" s="162">
        <v>100</v>
      </c>
      <c r="J124" s="163" t="s">
        <v>626</v>
      </c>
      <c r="K124" s="164">
        <f t="shared" ref="K124:K176" si="84">H124-F124</f>
        <v>18</v>
      </c>
      <c r="L124" s="165">
        <f t="shared" ref="L124:L176" si="85">K124/F124</f>
        <v>0.21951219512195122</v>
      </c>
      <c r="M124" s="160" t="s">
        <v>595</v>
      </c>
      <c r="N124" s="166">
        <v>42657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7">
        <v>2</v>
      </c>
      <c r="B125" s="158">
        <v>41794</v>
      </c>
      <c r="C125" s="158"/>
      <c r="D125" s="159" t="s">
        <v>627</v>
      </c>
      <c r="E125" s="160" t="s">
        <v>604</v>
      </c>
      <c r="F125" s="161">
        <v>257</v>
      </c>
      <c r="G125" s="160" t="s">
        <v>625</v>
      </c>
      <c r="H125" s="160">
        <v>300</v>
      </c>
      <c r="I125" s="162">
        <v>300</v>
      </c>
      <c r="J125" s="163" t="s">
        <v>626</v>
      </c>
      <c r="K125" s="164">
        <f t="shared" si="84"/>
        <v>43</v>
      </c>
      <c r="L125" s="165">
        <f t="shared" si="85"/>
        <v>0.16731517509727625</v>
      </c>
      <c r="M125" s="160" t="s">
        <v>595</v>
      </c>
      <c r="N125" s="166">
        <v>41822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7">
        <v>3</v>
      </c>
      <c r="B126" s="158">
        <v>41828</v>
      </c>
      <c r="C126" s="158"/>
      <c r="D126" s="159" t="s">
        <v>628</v>
      </c>
      <c r="E126" s="160" t="s">
        <v>604</v>
      </c>
      <c r="F126" s="161">
        <v>393</v>
      </c>
      <c r="G126" s="160" t="s">
        <v>625</v>
      </c>
      <c r="H126" s="160">
        <v>468</v>
      </c>
      <c r="I126" s="162">
        <v>468</v>
      </c>
      <c r="J126" s="163" t="s">
        <v>626</v>
      </c>
      <c r="K126" s="164">
        <f t="shared" si="84"/>
        <v>75</v>
      </c>
      <c r="L126" s="165">
        <f t="shared" si="85"/>
        <v>0.19083969465648856</v>
      </c>
      <c r="M126" s="160" t="s">
        <v>595</v>
      </c>
      <c r="N126" s="166">
        <v>41863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7">
        <v>4</v>
      </c>
      <c r="B127" s="158">
        <v>41857</v>
      </c>
      <c r="C127" s="158"/>
      <c r="D127" s="159" t="s">
        <v>629</v>
      </c>
      <c r="E127" s="160" t="s">
        <v>604</v>
      </c>
      <c r="F127" s="161">
        <v>205</v>
      </c>
      <c r="G127" s="160" t="s">
        <v>625</v>
      </c>
      <c r="H127" s="160">
        <v>275</v>
      </c>
      <c r="I127" s="162">
        <v>250</v>
      </c>
      <c r="J127" s="163" t="s">
        <v>626</v>
      </c>
      <c r="K127" s="164">
        <f t="shared" si="84"/>
        <v>70</v>
      </c>
      <c r="L127" s="165">
        <f t="shared" si="85"/>
        <v>0.34146341463414637</v>
      </c>
      <c r="M127" s="160" t="s">
        <v>595</v>
      </c>
      <c r="N127" s="166">
        <v>41962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7">
        <v>5</v>
      </c>
      <c r="B128" s="158">
        <v>41886</v>
      </c>
      <c r="C128" s="158"/>
      <c r="D128" s="159" t="s">
        <v>630</v>
      </c>
      <c r="E128" s="160" t="s">
        <v>604</v>
      </c>
      <c r="F128" s="161">
        <v>162</v>
      </c>
      <c r="G128" s="160" t="s">
        <v>625</v>
      </c>
      <c r="H128" s="160">
        <v>190</v>
      </c>
      <c r="I128" s="162">
        <v>190</v>
      </c>
      <c r="J128" s="163" t="s">
        <v>626</v>
      </c>
      <c r="K128" s="164">
        <f t="shared" si="84"/>
        <v>28</v>
      </c>
      <c r="L128" s="165">
        <f t="shared" si="85"/>
        <v>0.1728395061728395</v>
      </c>
      <c r="M128" s="160" t="s">
        <v>595</v>
      </c>
      <c r="N128" s="166">
        <v>42006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7">
        <v>6</v>
      </c>
      <c r="B129" s="158">
        <v>41886</v>
      </c>
      <c r="C129" s="158"/>
      <c r="D129" s="159" t="s">
        <v>631</v>
      </c>
      <c r="E129" s="160" t="s">
        <v>604</v>
      </c>
      <c r="F129" s="161">
        <v>75</v>
      </c>
      <c r="G129" s="160" t="s">
        <v>625</v>
      </c>
      <c r="H129" s="160">
        <v>91.5</v>
      </c>
      <c r="I129" s="162" t="s">
        <v>618</v>
      </c>
      <c r="J129" s="163" t="s">
        <v>632</v>
      </c>
      <c r="K129" s="164">
        <f t="shared" si="84"/>
        <v>16.5</v>
      </c>
      <c r="L129" s="165">
        <f t="shared" si="85"/>
        <v>0.22</v>
      </c>
      <c r="M129" s="160" t="s">
        <v>595</v>
      </c>
      <c r="N129" s="166">
        <v>41954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7">
        <v>7</v>
      </c>
      <c r="B130" s="158">
        <v>41913</v>
      </c>
      <c r="C130" s="158"/>
      <c r="D130" s="159" t="s">
        <v>633</v>
      </c>
      <c r="E130" s="160" t="s">
        <v>604</v>
      </c>
      <c r="F130" s="161">
        <v>850</v>
      </c>
      <c r="G130" s="160" t="s">
        <v>625</v>
      </c>
      <c r="H130" s="160">
        <v>982.5</v>
      </c>
      <c r="I130" s="162">
        <v>1050</v>
      </c>
      <c r="J130" s="163" t="s">
        <v>634</v>
      </c>
      <c r="K130" s="164">
        <f t="shared" si="84"/>
        <v>132.5</v>
      </c>
      <c r="L130" s="165">
        <f t="shared" si="85"/>
        <v>0.15588235294117647</v>
      </c>
      <c r="M130" s="160" t="s">
        <v>595</v>
      </c>
      <c r="N130" s="166">
        <v>42039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7">
        <v>8</v>
      </c>
      <c r="B131" s="158">
        <v>41913</v>
      </c>
      <c r="C131" s="158"/>
      <c r="D131" s="159" t="s">
        <v>635</v>
      </c>
      <c r="E131" s="160" t="s">
        <v>604</v>
      </c>
      <c r="F131" s="161">
        <v>475</v>
      </c>
      <c r="G131" s="160" t="s">
        <v>625</v>
      </c>
      <c r="H131" s="160">
        <v>515</v>
      </c>
      <c r="I131" s="162">
        <v>600</v>
      </c>
      <c r="J131" s="163" t="s">
        <v>636</v>
      </c>
      <c r="K131" s="164">
        <f t="shared" si="84"/>
        <v>40</v>
      </c>
      <c r="L131" s="165">
        <f t="shared" si="85"/>
        <v>8.4210526315789472E-2</v>
      </c>
      <c r="M131" s="160" t="s">
        <v>595</v>
      </c>
      <c r="N131" s="166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7">
        <v>9</v>
      </c>
      <c r="B132" s="158">
        <v>41913</v>
      </c>
      <c r="C132" s="158"/>
      <c r="D132" s="159" t="s">
        <v>637</v>
      </c>
      <c r="E132" s="160" t="s">
        <v>604</v>
      </c>
      <c r="F132" s="161">
        <v>86</v>
      </c>
      <c r="G132" s="160" t="s">
        <v>625</v>
      </c>
      <c r="H132" s="160">
        <v>99</v>
      </c>
      <c r="I132" s="162">
        <v>140</v>
      </c>
      <c r="J132" s="163" t="s">
        <v>638</v>
      </c>
      <c r="K132" s="164">
        <f t="shared" si="84"/>
        <v>13</v>
      </c>
      <c r="L132" s="165">
        <f t="shared" si="85"/>
        <v>0.15116279069767441</v>
      </c>
      <c r="M132" s="160" t="s">
        <v>595</v>
      </c>
      <c r="N132" s="166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7">
        <v>10</v>
      </c>
      <c r="B133" s="158">
        <v>41926</v>
      </c>
      <c r="C133" s="158"/>
      <c r="D133" s="159" t="s">
        <v>639</v>
      </c>
      <c r="E133" s="160" t="s">
        <v>604</v>
      </c>
      <c r="F133" s="161">
        <v>496.6</v>
      </c>
      <c r="G133" s="160" t="s">
        <v>625</v>
      </c>
      <c r="H133" s="160">
        <v>621</v>
      </c>
      <c r="I133" s="162">
        <v>580</v>
      </c>
      <c r="J133" s="163" t="s">
        <v>626</v>
      </c>
      <c r="K133" s="164">
        <f t="shared" si="84"/>
        <v>124.39999999999998</v>
      </c>
      <c r="L133" s="165">
        <f t="shared" si="85"/>
        <v>0.25050342327829234</v>
      </c>
      <c r="M133" s="160" t="s">
        <v>595</v>
      </c>
      <c r="N133" s="166">
        <v>42605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7">
        <v>11</v>
      </c>
      <c r="B134" s="158">
        <v>41926</v>
      </c>
      <c r="C134" s="158"/>
      <c r="D134" s="159" t="s">
        <v>640</v>
      </c>
      <c r="E134" s="160" t="s">
        <v>604</v>
      </c>
      <c r="F134" s="161">
        <v>2481.9</v>
      </c>
      <c r="G134" s="160" t="s">
        <v>625</v>
      </c>
      <c r="H134" s="160">
        <v>2840</v>
      </c>
      <c r="I134" s="162">
        <v>2870</v>
      </c>
      <c r="J134" s="163" t="s">
        <v>641</v>
      </c>
      <c r="K134" s="164">
        <f t="shared" si="84"/>
        <v>358.09999999999991</v>
      </c>
      <c r="L134" s="165">
        <f t="shared" si="85"/>
        <v>0.14428462065353154</v>
      </c>
      <c r="M134" s="160" t="s">
        <v>595</v>
      </c>
      <c r="N134" s="166">
        <v>42017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7">
        <v>12</v>
      </c>
      <c r="B135" s="158">
        <v>41928</v>
      </c>
      <c r="C135" s="158"/>
      <c r="D135" s="159" t="s">
        <v>642</v>
      </c>
      <c r="E135" s="160" t="s">
        <v>604</v>
      </c>
      <c r="F135" s="161">
        <v>84.5</v>
      </c>
      <c r="G135" s="160" t="s">
        <v>625</v>
      </c>
      <c r="H135" s="160">
        <v>93</v>
      </c>
      <c r="I135" s="162">
        <v>110</v>
      </c>
      <c r="J135" s="163" t="s">
        <v>643</v>
      </c>
      <c r="K135" s="164">
        <f t="shared" si="84"/>
        <v>8.5</v>
      </c>
      <c r="L135" s="165">
        <f t="shared" si="85"/>
        <v>0.10059171597633136</v>
      </c>
      <c r="M135" s="160" t="s">
        <v>595</v>
      </c>
      <c r="N135" s="166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7">
        <v>13</v>
      </c>
      <c r="B136" s="158">
        <v>41928</v>
      </c>
      <c r="C136" s="158"/>
      <c r="D136" s="159" t="s">
        <v>644</v>
      </c>
      <c r="E136" s="160" t="s">
        <v>604</v>
      </c>
      <c r="F136" s="161">
        <v>401</v>
      </c>
      <c r="G136" s="160" t="s">
        <v>625</v>
      </c>
      <c r="H136" s="160">
        <v>428</v>
      </c>
      <c r="I136" s="162">
        <v>450</v>
      </c>
      <c r="J136" s="163" t="s">
        <v>645</v>
      </c>
      <c r="K136" s="164">
        <f t="shared" si="84"/>
        <v>27</v>
      </c>
      <c r="L136" s="165">
        <f t="shared" si="85"/>
        <v>6.7331670822942641E-2</v>
      </c>
      <c r="M136" s="160" t="s">
        <v>595</v>
      </c>
      <c r="N136" s="166">
        <v>42020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7">
        <v>14</v>
      </c>
      <c r="B137" s="158">
        <v>41928</v>
      </c>
      <c r="C137" s="158"/>
      <c r="D137" s="159" t="s">
        <v>646</v>
      </c>
      <c r="E137" s="160" t="s">
        <v>604</v>
      </c>
      <c r="F137" s="161">
        <v>101</v>
      </c>
      <c r="G137" s="160" t="s">
        <v>625</v>
      </c>
      <c r="H137" s="160">
        <v>112</v>
      </c>
      <c r="I137" s="162">
        <v>120</v>
      </c>
      <c r="J137" s="163" t="s">
        <v>647</v>
      </c>
      <c r="K137" s="164">
        <f t="shared" si="84"/>
        <v>11</v>
      </c>
      <c r="L137" s="165">
        <f t="shared" si="85"/>
        <v>0.10891089108910891</v>
      </c>
      <c r="M137" s="160" t="s">
        <v>595</v>
      </c>
      <c r="N137" s="166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7">
        <v>15</v>
      </c>
      <c r="B138" s="158">
        <v>41954</v>
      </c>
      <c r="C138" s="158"/>
      <c r="D138" s="159" t="s">
        <v>648</v>
      </c>
      <c r="E138" s="160" t="s">
        <v>604</v>
      </c>
      <c r="F138" s="161">
        <v>59</v>
      </c>
      <c r="G138" s="160" t="s">
        <v>625</v>
      </c>
      <c r="H138" s="160">
        <v>76</v>
      </c>
      <c r="I138" s="162">
        <v>76</v>
      </c>
      <c r="J138" s="163" t="s">
        <v>626</v>
      </c>
      <c r="K138" s="164">
        <f t="shared" si="84"/>
        <v>17</v>
      </c>
      <c r="L138" s="165">
        <f t="shared" si="85"/>
        <v>0.28813559322033899</v>
      </c>
      <c r="M138" s="160" t="s">
        <v>595</v>
      </c>
      <c r="N138" s="166">
        <v>43032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7">
        <v>16</v>
      </c>
      <c r="B139" s="158">
        <v>41954</v>
      </c>
      <c r="C139" s="158"/>
      <c r="D139" s="159" t="s">
        <v>637</v>
      </c>
      <c r="E139" s="160" t="s">
        <v>604</v>
      </c>
      <c r="F139" s="161">
        <v>99</v>
      </c>
      <c r="G139" s="160" t="s">
        <v>625</v>
      </c>
      <c r="H139" s="160">
        <v>120</v>
      </c>
      <c r="I139" s="162">
        <v>120</v>
      </c>
      <c r="J139" s="163" t="s">
        <v>614</v>
      </c>
      <c r="K139" s="164">
        <f t="shared" si="84"/>
        <v>21</v>
      </c>
      <c r="L139" s="165">
        <f t="shared" si="85"/>
        <v>0.21212121212121213</v>
      </c>
      <c r="M139" s="160" t="s">
        <v>595</v>
      </c>
      <c r="N139" s="166">
        <v>41960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7">
        <v>17</v>
      </c>
      <c r="B140" s="158">
        <v>41956</v>
      </c>
      <c r="C140" s="158"/>
      <c r="D140" s="159" t="s">
        <v>649</v>
      </c>
      <c r="E140" s="160" t="s">
        <v>604</v>
      </c>
      <c r="F140" s="161">
        <v>22</v>
      </c>
      <c r="G140" s="160" t="s">
        <v>625</v>
      </c>
      <c r="H140" s="160">
        <v>33.549999999999997</v>
      </c>
      <c r="I140" s="162">
        <v>32</v>
      </c>
      <c r="J140" s="163" t="s">
        <v>650</v>
      </c>
      <c r="K140" s="164">
        <f t="shared" si="84"/>
        <v>11.549999999999997</v>
      </c>
      <c r="L140" s="165">
        <f t="shared" si="85"/>
        <v>0.52499999999999991</v>
      </c>
      <c r="M140" s="160" t="s">
        <v>595</v>
      </c>
      <c r="N140" s="166">
        <v>42188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7">
        <v>18</v>
      </c>
      <c r="B141" s="158">
        <v>41976</v>
      </c>
      <c r="C141" s="158"/>
      <c r="D141" s="159" t="s">
        <v>651</v>
      </c>
      <c r="E141" s="160" t="s">
        <v>604</v>
      </c>
      <c r="F141" s="161">
        <v>440</v>
      </c>
      <c r="G141" s="160" t="s">
        <v>625</v>
      </c>
      <c r="H141" s="160">
        <v>520</v>
      </c>
      <c r="I141" s="162">
        <v>520</v>
      </c>
      <c r="J141" s="163" t="s">
        <v>652</v>
      </c>
      <c r="K141" s="164">
        <f t="shared" si="84"/>
        <v>80</v>
      </c>
      <c r="L141" s="165">
        <f t="shared" si="85"/>
        <v>0.18181818181818182</v>
      </c>
      <c r="M141" s="160" t="s">
        <v>595</v>
      </c>
      <c r="N141" s="166">
        <v>42208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7">
        <v>19</v>
      </c>
      <c r="B142" s="158">
        <v>41976</v>
      </c>
      <c r="C142" s="158"/>
      <c r="D142" s="159" t="s">
        <v>653</v>
      </c>
      <c r="E142" s="160" t="s">
        <v>604</v>
      </c>
      <c r="F142" s="161">
        <v>360</v>
      </c>
      <c r="G142" s="160" t="s">
        <v>625</v>
      </c>
      <c r="H142" s="160">
        <v>427</v>
      </c>
      <c r="I142" s="162">
        <v>425</v>
      </c>
      <c r="J142" s="163" t="s">
        <v>654</v>
      </c>
      <c r="K142" s="164">
        <f t="shared" si="84"/>
        <v>67</v>
      </c>
      <c r="L142" s="165">
        <f t="shared" si="85"/>
        <v>0.18611111111111112</v>
      </c>
      <c r="M142" s="160" t="s">
        <v>595</v>
      </c>
      <c r="N142" s="166">
        <v>42058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7">
        <v>20</v>
      </c>
      <c r="B143" s="158">
        <v>42012</v>
      </c>
      <c r="C143" s="158"/>
      <c r="D143" s="159" t="s">
        <v>655</v>
      </c>
      <c r="E143" s="160" t="s">
        <v>604</v>
      </c>
      <c r="F143" s="161">
        <v>360</v>
      </c>
      <c r="G143" s="160" t="s">
        <v>625</v>
      </c>
      <c r="H143" s="160">
        <v>455</v>
      </c>
      <c r="I143" s="162">
        <v>420</v>
      </c>
      <c r="J143" s="163" t="s">
        <v>656</v>
      </c>
      <c r="K143" s="164">
        <f t="shared" si="84"/>
        <v>95</v>
      </c>
      <c r="L143" s="165">
        <f t="shared" si="85"/>
        <v>0.2638888888888889</v>
      </c>
      <c r="M143" s="160" t="s">
        <v>595</v>
      </c>
      <c r="N143" s="166">
        <v>42024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7">
        <v>21</v>
      </c>
      <c r="B144" s="158">
        <v>42012</v>
      </c>
      <c r="C144" s="158"/>
      <c r="D144" s="159" t="s">
        <v>657</v>
      </c>
      <c r="E144" s="160" t="s">
        <v>604</v>
      </c>
      <c r="F144" s="161">
        <v>130</v>
      </c>
      <c r="G144" s="160"/>
      <c r="H144" s="160">
        <v>175.5</v>
      </c>
      <c r="I144" s="162">
        <v>165</v>
      </c>
      <c r="J144" s="163" t="s">
        <v>658</v>
      </c>
      <c r="K144" s="164">
        <f t="shared" si="84"/>
        <v>45.5</v>
      </c>
      <c r="L144" s="165">
        <f t="shared" si="85"/>
        <v>0.35</v>
      </c>
      <c r="M144" s="160" t="s">
        <v>595</v>
      </c>
      <c r="N144" s="166">
        <v>43088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7">
        <v>22</v>
      </c>
      <c r="B145" s="158">
        <v>42040</v>
      </c>
      <c r="C145" s="158"/>
      <c r="D145" s="159" t="s">
        <v>404</v>
      </c>
      <c r="E145" s="160" t="s">
        <v>592</v>
      </c>
      <c r="F145" s="161">
        <v>98</v>
      </c>
      <c r="G145" s="160"/>
      <c r="H145" s="160">
        <v>120</v>
      </c>
      <c r="I145" s="162">
        <v>120</v>
      </c>
      <c r="J145" s="163" t="s">
        <v>626</v>
      </c>
      <c r="K145" s="164">
        <f t="shared" si="84"/>
        <v>22</v>
      </c>
      <c r="L145" s="165">
        <f t="shared" si="85"/>
        <v>0.22448979591836735</v>
      </c>
      <c r="M145" s="160" t="s">
        <v>595</v>
      </c>
      <c r="N145" s="166">
        <v>42753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7">
        <v>23</v>
      </c>
      <c r="B146" s="158">
        <v>42040</v>
      </c>
      <c r="C146" s="158"/>
      <c r="D146" s="159" t="s">
        <v>659</v>
      </c>
      <c r="E146" s="160" t="s">
        <v>592</v>
      </c>
      <c r="F146" s="161">
        <v>196</v>
      </c>
      <c r="G146" s="160"/>
      <c r="H146" s="160">
        <v>262</v>
      </c>
      <c r="I146" s="162">
        <v>255</v>
      </c>
      <c r="J146" s="163" t="s">
        <v>626</v>
      </c>
      <c r="K146" s="164">
        <f t="shared" si="84"/>
        <v>66</v>
      </c>
      <c r="L146" s="165">
        <f t="shared" si="85"/>
        <v>0.33673469387755101</v>
      </c>
      <c r="M146" s="160" t="s">
        <v>595</v>
      </c>
      <c r="N146" s="166">
        <v>42599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24</v>
      </c>
      <c r="B147" s="168">
        <v>42067</v>
      </c>
      <c r="C147" s="168"/>
      <c r="D147" s="169" t="s">
        <v>403</v>
      </c>
      <c r="E147" s="170" t="s">
        <v>592</v>
      </c>
      <c r="F147" s="171">
        <v>235</v>
      </c>
      <c r="G147" s="171"/>
      <c r="H147" s="172">
        <v>77</v>
      </c>
      <c r="I147" s="172" t="s">
        <v>660</v>
      </c>
      <c r="J147" s="173" t="s">
        <v>661</v>
      </c>
      <c r="K147" s="174">
        <f t="shared" si="84"/>
        <v>-158</v>
      </c>
      <c r="L147" s="175">
        <f t="shared" si="85"/>
        <v>-0.67234042553191486</v>
      </c>
      <c r="M147" s="171" t="s">
        <v>605</v>
      </c>
      <c r="N147" s="168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7">
        <v>25</v>
      </c>
      <c r="B148" s="158">
        <v>42067</v>
      </c>
      <c r="C148" s="158"/>
      <c r="D148" s="159" t="s">
        <v>662</v>
      </c>
      <c r="E148" s="160" t="s">
        <v>592</v>
      </c>
      <c r="F148" s="161">
        <v>185</v>
      </c>
      <c r="G148" s="160"/>
      <c r="H148" s="160">
        <v>224</v>
      </c>
      <c r="I148" s="162" t="s">
        <v>663</v>
      </c>
      <c r="J148" s="163" t="s">
        <v>626</v>
      </c>
      <c r="K148" s="164">
        <f t="shared" si="84"/>
        <v>39</v>
      </c>
      <c r="L148" s="165">
        <f t="shared" si="85"/>
        <v>0.21081081081081082</v>
      </c>
      <c r="M148" s="160" t="s">
        <v>595</v>
      </c>
      <c r="N148" s="166">
        <v>42647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26</v>
      </c>
      <c r="B149" s="168">
        <v>42090</v>
      </c>
      <c r="C149" s="168"/>
      <c r="D149" s="176" t="s">
        <v>664</v>
      </c>
      <c r="E149" s="171" t="s">
        <v>592</v>
      </c>
      <c r="F149" s="171">
        <v>49.5</v>
      </c>
      <c r="G149" s="172"/>
      <c r="H149" s="172">
        <v>15.85</v>
      </c>
      <c r="I149" s="172">
        <v>67</v>
      </c>
      <c r="J149" s="173" t="s">
        <v>665</v>
      </c>
      <c r="K149" s="172">
        <f t="shared" si="84"/>
        <v>-33.65</v>
      </c>
      <c r="L149" s="177">
        <f t="shared" si="85"/>
        <v>-0.67979797979797973</v>
      </c>
      <c r="M149" s="171" t="s">
        <v>605</v>
      </c>
      <c r="N149" s="178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7">
        <v>27</v>
      </c>
      <c r="B150" s="158">
        <v>42093</v>
      </c>
      <c r="C150" s="158"/>
      <c r="D150" s="159" t="s">
        <v>666</v>
      </c>
      <c r="E150" s="160" t="s">
        <v>592</v>
      </c>
      <c r="F150" s="161">
        <v>183.5</v>
      </c>
      <c r="G150" s="160"/>
      <c r="H150" s="160">
        <v>219</v>
      </c>
      <c r="I150" s="162">
        <v>218</v>
      </c>
      <c r="J150" s="163" t="s">
        <v>667</v>
      </c>
      <c r="K150" s="164">
        <f t="shared" si="84"/>
        <v>35.5</v>
      </c>
      <c r="L150" s="165">
        <f t="shared" si="85"/>
        <v>0.19346049046321526</v>
      </c>
      <c r="M150" s="160" t="s">
        <v>595</v>
      </c>
      <c r="N150" s="166">
        <v>42103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7">
        <v>28</v>
      </c>
      <c r="B151" s="158">
        <v>42114</v>
      </c>
      <c r="C151" s="158"/>
      <c r="D151" s="159" t="s">
        <v>668</v>
      </c>
      <c r="E151" s="160" t="s">
        <v>592</v>
      </c>
      <c r="F151" s="161">
        <f>(227+237)/2</f>
        <v>232</v>
      </c>
      <c r="G151" s="160"/>
      <c r="H151" s="160">
        <v>298</v>
      </c>
      <c r="I151" s="162">
        <v>298</v>
      </c>
      <c r="J151" s="163" t="s">
        <v>626</v>
      </c>
      <c r="K151" s="164">
        <f t="shared" si="84"/>
        <v>66</v>
      </c>
      <c r="L151" s="165">
        <f t="shared" si="85"/>
        <v>0.28448275862068967</v>
      </c>
      <c r="M151" s="160" t="s">
        <v>595</v>
      </c>
      <c r="N151" s="166">
        <v>42823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7">
        <v>29</v>
      </c>
      <c r="B152" s="158">
        <v>42128</v>
      </c>
      <c r="C152" s="158"/>
      <c r="D152" s="159" t="s">
        <v>669</v>
      </c>
      <c r="E152" s="160" t="s">
        <v>604</v>
      </c>
      <c r="F152" s="161">
        <v>385</v>
      </c>
      <c r="G152" s="160"/>
      <c r="H152" s="160">
        <f>212.5+331</f>
        <v>543.5</v>
      </c>
      <c r="I152" s="162">
        <v>510</v>
      </c>
      <c r="J152" s="163" t="s">
        <v>670</v>
      </c>
      <c r="K152" s="164">
        <f t="shared" si="84"/>
        <v>158.5</v>
      </c>
      <c r="L152" s="165">
        <f t="shared" si="85"/>
        <v>0.41168831168831171</v>
      </c>
      <c r="M152" s="160" t="s">
        <v>595</v>
      </c>
      <c r="N152" s="166">
        <v>42235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7">
        <v>30</v>
      </c>
      <c r="B153" s="158">
        <v>42128</v>
      </c>
      <c r="C153" s="158"/>
      <c r="D153" s="159" t="s">
        <v>671</v>
      </c>
      <c r="E153" s="160" t="s">
        <v>604</v>
      </c>
      <c r="F153" s="161">
        <v>115.5</v>
      </c>
      <c r="G153" s="160"/>
      <c r="H153" s="160">
        <v>146</v>
      </c>
      <c r="I153" s="162">
        <v>142</v>
      </c>
      <c r="J153" s="163" t="s">
        <v>672</v>
      </c>
      <c r="K153" s="164">
        <f t="shared" si="84"/>
        <v>30.5</v>
      </c>
      <c r="L153" s="165">
        <f t="shared" si="85"/>
        <v>0.26406926406926406</v>
      </c>
      <c r="M153" s="160" t="s">
        <v>595</v>
      </c>
      <c r="N153" s="166">
        <v>42202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7">
        <v>31</v>
      </c>
      <c r="B154" s="158">
        <v>42151</v>
      </c>
      <c r="C154" s="158"/>
      <c r="D154" s="159" t="s">
        <v>541</v>
      </c>
      <c r="E154" s="160" t="s">
        <v>604</v>
      </c>
      <c r="F154" s="161">
        <v>237.5</v>
      </c>
      <c r="G154" s="160"/>
      <c r="H154" s="160">
        <v>279.5</v>
      </c>
      <c r="I154" s="162">
        <v>278</v>
      </c>
      <c r="J154" s="163" t="s">
        <v>626</v>
      </c>
      <c r="K154" s="164">
        <f t="shared" si="84"/>
        <v>42</v>
      </c>
      <c r="L154" s="165">
        <f t="shared" si="85"/>
        <v>0.17684210526315788</v>
      </c>
      <c r="M154" s="160" t="s">
        <v>595</v>
      </c>
      <c r="N154" s="166">
        <v>42222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7">
        <v>32</v>
      </c>
      <c r="B155" s="158">
        <v>42174</v>
      </c>
      <c r="C155" s="158"/>
      <c r="D155" s="159" t="s">
        <v>644</v>
      </c>
      <c r="E155" s="160" t="s">
        <v>592</v>
      </c>
      <c r="F155" s="161">
        <v>340</v>
      </c>
      <c r="G155" s="160"/>
      <c r="H155" s="160">
        <v>448</v>
      </c>
      <c r="I155" s="162">
        <v>448</v>
      </c>
      <c r="J155" s="163" t="s">
        <v>626</v>
      </c>
      <c r="K155" s="164">
        <f t="shared" si="84"/>
        <v>108</v>
      </c>
      <c r="L155" s="165">
        <f t="shared" si="85"/>
        <v>0.31764705882352939</v>
      </c>
      <c r="M155" s="160" t="s">
        <v>595</v>
      </c>
      <c r="N155" s="166">
        <v>43018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7">
        <v>33</v>
      </c>
      <c r="B156" s="158">
        <v>42191</v>
      </c>
      <c r="C156" s="158"/>
      <c r="D156" s="159" t="s">
        <v>673</v>
      </c>
      <c r="E156" s="160" t="s">
        <v>592</v>
      </c>
      <c r="F156" s="161">
        <v>390</v>
      </c>
      <c r="G156" s="160"/>
      <c r="H156" s="160">
        <v>460</v>
      </c>
      <c r="I156" s="162">
        <v>460</v>
      </c>
      <c r="J156" s="163" t="s">
        <v>626</v>
      </c>
      <c r="K156" s="164">
        <f t="shared" si="84"/>
        <v>70</v>
      </c>
      <c r="L156" s="165">
        <f t="shared" si="85"/>
        <v>0.17948717948717949</v>
      </c>
      <c r="M156" s="160" t="s">
        <v>595</v>
      </c>
      <c r="N156" s="166">
        <v>42478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34</v>
      </c>
      <c r="B157" s="168">
        <v>42195</v>
      </c>
      <c r="C157" s="168"/>
      <c r="D157" s="169" t="s">
        <v>674</v>
      </c>
      <c r="E157" s="170" t="s">
        <v>592</v>
      </c>
      <c r="F157" s="171">
        <v>122.5</v>
      </c>
      <c r="G157" s="171"/>
      <c r="H157" s="172">
        <v>61</v>
      </c>
      <c r="I157" s="172">
        <v>172</v>
      </c>
      <c r="J157" s="173" t="s">
        <v>675</v>
      </c>
      <c r="K157" s="174">
        <f t="shared" si="84"/>
        <v>-61.5</v>
      </c>
      <c r="L157" s="175">
        <f t="shared" si="85"/>
        <v>-0.50204081632653064</v>
      </c>
      <c r="M157" s="171" t="s">
        <v>605</v>
      </c>
      <c r="N157" s="168">
        <v>43333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7">
        <v>35</v>
      </c>
      <c r="B158" s="158">
        <v>42219</v>
      </c>
      <c r="C158" s="158"/>
      <c r="D158" s="159" t="s">
        <v>676</v>
      </c>
      <c r="E158" s="160" t="s">
        <v>592</v>
      </c>
      <c r="F158" s="161">
        <v>297.5</v>
      </c>
      <c r="G158" s="160"/>
      <c r="H158" s="160">
        <v>350</v>
      </c>
      <c r="I158" s="162">
        <v>360</v>
      </c>
      <c r="J158" s="163" t="s">
        <v>677</v>
      </c>
      <c r="K158" s="164">
        <f t="shared" si="84"/>
        <v>52.5</v>
      </c>
      <c r="L158" s="165">
        <f t="shared" si="85"/>
        <v>0.17647058823529413</v>
      </c>
      <c r="M158" s="160" t="s">
        <v>595</v>
      </c>
      <c r="N158" s="166">
        <v>42232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7">
        <v>36</v>
      </c>
      <c r="B159" s="158">
        <v>42219</v>
      </c>
      <c r="C159" s="158"/>
      <c r="D159" s="159" t="s">
        <v>678</v>
      </c>
      <c r="E159" s="160" t="s">
        <v>592</v>
      </c>
      <c r="F159" s="161">
        <v>115.5</v>
      </c>
      <c r="G159" s="160"/>
      <c r="H159" s="160">
        <v>149</v>
      </c>
      <c r="I159" s="162">
        <v>140</v>
      </c>
      <c r="J159" s="163" t="s">
        <v>679</v>
      </c>
      <c r="K159" s="164">
        <f t="shared" si="84"/>
        <v>33.5</v>
      </c>
      <c r="L159" s="165">
        <f t="shared" si="85"/>
        <v>0.29004329004329005</v>
      </c>
      <c r="M159" s="160" t="s">
        <v>595</v>
      </c>
      <c r="N159" s="166">
        <v>42740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7">
        <v>37</v>
      </c>
      <c r="B160" s="158">
        <v>42251</v>
      </c>
      <c r="C160" s="158"/>
      <c r="D160" s="159" t="s">
        <v>541</v>
      </c>
      <c r="E160" s="160" t="s">
        <v>592</v>
      </c>
      <c r="F160" s="161">
        <v>226</v>
      </c>
      <c r="G160" s="160"/>
      <c r="H160" s="160">
        <v>292</v>
      </c>
      <c r="I160" s="162">
        <v>292</v>
      </c>
      <c r="J160" s="163" t="s">
        <v>680</v>
      </c>
      <c r="K160" s="164">
        <f t="shared" si="84"/>
        <v>66</v>
      </c>
      <c r="L160" s="165">
        <f t="shared" si="85"/>
        <v>0.29203539823008851</v>
      </c>
      <c r="M160" s="160" t="s">
        <v>595</v>
      </c>
      <c r="N160" s="166">
        <v>42286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7">
        <v>38</v>
      </c>
      <c r="B161" s="158">
        <v>42254</v>
      </c>
      <c r="C161" s="158"/>
      <c r="D161" s="159" t="s">
        <v>668</v>
      </c>
      <c r="E161" s="160" t="s">
        <v>592</v>
      </c>
      <c r="F161" s="161">
        <v>232.5</v>
      </c>
      <c r="G161" s="160"/>
      <c r="H161" s="160">
        <v>312.5</v>
      </c>
      <c r="I161" s="162">
        <v>310</v>
      </c>
      <c r="J161" s="163" t="s">
        <v>626</v>
      </c>
      <c r="K161" s="164">
        <f t="shared" si="84"/>
        <v>80</v>
      </c>
      <c r="L161" s="165">
        <f t="shared" si="85"/>
        <v>0.34408602150537637</v>
      </c>
      <c r="M161" s="160" t="s">
        <v>595</v>
      </c>
      <c r="N161" s="166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7">
        <v>39</v>
      </c>
      <c r="B162" s="158">
        <v>42268</v>
      </c>
      <c r="C162" s="158"/>
      <c r="D162" s="159" t="s">
        <v>681</v>
      </c>
      <c r="E162" s="160" t="s">
        <v>592</v>
      </c>
      <c r="F162" s="161">
        <v>196.5</v>
      </c>
      <c r="G162" s="160"/>
      <c r="H162" s="160">
        <v>238</v>
      </c>
      <c r="I162" s="162">
        <v>238</v>
      </c>
      <c r="J162" s="163" t="s">
        <v>680</v>
      </c>
      <c r="K162" s="164">
        <f t="shared" si="84"/>
        <v>41.5</v>
      </c>
      <c r="L162" s="165">
        <f t="shared" si="85"/>
        <v>0.21119592875318066</v>
      </c>
      <c r="M162" s="160" t="s">
        <v>595</v>
      </c>
      <c r="N162" s="166">
        <v>42291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7">
        <v>40</v>
      </c>
      <c r="B163" s="158">
        <v>42271</v>
      </c>
      <c r="C163" s="158"/>
      <c r="D163" s="159" t="s">
        <v>624</v>
      </c>
      <c r="E163" s="160" t="s">
        <v>592</v>
      </c>
      <c r="F163" s="161">
        <v>65</v>
      </c>
      <c r="G163" s="160"/>
      <c r="H163" s="160">
        <v>82</v>
      </c>
      <c r="I163" s="162">
        <v>82</v>
      </c>
      <c r="J163" s="163" t="s">
        <v>680</v>
      </c>
      <c r="K163" s="164">
        <f t="shared" si="84"/>
        <v>17</v>
      </c>
      <c r="L163" s="165">
        <f t="shared" si="85"/>
        <v>0.26153846153846155</v>
      </c>
      <c r="M163" s="160" t="s">
        <v>595</v>
      </c>
      <c r="N163" s="166">
        <v>42578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7">
        <v>41</v>
      </c>
      <c r="B164" s="158">
        <v>42291</v>
      </c>
      <c r="C164" s="158"/>
      <c r="D164" s="159" t="s">
        <v>682</v>
      </c>
      <c r="E164" s="160" t="s">
        <v>592</v>
      </c>
      <c r="F164" s="161">
        <v>144</v>
      </c>
      <c r="G164" s="160"/>
      <c r="H164" s="160">
        <v>182.5</v>
      </c>
      <c r="I164" s="162">
        <v>181</v>
      </c>
      <c r="J164" s="163" t="s">
        <v>680</v>
      </c>
      <c r="K164" s="164">
        <f t="shared" si="84"/>
        <v>38.5</v>
      </c>
      <c r="L164" s="165">
        <f t="shared" si="85"/>
        <v>0.2673611111111111</v>
      </c>
      <c r="M164" s="160" t="s">
        <v>595</v>
      </c>
      <c r="N164" s="166">
        <v>42817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7">
        <v>42</v>
      </c>
      <c r="B165" s="158">
        <v>42291</v>
      </c>
      <c r="C165" s="158"/>
      <c r="D165" s="159" t="s">
        <v>683</v>
      </c>
      <c r="E165" s="160" t="s">
        <v>592</v>
      </c>
      <c r="F165" s="161">
        <v>264</v>
      </c>
      <c r="G165" s="160"/>
      <c r="H165" s="160">
        <v>311</v>
      </c>
      <c r="I165" s="162">
        <v>311</v>
      </c>
      <c r="J165" s="163" t="s">
        <v>680</v>
      </c>
      <c r="K165" s="164">
        <f t="shared" si="84"/>
        <v>47</v>
      </c>
      <c r="L165" s="165">
        <f t="shared" si="85"/>
        <v>0.17803030303030304</v>
      </c>
      <c r="M165" s="160" t="s">
        <v>595</v>
      </c>
      <c r="N165" s="166">
        <v>42604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7">
        <v>43</v>
      </c>
      <c r="B166" s="158">
        <v>42318</v>
      </c>
      <c r="C166" s="158"/>
      <c r="D166" s="159" t="s">
        <v>684</v>
      </c>
      <c r="E166" s="160" t="s">
        <v>604</v>
      </c>
      <c r="F166" s="161">
        <v>549.5</v>
      </c>
      <c r="G166" s="160"/>
      <c r="H166" s="160">
        <v>630</v>
      </c>
      <c r="I166" s="162">
        <v>630</v>
      </c>
      <c r="J166" s="163" t="s">
        <v>680</v>
      </c>
      <c r="K166" s="164">
        <f t="shared" si="84"/>
        <v>80.5</v>
      </c>
      <c r="L166" s="165">
        <f t="shared" si="85"/>
        <v>0.1464968152866242</v>
      </c>
      <c r="M166" s="160" t="s">
        <v>595</v>
      </c>
      <c r="N166" s="166">
        <v>42419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7">
        <v>44</v>
      </c>
      <c r="B167" s="158">
        <v>42342</v>
      </c>
      <c r="C167" s="158"/>
      <c r="D167" s="159" t="s">
        <v>685</v>
      </c>
      <c r="E167" s="160" t="s">
        <v>592</v>
      </c>
      <c r="F167" s="161">
        <v>1027.5</v>
      </c>
      <c r="G167" s="160"/>
      <c r="H167" s="160">
        <v>1315</v>
      </c>
      <c r="I167" s="162">
        <v>1250</v>
      </c>
      <c r="J167" s="163" t="s">
        <v>680</v>
      </c>
      <c r="K167" s="164">
        <f t="shared" si="84"/>
        <v>287.5</v>
      </c>
      <c r="L167" s="165">
        <f t="shared" si="85"/>
        <v>0.27980535279805352</v>
      </c>
      <c r="M167" s="160" t="s">
        <v>595</v>
      </c>
      <c r="N167" s="166">
        <v>43244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7">
        <v>45</v>
      </c>
      <c r="B168" s="158">
        <v>42367</v>
      </c>
      <c r="C168" s="158"/>
      <c r="D168" s="159" t="s">
        <v>686</v>
      </c>
      <c r="E168" s="160" t="s">
        <v>592</v>
      </c>
      <c r="F168" s="161">
        <v>465</v>
      </c>
      <c r="G168" s="160"/>
      <c r="H168" s="160">
        <v>540</v>
      </c>
      <c r="I168" s="162">
        <v>540</v>
      </c>
      <c r="J168" s="163" t="s">
        <v>680</v>
      </c>
      <c r="K168" s="164">
        <f t="shared" si="84"/>
        <v>75</v>
      </c>
      <c r="L168" s="165">
        <f t="shared" si="85"/>
        <v>0.16129032258064516</v>
      </c>
      <c r="M168" s="160" t="s">
        <v>595</v>
      </c>
      <c r="N168" s="166">
        <v>42530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7">
        <v>46</v>
      </c>
      <c r="B169" s="158">
        <v>42380</v>
      </c>
      <c r="C169" s="158"/>
      <c r="D169" s="159" t="s">
        <v>404</v>
      </c>
      <c r="E169" s="160" t="s">
        <v>604</v>
      </c>
      <c r="F169" s="161">
        <v>81</v>
      </c>
      <c r="G169" s="160"/>
      <c r="H169" s="160">
        <v>110</v>
      </c>
      <c r="I169" s="162">
        <v>110</v>
      </c>
      <c r="J169" s="163" t="s">
        <v>680</v>
      </c>
      <c r="K169" s="164">
        <f t="shared" si="84"/>
        <v>29</v>
      </c>
      <c r="L169" s="165">
        <f t="shared" si="85"/>
        <v>0.35802469135802467</v>
      </c>
      <c r="M169" s="160" t="s">
        <v>595</v>
      </c>
      <c r="N169" s="166">
        <v>42745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7">
        <v>47</v>
      </c>
      <c r="B170" s="158">
        <v>42382</v>
      </c>
      <c r="C170" s="158"/>
      <c r="D170" s="159" t="s">
        <v>687</v>
      </c>
      <c r="E170" s="160" t="s">
        <v>604</v>
      </c>
      <c r="F170" s="161">
        <v>417.5</v>
      </c>
      <c r="G170" s="160"/>
      <c r="H170" s="160">
        <v>547</v>
      </c>
      <c r="I170" s="162">
        <v>535</v>
      </c>
      <c r="J170" s="163" t="s">
        <v>680</v>
      </c>
      <c r="K170" s="164">
        <f t="shared" si="84"/>
        <v>129.5</v>
      </c>
      <c r="L170" s="165">
        <f t="shared" si="85"/>
        <v>0.31017964071856285</v>
      </c>
      <c r="M170" s="160" t="s">
        <v>595</v>
      </c>
      <c r="N170" s="166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7">
        <v>48</v>
      </c>
      <c r="B171" s="158">
        <v>42408</v>
      </c>
      <c r="C171" s="158"/>
      <c r="D171" s="159" t="s">
        <v>688</v>
      </c>
      <c r="E171" s="160" t="s">
        <v>592</v>
      </c>
      <c r="F171" s="161">
        <v>650</v>
      </c>
      <c r="G171" s="160"/>
      <c r="H171" s="160">
        <v>800</v>
      </c>
      <c r="I171" s="162">
        <v>800</v>
      </c>
      <c r="J171" s="163" t="s">
        <v>680</v>
      </c>
      <c r="K171" s="164">
        <f t="shared" si="84"/>
        <v>150</v>
      </c>
      <c r="L171" s="165">
        <f t="shared" si="85"/>
        <v>0.23076923076923078</v>
      </c>
      <c r="M171" s="160" t="s">
        <v>595</v>
      </c>
      <c r="N171" s="166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7">
        <v>49</v>
      </c>
      <c r="B172" s="158">
        <v>42433</v>
      </c>
      <c r="C172" s="158"/>
      <c r="D172" s="159" t="s">
        <v>237</v>
      </c>
      <c r="E172" s="160" t="s">
        <v>592</v>
      </c>
      <c r="F172" s="161">
        <v>437.5</v>
      </c>
      <c r="G172" s="160"/>
      <c r="H172" s="160">
        <v>504.5</v>
      </c>
      <c r="I172" s="162">
        <v>522</v>
      </c>
      <c r="J172" s="163" t="s">
        <v>689</v>
      </c>
      <c r="K172" s="164">
        <f t="shared" si="84"/>
        <v>67</v>
      </c>
      <c r="L172" s="165">
        <f t="shared" si="85"/>
        <v>0.15314285714285714</v>
      </c>
      <c r="M172" s="160" t="s">
        <v>595</v>
      </c>
      <c r="N172" s="166">
        <v>42480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7">
        <v>50</v>
      </c>
      <c r="B173" s="158">
        <v>42438</v>
      </c>
      <c r="C173" s="158"/>
      <c r="D173" s="159" t="s">
        <v>690</v>
      </c>
      <c r="E173" s="160" t="s">
        <v>592</v>
      </c>
      <c r="F173" s="161">
        <v>189.5</v>
      </c>
      <c r="G173" s="160"/>
      <c r="H173" s="160">
        <v>218</v>
      </c>
      <c r="I173" s="162">
        <v>218</v>
      </c>
      <c r="J173" s="163" t="s">
        <v>680</v>
      </c>
      <c r="K173" s="164">
        <f t="shared" si="84"/>
        <v>28.5</v>
      </c>
      <c r="L173" s="165">
        <f t="shared" si="85"/>
        <v>0.15039577836411611</v>
      </c>
      <c r="M173" s="160" t="s">
        <v>595</v>
      </c>
      <c r="N173" s="166">
        <v>43034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51</v>
      </c>
      <c r="B174" s="168">
        <v>42471</v>
      </c>
      <c r="C174" s="168"/>
      <c r="D174" s="176" t="s">
        <v>691</v>
      </c>
      <c r="E174" s="171" t="s">
        <v>592</v>
      </c>
      <c r="F174" s="171">
        <v>36.5</v>
      </c>
      <c r="G174" s="172"/>
      <c r="H174" s="172">
        <v>15.85</v>
      </c>
      <c r="I174" s="172">
        <v>60</v>
      </c>
      <c r="J174" s="173" t="s">
        <v>692</v>
      </c>
      <c r="K174" s="174">
        <f t="shared" si="84"/>
        <v>-20.65</v>
      </c>
      <c r="L174" s="175">
        <f t="shared" si="85"/>
        <v>-0.5657534246575342</v>
      </c>
      <c r="M174" s="171" t="s">
        <v>605</v>
      </c>
      <c r="N174" s="179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7">
        <v>52</v>
      </c>
      <c r="B175" s="158">
        <v>42472</v>
      </c>
      <c r="C175" s="158"/>
      <c r="D175" s="159" t="s">
        <v>693</v>
      </c>
      <c r="E175" s="160" t="s">
        <v>592</v>
      </c>
      <c r="F175" s="161">
        <v>93</v>
      </c>
      <c r="G175" s="160"/>
      <c r="H175" s="160">
        <v>149</v>
      </c>
      <c r="I175" s="162">
        <v>140</v>
      </c>
      <c r="J175" s="163" t="s">
        <v>694</v>
      </c>
      <c r="K175" s="164">
        <f t="shared" si="84"/>
        <v>56</v>
      </c>
      <c r="L175" s="165">
        <f t="shared" si="85"/>
        <v>0.60215053763440862</v>
      </c>
      <c r="M175" s="160" t="s">
        <v>595</v>
      </c>
      <c r="N175" s="166">
        <v>42740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7">
        <v>53</v>
      </c>
      <c r="B176" s="158">
        <v>42472</v>
      </c>
      <c r="C176" s="158"/>
      <c r="D176" s="159" t="s">
        <v>695</v>
      </c>
      <c r="E176" s="160" t="s">
        <v>592</v>
      </c>
      <c r="F176" s="161">
        <v>130</v>
      </c>
      <c r="G176" s="160"/>
      <c r="H176" s="160">
        <v>150</v>
      </c>
      <c r="I176" s="162" t="s">
        <v>696</v>
      </c>
      <c r="J176" s="163" t="s">
        <v>680</v>
      </c>
      <c r="K176" s="164">
        <f t="shared" si="84"/>
        <v>20</v>
      </c>
      <c r="L176" s="165">
        <f t="shared" si="85"/>
        <v>0.15384615384615385</v>
      </c>
      <c r="M176" s="160" t="s">
        <v>595</v>
      </c>
      <c r="N176" s="166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7">
        <v>54</v>
      </c>
      <c r="B177" s="158">
        <v>42473</v>
      </c>
      <c r="C177" s="158"/>
      <c r="D177" s="159" t="s">
        <v>697</v>
      </c>
      <c r="E177" s="160" t="s">
        <v>592</v>
      </c>
      <c r="F177" s="161">
        <v>196</v>
      </c>
      <c r="G177" s="160"/>
      <c r="H177" s="160">
        <v>299</v>
      </c>
      <c r="I177" s="162">
        <v>299</v>
      </c>
      <c r="J177" s="163" t="s">
        <v>680</v>
      </c>
      <c r="K177" s="164">
        <v>103</v>
      </c>
      <c r="L177" s="165">
        <v>0.52551020408163296</v>
      </c>
      <c r="M177" s="160" t="s">
        <v>595</v>
      </c>
      <c r="N177" s="166">
        <v>42620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7">
        <v>55</v>
      </c>
      <c r="B178" s="158">
        <v>42473</v>
      </c>
      <c r="C178" s="158"/>
      <c r="D178" s="159" t="s">
        <v>698</v>
      </c>
      <c r="E178" s="160" t="s">
        <v>592</v>
      </c>
      <c r="F178" s="161">
        <v>88</v>
      </c>
      <c r="G178" s="160"/>
      <c r="H178" s="160">
        <v>103</v>
      </c>
      <c r="I178" s="162">
        <v>103</v>
      </c>
      <c r="J178" s="163" t="s">
        <v>680</v>
      </c>
      <c r="K178" s="164">
        <v>15</v>
      </c>
      <c r="L178" s="165">
        <v>0.170454545454545</v>
      </c>
      <c r="M178" s="160" t="s">
        <v>595</v>
      </c>
      <c r="N178" s="166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7">
        <v>56</v>
      </c>
      <c r="B179" s="158">
        <v>42492</v>
      </c>
      <c r="C179" s="158"/>
      <c r="D179" s="159" t="s">
        <v>699</v>
      </c>
      <c r="E179" s="160" t="s">
        <v>592</v>
      </c>
      <c r="F179" s="161">
        <v>127.5</v>
      </c>
      <c r="G179" s="160"/>
      <c r="H179" s="160">
        <v>148</v>
      </c>
      <c r="I179" s="162" t="s">
        <v>700</v>
      </c>
      <c r="J179" s="163" t="s">
        <v>680</v>
      </c>
      <c r="K179" s="164">
        <f t="shared" ref="K179:K183" si="86">H179-F179</f>
        <v>20.5</v>
      </c>
      <c r="L179" s="165">
        <f t="shared" ref="L179:L183" si="87">K179/F179</f>
        <v>0.16078431372549021</v>
      </c>
      <c r="M179" s="160" t="s">
        <v>595</v>
      </c>
      <c r="N179" s="166">
        <v>42564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7">
        <v>57</v>
      </c>
      <c r="B180" s="158">
        <v>42493</v>
      </c>
      <c r="C180" s="158"/>
      <c r="D180" s="159" t="s">
        <v>701</v>
      </c>
      <c r="E180" s="160" t="s">
        <v>592</v>
      </c>
      <c r="F180" s="161">
        <v>675</v>
      </c>
      <c r="G180" s="160"/>
      <c r="H180" s="160">
        <v>815</v>
      </c>
      <c r="I180" s="162" t="s">
        <v>702</v>
      </c>
      <c r="J180" s="163" t="s">
        <v>680</v>
      </c>
      <c r="K180" s="164">
        <f t="shared" si="86"/>
        <v>140</v>
      </c>
      <c r="L180" s="165">
        <f t="shared" si="87"/>
        <v>0.2074074074074074</v>
      </c>
      <c r="M180" s="160" t="s">
        <v>595</v>
      </c>
      <c r="N180" s="166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58</v>
      </c>
      <c r="B181" s="168">
        <v>42522</v>
      </c>
      <c r="C181" s="168"/>
      <c r="D181" s="169" t="s">
        <v>703</v>
      </c>
      <c r="E181" s="170" t="s">
        <v>592</v>
      </c>
      <c r="F181" s="171">
        <v>500</v>
      </c>
      <c r="G181" s="171"/>
      <c r="H181" s="172">
        <v>232.5</v>
      </c>
      <c r="I181" s="172" t="s">
        <v>704</v>
      </c>
      <c r="J181" s="173" t="s">
        <v>705</v>
      </c>
      <c r="K181" s="174">
        <f t="shared" si="86"/>
        <v>-267.5</v>
      </c>
      <c r="L181" s="175">
        <f t="shared" si="87"/>
        <v>-0.53500000000000003</v>
      </c>
      <c r="M181" s="171" t="s">
        <v>605</v>
      </c>
      <c r="N181" s="168">
        <v>43735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7">
        <v>59</v>
      </c>
      <c r="B182" s="158">
        <v>42527</v>
      </c>
      <c r="C182" s="158"/>
      <c r="D182" s="159" t="s">
        <v>543</v>
      </c>
      <c r="E182" s="160" t="s">
        <v>592</v>
      </c>
      <c r="F182" s="161">
        <v>110</v>
      </c>
      <c r="G182" s="160"/>
      <c r="H182" s="160">
        <v>126.5</v>
      </c>
      <c r="I182" s="162">
        <v>125</v>
      </c>
      <c r="J182" s="163" t="s">
        <v>632</v>
      </c>
      <c r="K182" s="164">
        <f t="shared" si="86"/>
        <v>16.5</v>
      </c>
      <c r="L182" s="165">
        <f t="shared" si="87"/>
        <v>0.15</v>
      </c>
      <c r="M182" s="160" t="s">
        <v>595</v>
      </c>
      <c r="N182" s="166">
        <v>42552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7">
        <v>60</v>
      </c>
      <c r="B183" s="158">
        <v>42538</v>
      </c>
      <c r="C183" s="158"/>
      <c r="D183" s="159" t="s">
        <v>706</v>
      </c>
      <c r="E183" s="160" t="s">
        <v>592</v>
      </c>
      <c r="F183" s="161">
        <v>44</v>
      </c>
      <c r="G183" s="160"/>
      <c r="H183" s="160">
        <v>69.5</v>
      </c>
      <c r="I183" s="162">
        <v>69.5</v>
      </c>
      <c r="J183" s="163" t="s">
        <v>707</v>
      </c>
      <c r="K183" s="164">
        <f t="shared" si="86"/>
        <v>25.5</v>
      </c>
      <c r="L183" s="165">
        <f t="shared" si="87"/>
        <v>0.57954545454545459</v>
      </c>
      <c r="M183" s="160" t="s">
        <v>595</v>
      </c>
      <c r="N183" s="166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7">
        <v>61</v>
      </c>
      <c r="B184" s="158">
        <v>42549</v>
      </c>
      <c r="C184" s="158"/>
      <c r="D184" s="159" t="s">
        <v>708</v>
      </c>
      <c r="E184" s="160" t="s">
        <v>592</v>
      </c>
      <c r="F184" s="161">
        <v>262.5</v>
      </c>
      <c r="G184" s="160"/>
      <c r="H184" s="160">
        <v>340</v>
      </c>
      <c r="I184" s="162">
        <v>333</v>
      </c>
      <c r="J184" s="163" t="s">
        <v>709</v>
      </c>
      <c r="K184" s="164">
        <v>77.5</v>
      </c>
      <c r="L184" s="165">
        <v>0.29523809523809502</v>
      </c>
      <c r="M184" s="160" t="s">
        <v>595</v>
      </c>
      <c r="N184" s="166">
        <v>43017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7">
        <v>62</v>
      </c>
      <c r="B185" s="158">
        <v>42549</v>
      </c>
      <c r="C185" s="158"/>
      <c r="D185" s="159" t="s">
        <v>710</v>
      </c>
      <c r="E185" s="160" t="s">
        <v>592</v>
      </c>
      <c r="F185" s="161">
        <v>840</v>
      </c>
      <c r="G185" s="160"/>
      <c r="H185" s="160">
        <v>1230</v>
      </c>
      <c r="I185" s="162">
        <v>1230</v>
      </c>
      <c r="J185" s="163" t="s">
        <v>680</v>
      </c>
      <c r="K185" s="164">
        <v>390</v>
      </c>
      <c r="L185" s="165">
        <v>0.46428571428571402</v>
      </c>
      <c r="M185" s="160" t="s">
        <v>595</v>
      </c>
      <c r="N185" s="166">
        <v>42649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0">
        <v>63</v>
      </c>
      <c r="B186" s="181">
        <v>42556</v>
      </c>
      <c r="C186" s="181"/>
      <c r="D186" s="182" t="s">
        <v>711</v>
      </c>
      <c r="E186" s="183" t="s">
        <v>592</v>
      </c>
      <c r="F186" s="183">
        <v>395</v>
      </c>
      <c r="G186" s="184"/>
      <c r="H186" s="184">
        <f>(468.5+342.5)/2</f>
        <v>405.5</v>
      </c>
      <c r="I186" s="184">
        <v>510</v>
      </c>
      <c r="J186" s="185" t="s">
        <v>712</v>
      </c>
      <c r="K186" s="186">
        <f t="shared" ref="K186:K192" si="88">H186-F186</f>
        <v>10.5</v>
      </c>
      <c r="L186" s="187">
        <f t="shared" ref="L186:L192" si="89">K186/F186</f>
        <v>2.6582278481012658E-2</v>
      </c>
      <c r="M186" s="183" t="s">
        <v>613</v>
      </c>
      <c r="N186" s="181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64</v>
      </c>
      <c r="B187" s="168">
        <v>42584</v>
      </c>
      <c r="C187" s="168"/>
      <c r="D187" s="169" t="s">
        <v>713</v>
      </c>
      <c r="E187" s="170" t="s">
        <v>604</v>
      </c>
      <c r="F187" s="171">
        <f>169.5-12.8</f>
        <v>156.69999999999999</v>
      </c>
      <c r="G187" s="171"/>
      <c r="H187" s="172">
        <v>77</v>
      </c>
      <c r="I187" s="172" t="s">
        <v>714</v>
      </c>
      <c r="J187" s="173" t="s">
        <v>715</v>
      </c>
      <c r="K187" s="174">
        <f t="shared" si="88"/>
        <v>-79.699999999999989</v>
      </c>
      <c r="L187" s="175">
        <f t="shared" si="89"/>
        <v>-0.50861518825781749</v>
      </c>
      <c r="M187" s="171" t="s">
        <v>605</v>
      </c>
      <c r="N187" s="168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65</v>
      </c>
      <c r="B188" s="168">
        <v>42586</v>
      </c>
      <c r="C188" s="168"/>
      <c r="D188" s="169" t="s">
        <v>716</v>
      </c>
      <c r="E188" s="170" t="s">
        <v>592</v>
      </c>
      <c r="F188" s="171">
        <v>400</v>
      </c>
      <c r="G188" s="171"/>
      <c r="H188" s="172">
        <v>305</v>
      </c>
      <c r="I188" s="172">
        <v>475</v>
      </c>
      <c r="J188" s="173" t="s">
        <v>717</v>
      </c>
      <c r="K188" s="174">
        <f t="shared" si="88"/>
        <v>-95</v>
      </c>
      <c r="L188" s="175">
        <f t="shared" si="89"/>
        <v>-0.23749999999999999</v>
      </c>
      <c r="M188" s="171" t="s">
        <v>605</v>
      </c>
      <c r="N188" s="168">
        <v>43606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7">
        <v>66</v>
      </c>
      <c r="B189" s="158">
        <v>42593</v>
      </c>
      <c r="C189" s="158"/>
      <c r="D189" s="159" t="s">
        <v>718</v>
      </c>
      <c r="E189" s="160" t="s">
        <v>592</v>
      </c>
      <c r="F189" s="161">
        <v>86.5</v>
      </c>
      <c r="G189" s="160"/>
      <c r="H189" s="160">
        <v>130</v>
      </c>
      <c r="I189" s="162">
        <v>130</v>
      </c>
      <c r="J189" s="163" t="s">
        <v>719</v>
      </c>
      <c r="K189" s="164">
        <f t="shared" si="88"/>
        <v>43.5</v>
      </c>
      <c r="L189" s="165">
        <f t="shared" si="89"/>
        <v>0.50289017341040465</v>
      </c>
      <c r="M189" s="160" t="s">
        <v>595</v>
      </c>
      <c r="N189" s="166">
        <v>43091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67</v>
      </c>
      <c r="B190" s="168">
        <v>42600</v>
      </c>
      <c r="C190" s="168"/>
      <c r="D190" s="169" t="s">
        <v>122</v>
      </c>
      <c r="E190" s="170" t="s">
        <v>592</v>
      </c>
      <c r="F190" s="171">
        <v>133.5</v>
      </c>
      <c r="G190" s="171"/>
      <c r="H190" s="172">
        <v>126.5</v>
      </c>
      <c r="I190" s="172">
        <v>178</v>
      </c>
      <c r="J190" s="173" t="s">
        <v>720</v>
      </c>
      <c r="K190" s="174">
        <f t="shared" si="88"/>
        <v>-7</v>
      </c>
      <c r="L190" s="175">
        <f t="shared" si="89"/>
        <v>-5.2434456928838954E-2</v>
      </c>
      <c r="M190" s="171" t="s">
        <v>605</v>
      </c>
      <c r="N190" s="168">
        <v>42615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7">
        <v>68</v>
      </c>
      <c r="B191" s="158">
        <v>42613</v>
      </c>
      <c r="C191" s="158"/>
      <c r="D191" s="159" t="s">
        <v>721</v>
      </c>
      <c r="E191" s="160" t="s">
        <v>592</v>
      </c>
      <c r="F191" s="161">
        <v>560</v>
      </c>
      <c r="G191" s="160"/>
      <c r="H191" s="160">
        <v>725</v>
      </c>
      <c r="I191" s="162">
        <v>725</v>
      </c>
      <c r="J191" s="163" t="s">
        <v>626</v>
      </c>
      <c r="K191" s="164">
        <f t="shared" si="88"/>
        <v>165</v>
      </c>
      <c r="L191" s="165">
        <f t="shared" si="89"/>
        <v>0.29464285714285715</v>
      </c>
      <c r="M191" s="160" t="s">
        <v>595</v>
      </c>
      <c r="N191" s="166">
        <v>42456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7">
        <v>69</v>
      </c>
      <c r="B192" s="158">
        <v>42614</v>
      </c>
      <c r="C192" s="158"/>
      <c r="D192" s="159" t="s">
        <v>722</v>
      </c>
      <c r="E192" s="160" t="s">
        <v>592</v>
      </c>
      <c r="F192" s="161">
        <v>160.5</v>
      </c>
      <c r="G192" s="160"/>
      <c r="H192" s="160">
        <v>210</v>
      </c>
      <c r="I192" s="162">
        <v>210</v>
      </c>
      <c r="J192" s="163" t="s">
        <v>626</v>
      </c>
      <c r="K192" s="164">
        <f t="shared" si="88"/>
        <v>49.5</v>
      </c>
      <c r="L192" s="165">
        <f t="shared" si="89"/>
        <v>0.30841121495327101</v>
      </c>
      <c r="M192" s="160" t="s">
        <v>595</v>
      </c>
      <c r="N192" s="166">
        <v>42871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7">
        <v>70</v>
      </c>
      <c r="B193" s="158">
        <v>42646</v>
      </c>
      <c r="C193" s="158"/>
      <c r="D193" s="159" t="s">
        <v>416</v>
      </c>
      <c r="E193" s="160" t="s">
        <v>592</v>
      </c>
      <c r="F193" s="161">
        <v>430</v>
      </c>
      <c r="G193" s="160"/>
      <c r="H193" s="160">
        <v>596</v>
      </c>
      <c r="I193" s="162">
        <v>575</v>
      </c>
      <c r="J193" s="163" t="s">
        <v>723</v>
      </c>
      <c r="K193" s="164">
        <v>166</v>
      </c>
      <c r="L193" s="165">
        <v>0.38604651162790699</v>
      </c>
      <c r="M193" s="160" t="s">
        <v>595</v>
      </c>
      <c r="N193" s="166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7">
        <v>71</v>
      </c>
      <c r="B194" s="158">
        <v>42657</v>
      </c>
      <c r="C194" s="158"/>
      <c r="D194" s="159" t="s">
        <v>724</v>
      </c>
      <c r="E194" s="160" t="s">
        <v>592</v>
      </c>
      <c r="F194" s="161">
        <v>280</v>
      </c>
      <c r="G194" s="160"/>
      <c r="H194" s="160">
        <v>345</v>
      </c>
      <c r="I194" s="162">
        <v>345</v>
      </c>
      <c r="J194" s="163" t="s">
        <v>626</v>
      </c>
      <c r="K194" s="164">
        <f t="shared" ref="K194:K199" si="90">H194-F194</f>
        <v>65</v>
      </c>
      <c r="L194" s="165">
        <f t="shared" ref="L194:L195" si="91">K194/F194</f>
        <v>0.23214285714285715</v>
      </c>
      <c r="M194" s="160" t="s">
        <v>595</v>
      </c>
      <c r="N194" s="166">
        <v>42814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7">
        <v>72</v>
      </c>
      <c r="B195" s="158">
        <v>42657</v>
      </c>
      <c r="C195" s="158"/>
      <c r="D195" s="159" t="s">
        <v>725</v>
      </c>
      <c r="E195" s="160" t="s">
        <v>592</v>
      </c>
      <c r="F195" s="161">
        <v>245</v>
      </c>
      <c r="G195" s="160"/>
      <c r="H195" s="160">
        <v>325.5</v>
      </c>
      <c r="I195" s="162">
        <v>330</v>
      </c>
      <c r="J195" s="163" t="s">
        <v>726</v>
      </c>
      <c r="K195" s="164">
        <f t="shared" si="90"/>
        <v>80.5</v>
      </c>
      <c r="L195" s="165">
        <f t="shared" si="91"/>
        <v>0.32857142857142857</v>
      </c>
      <c r="M195" s="160" t="s">
        <v>595</v>
      </c>
      <c r="N195" s="166">
        <v>42769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7">
        <v>73</v>
      </c>
      <c r="B196" s="158">
        <v>42660</v>
      </c>
      <c r="C196" s="158"/>
      <c r="D196" s="159" t="s">
        <v>727</v>
      </c>
      <c r="E196" s="160" t="s">
        <v>592</v>
      </c>
      <c r="F196" s="161">
        <v>125</v>
      </c>
      <c r="G196" s="160"/>
      <c r="H196" s="160">
        <v>160</v>
      </c>
      <c r="I196" s="162">
        <v>160</v>
      </c>
      <c r="J196" s="163" t="s">
        <v>680</v>
      </c>
      <c r="K196" s="164">
        <f t="shared" si="90"/>
        <v>35</v>
      </c>
      <c r="L196" s="165">
        <v>0.28000000000000003</v>
      </c>
      <c r="M196" s="160" t="s">
        <v>595</v>
      </c>
      <c r="N196" s="166">
        <v>42803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7">
        <v>74</v>
      </c>
      <c r="B197" s="158">
        <v>42660</v>
      </c>
      <c r="C197" s="158"/>
      <c r="D197" s="159" t="s">
        <v>728</v>
      </c>
      <c r="E197" s="160" t="s">
        <v>592</v>
      </c>
      <c r="F197" s="161">
        <v>114</v>
      </c>
      <c r="G197" s="160"/>
      <c r="H197" s="160">
        <v>145</v>
      </c>
      <c r="I197" s="162">
        <v>145</v>
      </c>
      <c r="J197" s="163" t="s">
        <v>680</v>
      </c>
      <c r="K197" s="164">
        <f t="shared" si="90"/>
        <v>31</v>
      </c>
      <c r="L197" s="165">
        <f t="shared" ref="L197:L199" si="92">K197/F197</f>
        <v>0.27192982456140352</v>
      </c>
      <c r="M197" s="160" t="s">
        <v>595</v>
      </c>
      <c r="N197" s="166">
        <v>42859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7">
        <v>75</v>
      </c>
      <c r="B198" s="158">
        <v>42660</v>
      </c>
      <c r="C198" s="158"/>
      <c r="D198" s="159" t="s">
        <v>729</v>
      </c>
      <c r="E198" s="160" t="s">
        <v>592</v>
      </c>
      <c r="F198" s="161">
        <v>212</v>
      </c>
      <c r="G198" s="160"/>
      <c r="H198" s="160">
        <v>280</v>
      </c>
      <c r="I198" s="162">
        <v>276</v>
      </c>
      <c r="J198" s="163" t="s">
        <v>730</v>
      </c>
      <c r="K198" s="164">
        <f t="shared" si="90"/>
        <v>68</v>
      </c>
      <c r="L198" s="165">
        <f t="shared" si="92"/>
        <v>0.32075471698113206</v>
      </c>
      <c r="M198" s="160" t="s">
        <v>595</v>
      </c>
      <c r="N198" s="166">
        <v>42858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7">
        <v>76</v>
      </c>
      <c r="B199" s="158">
        <v>42678</v>
      </c>
      <c r="C199" s="158"/>
      <c r="D199" s="159" t="s">
        <v>465</v>
      </c>
      <c r="E199" s="160" t="s">
        <v>592</v>
      </c>
      <c r="F199" s="161">
        <v>155</v>
      </c>
      <c r="G199" s="160"/>
      <c r="H199" s="160">
        <v>210</v>
      </c>
      <c r="I199" s="162">
        <v>210</v>
      </c>
      <c r="J199" s="163" t="s">
        <v>731</v>
      </c>
      <c r="K199" s="164">
        <f t="shared" si="90"/>
        <v>55</v>
      </c>
      <c r="L199" s="165">
        <f t="shared" si="92"/>
        <v>0.35483870967741937</v>
      </c>
      <c r="M199" s="160" t="s">
        <v>595</v>
      </c>
      <c r="N199" s="166">
        <v>42944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77</v>
      </c>
      <c r="B200" s="168">
        <v>42710</v>
      </c>
      <c r="C200" s="168"/>
      <c r="D200" s="169" t="s">
        <v>732</v>
      </c>
      <c r="E200" s="170" t="s">
        <v>592</v>
      </c>
      <c r="F200" s="171">
        <v>150.5</v>
      </c>
      <c r="G200" s="171"/>
      <c r="H200" s="172">
        <v>72.5</v>
      </c>
      <c r="I200" s="172">
        <v>174</v>
      </c>
      <c r="J200" s="173" t="s">
        <v>733</v>
      </c>
      <c r="K200" s="174">
        <v>-78</v>
      </c>
      <c r="L200" s="175">
        <v>-0.51827242524916906</v>
      </c>
      <c r="M200" s="171" t="s">
        <v>605</v>
      </c>
      <c r="N200" s="168">
        <v>43333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7">
        <v>78</v>
      </c>
      <c r="B201" s="158">
        <v>42712</v>
      </c>
      <c r="C201" s="158"/>
      <c r="D201" s="159" t="s">
        <v>734</v>
      </c>
      <c r="E201" s="160" t="s">
        <v>592</v>
      </c>
      <c r="F201" s="161">
        <v>380</v>
      </c>
      <c r="G201" s="160"/>
      <c r="H201" s="160">
        <v>478</v>
      </c>
      <c r="I201" s="162">
        <v>468</v>
      </c>
      <c r="J201" s="163" t="s">
        <v>680</v>
      </c>
      <c r="K201" s="164">
        <f t="shared" ref="K201:K203" si="93">H201-F201</f>
        <v>98</v>
      </c>
      <c r="L201" s="165">
        <f t="shared" ref="L201:L203" si="94">K201/F201</f>
        <v>0.25789473684210529</v>
      </c>
      <c r="M201" s="160" t="s">
        <v>595</v>
      </c>
      <c r="N201" s="166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7">
        <v>79</v>
      </c>
      <c r="B202" s="158">
        <v>42734</v>
      </c>
      <c r="C202" s="158"/>
      <c r="D202" s="159" t="s">
        <v>121</v>
      </c>
      <c r="E202" s="160" t="s">
        <v>592</v>
      </c>
      <c r="F202" s="161">
        <v>305</v>
      </c>
      <c r="G202" s="160"/>
      <c r="H202" s="160">
        <v>375</v>
      </c>
      <c r="I202" s="162">
        <v>375</v>
      </c>
      <c r="J202" s="163" t="s">
        <v>680</v>
      </c>
      <c r="K202" s="164">
        <f t="shared" si="93"/>
        <v>70</v>
      </c>
      <c r="L202" s="165">
        <f t="shared" si="94"/>
        <v>0.22950819672131148</v>
      </c>
      <c r="M202" s="160" t="s">
        <v>595</v>
      </c>
      <c r="N202" s="166">
        <v>42768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7">
        <v>80</v>
      </c>
      <c r="B203" s="158">
        <v>42739</v>
      </c>
      <c r="C203" s="158"/>
      <c r="D203" s="159" t="s">
        <v>104</v>
      </c>
      <c r="E203" s="160" t="s">
        <v>592</v>
      </c>
      <c r="F203" s="161">
        <v>99.5</v>
      </c>
      <c r="G203" s="160"/>
      <c r="H203" s="160">
        <v>158</v>
      </c>
      <c r="I203" s="162">
        <v>158</v>
      </c>
      <c r="J203" s="163" t="s">
        <v>680</v>
      </c>
      <c r="K203" s="164">
        <f t="shared" si="93"/>
        <v>58.5</v>
      </c>
      <c r="L203" s="165">
        <f t="shared" si="94"/>
        <v>0.5879396984924623</v>
      </c>
      <c r="M203" s="160" t="s">
        <v>595</v>
      </c>
      <c r="N203" s="166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7">
        <v>81</v>
      </c>
      <c r="B204" s="158">
        <v>42739</v>
      </c>
      <c r="C204" s="158"/>
      <c r="D204" s="159" t="s">
        <v>104</v>
      </c>
      <c r="E204" s="160" t="s">
        <v>592</v>
      </c>
      <c r="F204" s="161">
        <v>99.5</v>
      </c>
      <c r="G204" s="160"/>
      <c r="H204" s="160">
        <v>158</v>
      </c>
      <c r="I204" s="162">
        <v>158</v>
      </c>
      <c r="J204" s="163" t="s">
        <v>680</v>
      </c>
      <c r="K204" s="164">
        <v>58.5</v>
      </c>
      <c r="L204" s="165">
        <v>0.58793969849246197</v>
      </c>
      <c r="M204" s="160" t="s">
        <v>595</v>
      </c>
      <c r="N204" s="166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7">
        <v>82</v>
      </c>
      <c r="B205" s="158">
        <v>42786</v>
      </c>
      <c r="C205" s="158"/>
      <c r="D205" s="159" t="s">
        <v>210</v>
      </c>
      <c r="E205" s="160" t="s">
        <v>592</v>
      </c>
      <c r="F205" s="161">
        <v>140.5</v>
      </c>
      <c r="G205" s="160"/>
      <c r="H205" s="160">
        <v>220</v>
      </c>
      <c r="I205" s="162">
        <v>220</v>
      </c>
      <c r="J205" s="163" t="s">
        <v>680</v>
      </c>
      <c r="K205" s="164">
        <f>H205-F205</f>
        <v>79.5</v>
      </c>
      <c r="L205" s="165">
        <f>K205/F205</f>
        <v>0.5658362989323843</v>
      </c>
      <c r="M205" s="160" t="s">
        <v>595</v>
      </c>
      <c r="N205" s="166">
        <v>42864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7">
        <v>83</v>
      </c>
      <c r="B206" s="158">
        <v>42786</v>
      </c>
      <c r="C206" s="158"/>
      <c r="D206" s="159" t="s">
        <v>735</v>
      </c>
      <c r="E206" s="160" t="s">
        <v>592</v>
      </c>
      <c r="F206" s="161">
        <v>202.5</v>
      </c>
      <c r="G206" s="160"/>
      <c r="H206" s="160">
        <v>234</v>
      </c>
      <c r="I206" s="162">
        <v>234</v>
      </c>
      <c r="J206" s="163" t="s">
        <v>680</v>
      </c>
      <c r="K206" s="164">
        <v>31.5</v>
      </c>
      <c r="L206" s="165">
        <v>0.155555555555556</v>
      </c>
      <c r="M206" s="160" t="s">
        <v>595</v>
      </c>
      <c r="N206" s="166">
        <v>42836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7">
        <v>84</v>
      </c>
      <c r="B207" s="158">
        <v>42818</v>
      </c>
      <c r="C207" s="158"/>
      <c r="D207" s="159" t="s">
        <v>736</v>
      </c>
      <c r="E207" s="160" t="s">
        <v>592</v>
      </c>
      <c r="F207" s="161">
        <v>300.5</v>
      </c>
      <c r="G207" s="160"/>
      <c r="H207" s="160">
        <v>417.5</v>
      </c>
      <c r="I207" s="162">
        <v>420</v>
      </c>
      <c r="J207" s="163" t="s">
        <v>737</v>
      </c>
      <c r="K207" s="164">
        <f>H207-F207</f>
        <v>117</v>
      </c>
      <c r="L207" s="165">
        <f>K207/F207</f>
        <v>0.38935108153078202</v>
      </c>
      <c r="M207" s="160" t="s">
        <v>595</v>
      </c>
      <c r="N207" s="166">
        <v>43070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7">
        <v>85</v>
      </c>
      <c r="B208" s="158">
        <v>42818</v>
      </c>
      <c r="C208" s="158"/>
      <c r="D208" s="159" t="s">
        <v>710</v>
      </c>
      <c r="E208" s="160" t="s">
        <v>592</v>
      </c>
      <c r="F208" s="161">
        <v>850</v>
      </c>
      <c r="G208" s="160"/>
      <c r="H208" s="160">
        <v>1042.5</v>
      </c>
      <c r="I208" s="162">
        <v>1023</v>
      </c>
      <c r="J208" s="163" t="s">
        <v>738</v>
      </c>
      <c r="K208" s="164">
        <v>192.5</v>
      </c>
      <c r="L208" s="165">
        <v>0.22647058823529401</v>
      </c>
      <c r="M208" s="160" t="s">
        <v>595</v>
      </c>
      <c r="N208" s="166">
        <v>42830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7">
        <v>86</v>
      </c>
      <c r="B209" s="158">
        <v>42830</v>
      </c>
      <c r="C209" s="158"/>
      <c r="D209" s="159" t="s">
        <v>496</v>
      </c>
      <c r="E209" s="160" t="s">
        <v>592</v>
      </c>
      <c r="F209" s="161">
        <v>785</v>
      </c>
      <c r="G209" s="160"/>
      <c r="H209" s="160">
        <v>930</v>
      </c>
      <c r="I209" s="162">
        <v>920</v>
      </c>
      <c r="J209" s="163" t="s">
        <v>739</v>
      </c>
      <c r="K209" s="164">
        <f>H209-F209</f>
        <v>145</v>
      </c>
      <c r="L209" s="165">
        <f>K209/F209</f>
        <v>0.18471337579617833</v>
      </c>
      <c r="M209" s="160" t="s">
        <v>595</v>
      </c>
      <c r="N209" s="166">
        <v>42976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87</v>
      </c>
      <c r="B210" s="168">
        <v>42831</v>
      </c>
      <c r="C210" s="168"/>
      <c r="D210" s="169" t="s">
        <v>740</v>
      </c>
      <c r="E210" s="170" t="s">
        <v>592</v>
      </c>
      <c r="F210" s="171">
        <v>40</v>
      </c>
      <c r="G210" s="171"/>
      <c r="H210" s="172">
        <v>13.1</v>
      </c>
      <c r="I210" s="172">
        <v>60</v>
      </c>
      <c r="J210" s="173" t="s">
        <v>741</v>
      </c>
      <c r="K210" s="174">
        <v>-26.9</v>
      </c>
      <c r="L210" s="175">
        <v>-0.67249999999999999</v>
      </c>
      <c r="M210" s="171" t="s">
        <v>605</v>
      </c>
      <c r="N210" s="168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7">
        <v>88</v>
      </c>
      <c r="B211" s="158">
        <v>42837</v>
      </c>
      <c r="C211" s="158"/>
      <c r="D211" s="159" t="s">
        <v>102</v>
      </c>
      <c r="E211" s="160" t="s">
        <v>592</v>
      </c>
      <c r="F211" s="161">
        <v>289.5</v>
      </c>
      <c r="G211" s="160"/>
      <c r="H211" s="160">
        <v>354</v>
      </c>
      <c r="I211" s="162">
        <v>360</v>
      </c>
      <c r="J211" s="163" t="s">
        <v>742</v>
      </c>
      <c r="K211" s="164">
        <f t="shared" ref="K211:K219" si="95">H211-F211</f>
        <v>64.5</v>
      </c>
      <c r="L211" s="165">
        <f t="shared" ref="L211:L219" si="96">K211/F211</f>
        <v>0.22279792746113988</v>
      </c>
      <c r="M211" s="160" t="s">
        <v>595</v>
      </c>
      <c r="N211" s="166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7">
        <v>89</v>
      </c>
      <c r="B212" s="158">
        <v>42845</v>
      </c>
      <c r="C212" s="158"/>
      <c r="D212" s="159" t="s">
        <v>436</v>
      </c>
      <c r="E212" s="160" t="s">
        <v>592</v>
      </c>
      <c r="F212" s="161">
        <v>700</v>
      </c>
      <c r="G212" s="160"/>
      <c r="H212" s="160">
        <v>840</v>
      </c>
      <c r="I212" s="162">
        <v>840</v>
      </c>
      <c r="J212" s="163" t="s">
        <v>743</v>
      </c>
      <c r="K212" s="164">
        <f t="shared" si="95"/>
        <v>140</v>
      </c>
      <c r="L212" s="165">
        <f t="shared" si="96"/>
        <v>0.2</v>
      </c>
      <c r="M212" s="160" t="s">
        <v>595</v>
      </c>
      <c r="N212" s="166">
        <v>42893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7">
        <v>90</v>
      </c>
      <c r="B213" s="158">
        <v>42887</v>
      </c>
      <c r="C213" s="158"/>
      <c r="D213" s="159" t="s">
        <v>744</v>
      </c>
      <c r="E213" s="160" t="s">
        <v>592</v>
      </c>
      <c r="F213" s="161">
        <v>130</v>
      </c>
      <c r="G213" s="160"/>
      <c r="H213" s="160">
        <v>144.25</v>
      </c>
      <c r="I213" s="162">
        <v>170</v>
      </c>
      <c r="J213" s="163" t="s">
        <v>745</v>
      </c>
      <c r="K213" s="164">
        <f t="shared" si="95"/>
        <v>14.25</v>
      </c>
      <c r="L213" s="165">
        <f t="shared" si="96"/>
        <v>0.10961538461538461</v>
      </c>
      <c r="M213" s="160" t="s">
        <v>595</v>
      </c>
      <c r="N213" s="166">
        <v>43675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7">
        <v>91</v>
      </c>
      <c r="B214" s="158">
        <v>42901</v>
      </c>
      <c r="C214" s="158"/>
      <c r="D214" s="159" t="s">
        <v>746</v>
      </c>
      <c r="E214" s="160" t="s">
        <v>592</v>
      </c>
      <c r="F214" s="161">
        <v>214.5</v>
      </c>
      <c r="G214" s="160"/>
      <c r="H214" s="160">
        <v>262</v>
      </c>
      <c r="I214" s="162">
        <v>262</v>
      </c>
      <c r="J214" s="163" t="s">
        <v>615</v>
      </c>
      <c r="K214" s="164">
        <f t="shared" si="95"/>
        <v>47.5</v>
      </c>
      <c r="L214" s="165">
        <f t="shared" si="96"/>
        <v>0.22144522144522144</v>
      </c>
      <c r="M214" s="160" t="s">
        <v>595</v>
      </c>
      <c r="N214" s="166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8">
        <v>92</v>
      </c>
      <c r="B215" s="189">
        <v>42933</v>
      </c>
      <c r="C215" s="189"/>
      <c r="D215" s="190" t="s">
        <v>747</v>
      </c>
      <c r="E215" s="191" t="s">
        <v>592</v>
      </c>
      <c r="F215" s="192">
        <v>370</v>
      </c>
      <c r="G215" s="191"/>
      <c r="H215" s="191">
        <v>447.5</v>
      </c>
      <c r="I215" s="193">
        <v>450</v>
      </c>
      <c r="J215" s="194" t="s">
        <v>680</v>
      </c>
      <c r="K215" s="164">
        <f t="shared" si="95"/>
        <v>77.5</v>
      </c>
      <c r="L215" s="195">
        <f t="shared" si="96"/>
        <v>0.20945945945945946</v>
      </c>
      <c r="M215" s="191" t="s">
        <v>595</v>
      </c>
      <c r="N215" s="196">
        <v>43035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8">
        <v>93</v>
      </c>
      <c r="B216" s="189">
        <v>42943</v>
      </c>
      <c r="C216" s="189"/>
      <c r="D216" s="190" t="s">
        <v>208</v>
      </c>
      <c r="E216" s="191" t="s">
        <v>592</v>
      </c>
      <c r="F216" s="192">
        <v>657.5</v>
      </c>
      <c r="G216" s="191"/>
      <c r="H216" s="191">
        <v>825</v>
      </c>
      <c r="I216" s="193">
        <v>820</v>
      </c>
      <c r="J216" s="194" t="s">
        <v>680</v>
      </c>
      <c r="K216" s="164">
        <f t="shared" si="95"/>
        <v>167.5</v>
      </c>
      <c r="L216" s="195">
        <f t="shared" si="96"/>
        <v>0.25475285171102663</v>
      </c>
      <c r="M216" s="191" t="s">
        <v>595</v>
      </c>
      <c r="N216" s="196">
        <v>43090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7">
        <v>94</v>
      </c>
      <c r="B217" s="158">
        <v>42964</v>
      </c>
      <c r="C217" s="158"/>
      <c r="D217" s="159" t="s">
        <v>384</v>
      </c>
      <c r="E217" s="160" t="s">
        <v>592</v>
      </c>
      <c r="F217" s="161">
        <v>605</v>
      </c>
      <c r="G217" s="160"/>
      <c r="H217" s="160">
        <v>750</v>
      </c>
      <c r="I217" s="162">
        <v>750</v>
      </c>
      <c r="J217" s="163" t="s">
        <v>739</v>
      </c>
      <c r="K217" s="164">
        <f t="shared" si="95"/>
        <v>145</v>
      </c>
      <c r="L217" s="165">
        <f t="shared" si="96"/>
        <v>0.23966942148760331</v>
      </c>
      <c r="M217" s="160" t="s">
        <v>595</v>
      </c>
      <c r="N217" s="166">
        <v>43027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95</v>
      </c>
      <c r="B218" s="168">
        <v>42979</v>
      </c>
      <c r="C218" s="168"/>
      <c r="D218" s="176" t="s">
        <v>748</v>
      </c>
      <c r="E218" s="171" t="s">
        <v>592</v>
      </c>
      <c r="F218" s="171">
        <v>255</v>
      </c>
      <c r="G218" s="172"/>
      <c r="H218" s="172">
        <v>217.25</v>
      </c>
      <c r="I218" s="172">
        <v>320</v>
      </c>
      <c r="J218" s="173" t="s">
        <v>749</v>
      </c>
      <c r="K218" s="174">
        <f t="shared" si="95"/>
        <v>-37.75</v>
      </c>
      <c r="L218" s="177">
        <f t="shared" si="96"/>
        <v>-0.14803921568627451</v>
      </c>
      <c r="M218" s="171" t="s">
        <v>605</v>
      </c>
      <c r="N218" s="168">
        <v>43661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7">
        <v>96</v>
      </c>
      <c r="B219" s="158">
        <v>42997</v>
      </c>
      <c r="C219" s="158"/>
      <c r="D219" s="159" t="s">
        <v>750</v>
      </c>
      <c r="E219" s="160" t="s">
        <v>592</v>
      </c>
      <c r="F219" s="161">
        <v>215</v>
      </c>
      <c r="G219" s="160"/>
      <c r="H219" s="160">
        <v>258</v>
      </c>
      <c r="I219" s="162">
        <v>258</v>
      </c>
      <c r="J219" s="163" t="s">
        <v>680</v>
      </c>
      <c r="K219" s="164">
        <f t="shared" si="95"/>
        <v>43</v>
      </c>
      <c r="L219" s="165">
        <f t="shared" si="96"/>
        <v>0.2</v>
      </c>
      <c r="M219" s="160" t="s">
        <v>595</v>
      </c>
      <c r="N219" s="166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7">
        <v>97</v>
      </c>
      <c r="B220" s="158">
        <v>42997</v>
      </c>
      <c r="C220" s="158"/>
      <c r="D220" s="159" t="s">
        <v>750</v>
      </c>
      <c r="E220" s="160" t="s">
        <v>592</v>
      </c>
      <c r="F220" s="161">
        <v>215</v>
      </c>
      <c r="G220" s="160"/>
      <c r="H220" s="160">
        <v>258</v>
      </c>
      <c r="I220" s="162">
        <v>258</v>
      </c>
      <c r="J220" s="194" t="s">
        <v>680</v>
      </c>
      <c r="K220" s="164">
        <v>43</v>
      </c>
      <c r="L220" s="165">
        <v>0.2</v>
      </c>
      <c r="M220" s="160" t="s">
        <v>595</v>
      </c>
      <c r="N220" s="166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8">
        <v>98</v>
      </c>
      <c r="B221" s="189">
        <v>42998</v>
      </c>
      <c r="C221" s="189"/>
      <c r="D221" s="190" t="s">
        <v>751</v>
      </c>
      <c r="E221" s="191" t="s">
        <v>592</v>
      </c>
      <c r="F221" s="161">
        <v>75</v>
      </c>
      <c r="G221" s="191"/>
      <c r="H221" s="191">
        <v>90</v>
      </c>
      <c r="I221" s="193">
        <v>90</v>
      </c>
      <c r="J221" s="163" t="s">
        <v>752</v>
      </c>
      <c r="K221" s="164">
        <f t="shared" ref="K221:K226" si="97">H221-F221</f>
        <v>15</v>
      </c>
      <c r="L221" s="165">
        <f t="shared" ref="L221:L226" si="98">K221/F221</f>
        <v>0.2</v>
      </c>
      <c r="M221" s="160" t="s">
        <v>595</v>
      </c>
      <c r="N221" s="166">
        <v>43019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8">
        <v>99</v>
      </c>
      <c r="B222" s="189">
        <v>43011</v>
      </c>
      <c r="C222" s="189"/>
      <c r="D222" s="190" t="s">
        <v>753</v>
      </c>
      <c r="E222" s="191" t="s">
        <v>592</v>
      </c>
      <c r="F222" s="192">
        <v>315</v>
      </c>
      <c r="G222" s="191"/>
      <c r="H222" s="191">
        <v>392</v>
      </c>
      <c r="I222" s="193">
        <v>384</v>
      </c>
      <c r="J222" s="194" t="s">
        <v>754</v>
      </c>
      <c r="K222" s="164">
        <f t="shared" si="97"/>
        <v>77</v>
      </c>
      <c r="L222" s="195">
        <f t="shared" si="98"/>
        <v>0.24444444444444444</v>
      </c>
      <c r="M222" s="191" t="s">
        <v>595</v>
      </c>
      <c r="N222" s="196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8">
        <v>100</v>
      </c>
      <c r="B223" s="189">
        <v>43013</v>
      </c>
      <c r="C223" s="189"/>
      <c r="D223" s="190" t="s">
        <v>469</v>
      </c>
      <c r="E223" s="191" t="s">
        <v>592</v>
      </c>
      <c r="F223" s="192">
        <v>145</v>
      </c>
      <c r="G223" s="191"/>
      <c r="H223" s="191">
        <v>179</v>
      </c>
      <c r="I223" s="193">
        <v>180</v>
      </c>
      <c r="J223" s="194" t="s">
        <v>755</v>
      </c>
      <c r="K223" s="164">
        <f t="shared" si="97"/>
        <v>34</v>
      </c>
      <c r="L223" s="195">
        <f t="shared" si="98"/>
        <v>0.23448275862068965</v>
      </c>
      <c r="M223" s="191" t="s">
        <v>595</v>
      </c>
      <c r="N223" s="196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8">
        <v>101</v>
      </c>
      <c r="B224" s="189">
        <v>43014</v>
      </c>
      <c r="C224" s="189"/>
      <c r="D224" s="190" t="s">
        <v>359</v>
      </c>
      <c r="E224" s="191" t="s">
        <v>592</v>
      </c>
      <c r="F224" s="192">
        <v>256</v>
      </c>
      <c r="G224" s="191"/>
      <c r="H224" s="191">
        <v>323</v>
      </c>
      <c r="I224" s="193">
        <v>320</v>
      </c>
      <c r="J224" s="194" t="s">
        <v>680</v>
      </c>
      <c r="K224" s="164">
        <f t="shared" si="97"/>
        <v>67</v>
      </c>
      <c r="L224" s="195">
        <f t="shared" si="98"/>
        <v>0.26171875</v>
      </c>
      <c r="M224" s="191" t="s">
        <v>595</v>
      </c>
      <c r="N224" s="196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8">
        <v>102</v>
      </c>
      <c r="B225" s="189">
        <v>43017</v>
      </c>
      <c r="C225" s="189"/>
      <c r="D225" s="190" t="s">
        <v>373</v>
      </c>
      <c r="E225" s="191" t="s">
        <v>592</v>
      </c>
      <c r="F225" s="192">
        <v>137.5</v>
      </c>
      <c r="G225" s="191"/>
      <c r="H225" s="191">
        <v>184</v>
      </c>
      <c r="I225" s="193">
        <v>183</v>
      </c>
      <c r="J225" s="194" t="s">
        <v>756</v>
      </c>
      <c r="K225" s="164">
        <f t="shared" si="97"/>
        <v>46.5</v>
      </c>
      <c r="L225" s="195">
        <f t="shared" si="98"/>
        <v>0.33818181818181819</v>
      </c>
      <c r="M225" s="191" t="s">
        <v>595</v>
      </c>
      <c r="N225" s="196">
        <v>43108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8">
        <v>103</v>
      </c>
      <c r="B226" s="189">
        <v>43018</v>
      </c>
      <c r="C226" s="189"/>
      <c r="D226" s="190" t="s">
        <v>757</v>
      </c>
      <c r="E226" s="191" t="s">
        <v>592</v>
      </c>
      <c r="F226" s="192">
        <v>125.5</v>
      </c>
      <c r="G226" s="191"/>
      <c r="H226" s="191">
        <v>158</v>
      </c>
      <c r="I226" s="193">
        <v>155</v>
      </c>
      <c r="J226" s="194" t="s">
        <v>758</v>
      </c>
      <c r="K226" s="164">
        <f t="shared" si="97"/>
        <v>32.5</v>
      </c>
      <c r="L226" s="195">
        <f t="shared" si="98"/>
        <v>0.25896414342629481</v>
      </c>
      <c r="M226" s="191" t="s">
        <v>595</v>
      </c>
      <c r="N226" s="196">
        <v>43067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8">
        <v>104</v>
      </c>
      <c r="B227" s="189">
        <v>43018</v>
      </c>
      <c r="C227" s="189"/>
      <c r="D227" s="190" t="s">
        <v>759</v>
      </c>
      <c r="E227" s="191" t="s">
        <v>592</v>
      </c>
      <c r="F227" s="192">
        <v>895</v>
      </c>
      <c r="G227" s="191"/>
      <c r="H227" s="191">
        <v>1122.5</v>
      </c>
      <c r="I227" s="193">
        <v>1078</v>
      </c>
      <c r="J227" s="194" t="s">
        <v>760</v>
      </c>
      <c r="K227" s="164">
        <v>227.5</v>
      </c>
      <c r="L227" s="195">
        <v>0.25418994413407803</v>
      </c>
      <c r="M227" s="191" t="s">
        <v>595</v>
      </c>
      <c r="N227" s="196">
        <v>43117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8">
        <v>105</v>
      </c>
      <c r="B228" s="189">
        <v>43020</v>
      </c>
      <c r="C228" s="189"/>
      <c r="D228" s="190" t="s">
        <v>368</v>
      </c>
      <c r="E228" s="191" t="s">
        <v>592</v>
      </c>
      <c r="F228" s="192">
        <v>525</v>
      </c>
      <c r="G228" s="191"/>
      <c r="H228" s="191">
        <v>629</v>
      </c>
      <c r="I228" s="193">
        <v>629</v>
      </c>
      <c r="J228" s="194" t="s">
        <v>680</v>
      </c>
      <c r="K228" s="164">
        <v>104</v>
      </c>
      <c r="L228" s="195">
        <v>0.19809523809523799</v>
      </c>
      <c r="M228" s="191" t="s">
        <v>595</v>
      </c>
      <c r="N228" s="196">
        <v>43119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8">
        <v>106</v>
      </c>
      <c r="B229" s="189">
        <v>43046</v>
      </c>
      <c r="C229" s="189"/>
      <c r="D229" s="190" t="s">
        <v>409</v>
      </c>
      <c r="E229" s="191" t="s">
        <v>592</v>
      </c>
      <c r="F229" s="192">
        <v>740</v>
      </c>
      <c r="G229" s="191"/>
      <c r="H229" s="191">
        <v>892.5</v>
      </c>
      <c r="I229" s="193">
        <v>900</v>
      </c>
      <c r="J229" s="194" t="s">
        <v>761</v>
      </c>
      <c r="K229" s="164">
        <f t="shared" ref="K229:K231" si="99">H229-F229</f>
        <v>152.5</v>
      </c>
      <c r="L229" s="195">
        <f t="shared" ref="L229:L231" si="100">K229/F229</f>
        <v>0.20608108108108109</v>
      </c>
      <c r="M229" s="191" t="s">
        <v>595</v>
      </c>
      <c r="N229" s="196">
        <v>43052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7">
        <v>107</v>
      </c>
      <c r="B230" s="158">
        <v>43073</v>
      </c>
      <c r="C230" s="158"/>
      <c r="D230" s="159" t="s">
        <v>762</v>
      </c>
      <c r="E230" s="160" t="s">
        <v>592</v>
      </c>
      <c r="F230" s="161">
        <v>118.5</v>
      </c>
      <c r="G230" s="160"/>
      <c r="H230" s="160">
        <v>143.5</v>
      </c>
      <c r="I230" s="162">
        <v>145</v>
      </c>
      <c r="J230" s="163" t="s">
        <v>763</v>
      </c>
      <c r="K230" s="164">
        <f t="shared" si="99"/>
        <v>25</v>
      </c>
      <c r="L230" s="165">
        <f t="shared" si="100"/>
        <v>0.2109704641350211</v>
      </c>
      <c r="M230" s="160" t="s">
        <v>595</v>
      </c>
      <c r="N230" s="166">
        <v>43097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7">
        <v>108</v>
      </c>
      <c r="B231" s="168">
        <v>43090</v>
      </c>
      <c r="C231" s="168"/>
      <c r="D231" s="169" t="s">
        <v>441</v>
      </c>
      <c r="E231" s="170" t="s">
        <v>592</v>
      </c>
      <c r="F231" s="171">
        <v>715</v>
      </c>
      <c r="G231" s="171"/>
      <c r="H231" s="172">
        <v>500</v>
      </c>
      <c r="I231" s="172">
        <v>872</v>
      </c>
      <c r="J231" s="173" t="s">
        <v>764</v>
      </c>
      <c r="K231" s="174">
        <f t="shared" si="99"/>
        <v>-215</v>
      </c>
      <c r="L231" s="175">
        <f t="shared" si="100"/>
        <v>-0.30069930069930068</v>
      </c>
      <c r="M231" s="171" t="s">
        <v>605</v>
      </c>
      <c r="N231" s="168">
        <v>43670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7">
        <v>109</v>
      </c>
      <c r="B232" s="158">
        <v>43098</v>
      </c>
      <c r="C232" s="158"/>
      <c r="D232" s="159" t="s">
        <v>753</v>
      </c>
      <c r="E232" s="160" t="s">
        <v>592</v>
      </c>
      <c r="F232" s="161">
        <v>435</v>
      </c>
      <c r="G232" s="160"/>
      <c r="H232" s="160">
        <v>542.5</v>
      </c>
      <c r="I232" s="162">
        <v>539</v>
      </c>
      <c r="J232" s="163" t="s">
        <v>680</v>
      </c>
      <c r="K232" s="164">
        <v>107.5</v>
      </c>
      <c r="L232" s="165">
        <v>0.247126436781609</v>
      </c>
      <c r="M232" s="160" t="s">
        <v>595</v>
      </c>
      <c r="N232" s="166">
        <v>43206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7">
        <v>110</v>
      </c>
      <c r="B233" s="158">
        <v>43098</v>
      </c>
      <c r="C233" s="158"/>
      <c r="D233" s="159" t="s">
        <v>561</v>
      </c>
      <c r="E233" s="160" t="s">
        <v>592</v>
      </c>
      <c r="F233" s="161">
        <v>885</v>
      </c>
      <c r="G233" s="160"/>
      <c r="H233" s="160">
        <v>1090</v>
      </c>
      <c r="I233" s="162">
        <v>1084</v>
      </c>
      <c r="J233" s="163" t="s">
        <v>680</v>
      </c>
      <c r="K233" s="164">
        <v>205</v>
      </c>
      <c r="L233" s="165">
        <v>0.23163841807909599</v>
      </c>
      <c r="M233" s="160" t="s">
        <v>595</v>
      </c>
      <c r="N233" s="166">
        <v>43213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7">
        <v>111</v>
      </c>
      <c r="B234" s="198">
        <v>43192</v>
      </c>
      <c r="C234" s="198"/>
      <c r="D234" s="176" t="s">
        <v>765</v>
      </c>
      <c r="E234" s="171" t="s">
        <v>592</v>
      </c>
      <c r="F234" s="199">
        <v>478.5</v>
      </c>
      <c r="G234" s="171"/>
      <c r="H234" s="171">
        <v>442</v>
      </c>
      <c r="I234" s="172">
        <v>613</v>
      </c>
      <c r="J234" s="173" t="s">
        <v>766</v>
      </c>
      <c r="K234" s="174">
        <f t="shared" ref="K234:K237" si="101">H234-F234</f>
        <v>-36.5</v>
      </c>
      <c r="L234" s="175">
        <f t="shared" ref="L234:L237" si="102">K234/F234</f>
        <v>-7.6280041797283177E-2</v>
      </c>
      <c r="M234" s="171" t="s">
        <v>605</v>
      </c>
      <c r="N234" s="168">
        <v>43762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7">
        <v>112</v>
      </c>
      <c r="B235" s="168">
        <v>43194</v>
      </c>
      <c r="C235" s="168"/>
      <c r="D235" s="169" t="s">
        <v>767</v>
      </c>
      <c r="E235" s="170" t="s">
        <v>592</v>
      </c>
      <c r="F235" s="171">
        <f>141.5-7.3</f>
        <v>134.19999999999999</v>
      </c>
      <c r="G235" s="171"/>
      <c r="H235" s="172">
        <v>77</v>
      </c>
      <c r="I235" s="172">
        <v>180</v>
      </c>
      <c r="J235" s="173" t="s">
        <v>768</v>
      </c>
      <c r="K235" s="174">
        <f t="shared" si="101"/>
        <v>-57.199999999999989</v>
      </c>
      <c r="L235" s="175">
        <f t="shared" si="102"/>
        <v>-0.42622950819672129</v>
      </c>
      <c r="M235" s="171" t="s">
        <v>605</v>
      </c>
      <c r="N235" s="168">
        <v>43522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7">
        <v>113</v>
      </c>
      <c r="B236" s="168">
        <v>43209</v>
      </c>
      <c r="C236" s="168"/>
      <c r="D236" s="169" t="s">
        <v>769</v>
      </c>
      <c r="E236" s="170" t="s">
        <v>592</v>
      </c>
      <c r="F236" s="171">
        <v>430</v>
      </c>
      <c r="G236" s="171"/>
      <c r="H236" s="172">
        <v>220</v>
      </c>
      <c r="I236" s="172">
        <v>537</v>
      </c>
      <c r="J236" s="173" t="s">
        <v>770</v>
      </c>
      <c r="K236" s="174">
        <f t="shared" si="101"/>
        <v>-210</v>
      </c>
      <c r="L236" s="175">
        <f t="shared" si="102"/>
        <v>-0.48837209302325579</v>
      </c>
      <c r="M236" s="171" t="s">
        <v>605</v>
      </c>
      <c r="N236" s="168">
        <v>43252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8">
        <v>114</v>
      </c>
      <c r="B237" s="189">
        <v>43220</v>
      </c>
      <c r="C237" s="189"/>
      <c r="D237" s="190" t="s">
        <v>771</v>
      </c>
      <c r="E237" s="191" t="s">
        <v>592</v>
      </c>
      <c r="F237" s="191">
        <v>153.5</v>
      </c>
      <c r="G237" s="191"/>
      <c r="H237" s="191">
        <v>196</v>
      </c>
      <c r="I237" s="193">
        <v>196</v>
      </c>
      <c r="J237" s="163" t="s">
        <v>772</v>
      </c>
      <c r="K237" s="164">
        <f t="shared" si="101"/>
        <v>42.5</v>
      </c>
      <c r="L237" s="165">
        <f t="shared" si="102"/>
        <v>0.27687296416938112</v>
      </c>
      <c r="M237" s="160" t="s">
        <v>595</v>
      </c>
      <c r="N237" s="166">
        <v>43605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7">
        <v>115</v>
      </c>
      <c r="B238" s="168">
        <v>43306</v>
      </c>
      <c r="C238" s="168"/>
      <c r="D238" s="169" t="s">
        <v>740</v>
      </c>
      <c r="E238" s="170" t="s">
        <v>592</v>
      </c>
      <c r="F238" s="171">
        <v>27.5</v>
      </c>
      <c r="G238" s="171"/>
      <c r="H238" s="172">
        <v>13.1</v>
      </c>
      <c r="I238" s="172">
        <v>60</v>
      </c>
      <c r="J238" s="173" t="s">
        <v>773</v>
      </c>
      <c r="K238" s="174">
        <v>-14.4</v>
      </c>
      <c r="L238" s="175">
        <v>-0.52363636363636401</v>
      </c>
      <c r="M238" s="171" t="s">
        <v>605</v>
      </c>
      <c r="N238" s="168">
        <v>43138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7">
        <v>116</v>
      </c>
      <c r="B239" s="198">
        <v>43318</v>
      </c>
      <c r="C239" s="198"/>
      <c r="D239" s="176" t="s">
        <v>774</v>
      </c>
      <c r="E239" s="171" t="s">
        <v>592</v>
      </c>
      <c r="F239" s="171">
        <v>148.5</v>
      </c>
      <c r="G239" s="171"/>
      <c r="H239" s="171">
        <v>102</v>
      </c>
      <c r="I239" s="172">
        <v>182</v>
      </c>
      <c r="J239" s="173" t="s">
        <v>775</v>
      </c>
      <c r="K239" s="174">
        <f>H239-F239</f>
        <v>-46.5</v>
      </c>
      <c r="L239" s="175">
        <f>K239/F239</f>
        <v>-0.31313131313131315</v>
      </c>
      <c r="M239" s="171" t="s">
        <v>605</v>
      </c>
      <c r="N239" s="168">
        <v>43661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7">
        <v>117</v>
      </c>
      <c r="B240" s="158">
        <v>43335</v>
      </c>
      <c r="C240" s="158"/>
      <c r="D240" s="159" t="s">
        <v>776</v>
      </c>
      <c r="E240" s="160" t="s">
        <v>592</v>
      </c>
      <c r="F240" s="191">
        <v>285</v>
      </c>
      <c r="G240" s="160"/>
      <c r="H240" s="160">
        <v>355</v>
      </c>
      <c r="I240" s="162">
        <v>364</v>
      </c>
      <c r="J240" s="163" t="s">
        <v>777</v>
      </c>
      <c r="K240" s="164">
        <v>70</v>
      </c>
      <c r="L240" s="165">
        <v>0.24561403508771901</v>
      </c>
      <c r="M240" s="160" t="s">
        <v>595</v>
      </c>
      <c r="N240" s="166">
        <v>43455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7">
        <v>118</v>
      </c>
      <c r="B241" s="158">
        <v>43341</v>
      </c>
      <c r="C241" s="158"/>
      <c r="D241" s="159" t="s">
        <v>399</v>
      </c>
      <c r="E241" s="160" t="s">
        <v>592</v>
      </c>
      <c r="F241" s="191">
        <v>525</v>
      </c>
      <c r="G241" s="160"/>
      <c r="H241" s="160">
        <v>585</v>
      </c>
      <c r="I241" s="162">
        <v>635</v>
      </c>
      <c r="J241" s="163" t="s">
        <v>778</v>
      </c>
      <c r="K241" s="164">
        <f t="shared" ref="K241:K292" si="103">H241-F241</f>
        <v>60</v>
      </c>
      <c r="L241" s="165">
        <f t="shared" ref="L241:L292" si="104">K241/F241</f>
        <v>0.11428571428571428</v>
      </c>
      <c r="M241" s="160" t="s">
        <v>595</v>
      </c>
      <c r="N241" s="166">
        <v>43662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7">
        <v>119</v>
      </c>
      <c r="B242" s="158">
        <v>43395</v>
      </c>
      <c r="C242" s="158"/>
      <c r="D242" s="159" t="s">
        <v>384</v>
      </c>
      <c r="E242" s="160" t="s">
        <v>592</v>
      </c>
      <c r="F242" s="191">
        <v>475</v>
      </c>
      <c r="G242" s="160"/>
      <c r="H242" s="160">
        <v>574</v>
      </c>
      <c r="I242" s="162">
        <v>570</v>
      </c>
      <c r="J242" s="163" t="s">
        <v>680</v>
      </c>
      <c r="K242" s="164">
        <f t="shared" si="103"/>
        <v>99</v>
      </c>
      <c r="L242" s="165">
        <f t="shared" si="104"/>
        <v>0.20842105263157895</v>
      </c>
      <c r="M242" s="160" t="s">
        <v>595</v>
      </c>
      <c r="N242" s="166">
        <v>43403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8">
        <v>120</v>
      </c>
      <c r="B243" s="189">
        <v>43397</v>
      </c>
      <c r="C243" s="189"/>
      <c r="D243" s="190" t="s">
        <v>779</v>
      </c>
      <c r="E243" s="191" t="s">
        <v>592</v>
      </c>
      <c r="F243" s="191">
        <v>707.5</v>
      </c>
      <c r="G243" s="191"/>
      <c r="H243" s="191">
        <v>872</v>
      </c>
      <c r="I243" s="193">
        <v>872</v>
      </c>
      <c r="J243" s="194" t="s">
        <v>680</v>
      </c>
      <c r="K243" s="164">
        <f t="shared" si="103"/>
        <v>164.5</v>
      </c>
      <c r="L243" s="195">
        <f t="shared" si="104"/>
        <v>0.23250883392226149</v>
      </c>
      <c r="M243" s="191" t="s">
        <v>595</v>
      </c>
      <c r="N243" s="196">
        <v>43482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8">
        <v>121</v>
      </c>
      <c r="B244" s="189">
        <v>43398</v>
      </c>
      <c r="C244" s="189"/>
      <c r="D244" s="190" t="s">
        <v>780</v>
      </c>
      <c r="E244" s="191" t="s">
        <v>592</v>
      </c>
      <c r="F244" s="191">
        <v>162</v>
      </c>
      <c r="G244" s="191"/>
      <c r="H244" s="191">
        <v>204</v>
      </c>
      <c r="I244" s="193">
        <v>209</v>
      </c>
      <c r="J244" s="194" t="s">
        <v>781</v>
      </c>
      <c r="K244" s="164">
        <f t="shared" si="103"/>
        <v>42</v>
      </c>
      <c r="L244" s="195">
        <f t="shared" si="104"/>
        <v>0.25925925925925924</v>
      </c>
      <c r="M244" s="191" t="s">
        <v>595</v>
      </c>
      <c r="N244" s="196">
        <v>43539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8">
        <v>122</v>
      </c>
      <c r="B245" s="189">
        <v>43399</v>
      </c>
      <c r="C245" s="189"/>
      <c r="D245" s="190" t="s">
        <v>489</v>
      </c>
      <c r="E245" s="191" t="s">
        <v>592</v>
      </c>
      <c r="F245" s="191">
        <v>240</v>
      </c>
      <c r="G245" s="191"/>
      <c r="H245" s="191">
        <v>297</v>
      </c>
      <c r="I245" s="193">
        <v>297</v>
      </c>
      <c r="J245" s="194" t="s">
        <v>680</v>
      </c>
      <c r="K245" s="200">
        <f t="shared" si="103"/>
        <v>57</v>
      </c>
      <c r="L245" s="195">
        <f t="shared" si="104"/>
        <v>0.23749999999999999</v>
      </c>
      <c r="M245" s="191" t="s">
        <v>595</v>
      </c>
      <c r="N245" s="196">
        <v>43417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7">
        <v>123</v>
      </c>
      <c r="B246" s="158">
        <v>43439</v>
      </c>
      <c r="C246" s="158"/>
      <c r="D246" s="159" t="s">
        <v>782</v>
      </c>
      <c r="E246" s="160" t="s">
        <v>592</v>
      </c>
      <c r="F246" s="160">
        <v>202.5</v>
      </c>
      <c r="G246" s="160"/>
      <c r="H246" s="160">
        <v>255</v>
      </c>
      <c r="I246" s="162">
        <v>252</v>
      </c>
      <c r="J246" s="163" t="s">
        <v>680</v>
      </c>
      <c r="K246" s="164">
        <f t="shared" si="103"/>
        <v>52.5</v>
      </c>
      <c r="L246" s="165">
        <f t="shared" si="104"/>
        <v>0.25925925925925924</v>
      </c>
      <c r="M246" s="160" t="s">
        <v>595</v>
      </c>
      <c r="N246" s="166">
        <v>43542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8">
        <v>124</v>
      </c>
      <c r="B247" s="189">
        <v>43465</v>
      </c>
      <c r="C247" s="158"/>
      <c r="D247" s="190" t="s">
        <v>159</v>
      </c>
      <c r="E247" s="191" t="s">
        <v>592</v>
      </c>
      <c r="F247" s="191">
        <v>710</v>
      </c>
      <c r="G247" s="191"/>
      <c r="H247" s="191">
        <v>866</v>
      </c>
      <c r="I247" s="193">
        <v>866</v>
      </c>
      <c r="J247" s="194" t="s">
        <v>680</v>
      </c>
      <c r="K247" s="164">
        <f t="shared" si="103"/>
        <v>156</v>
      </c>
      <c r="L247" s="165">
        <f t="shared" si="104"/>
        <v>0.21971830985915494</v>
      </c>
      <c r="M247" s="160" t="s">
        <v>595</v>
      </c>
      <c r="N247" s="166">
        <v>43553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8">
        <v>125</v>
      </c>
      <c r="B248" s="189">
        <v>43522</v>
      </c>
      <c r="C248" s="189"/>
      <c r="D248" s="190" t="s">
        <v>174</v>
      </c>
      <c r="E248" s="191" t="s">
        <v>592</v>
      </c>
      <c r="F248" s="191">
        <v>337.25</v>
      </c>
      <c r="G248" s="191"/>
      <c r="H248" s="191">
        <v>398.5</v>
      </c>
      <c r="I248" s="193">
        <v>411</v>
      </c>
      <c r="J248" s="163" t="s">
        <v>784</v>
      </c>
      <c r="K248" s="164">
        <f t="shared" si="103"/>
        <v>61.25</v>
      </c>
      <c r="L248" s="165">
        <f t="shared" si="104"/>
        <v>0.1816160118606375</v>
      </c>
      <c r="M248" s="160" t="s">
        <v>595</v>
      </c>
      <c r="N248" s="166">
        <v>43760</v>
      </c>
      <c r="O248" s="1"/>
      <c r="P248" s="1"/>
      <c r="Q248" s="1"/>
      <c r="R248" s="6" t="s">
        <v>783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1">
        <v>126</v>
      </c>
      <c r="B249" s="202">
        <v>43559</v>
      </c>
      <c r="C249" s="202"/>
      <c r="D249" s="203" t="s">
        <v>785</v>
      </c>
      <c r="E249" s="204" t="s">
        <v>592</v>
      </c>
      <c r="F249" s="204">
        <v>130</v>
      </c>
      <c r="G249" s="204"/>
      <c r="H249" s="204">
        <v>65</v>
      </c>
      <c r="I249" s="205">
        <v>158</v>
      </c>
      <c r="J249" s="173" t="s">
        <v>786</v>
      </c>
      <c r="K249" s="174">
        <f t="shared" si="103"/>
        <v>-65</v>
      </c>
      <c r="L249" s="175">
        <f t="shared" si="104"/>
        <v>-0.5</v>
      </c>
      <c r="M249" s="171" t="s">
        <v>605</v>
      </c>
      <c r="N249" s="168">
        <v>43726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8">
        <v>127</v>
      </c>
      <c r="B250" s="189">
        <v>43017</v>
      </c>
      <c r="C250" s="189"/>
      <c r="D250" s="190" t="s">
        <v>210</v>
      </c>
      <c r="E250" s="191" t="s">
        <v>592</v>
      </c>
      <c r="F250" s="191">
        <v>141.5</v>
      </c>
      <c r="G250" s="191"/>
      <c r="H250" s="191">
        <v>183.5</v>
      </c>
      <c r="I250" s="193">
        <v>210</v>
      </c>
      <c r="J250" s="163" t="s">
        <v>781</v>
      </c>
      <c r="K250" s="164">
        <f t="shared" si="103"/>
        <v>42</v>
      </c>
      <c r="L250" s="165">
        <f t="shared" si="104"/>
        <v>0.29681978798586572</v>
      </c>
      <c r="M250" s="160" t="s">
        <v>595</v>
      </c>
      <c r="N250" s="166">
        <v>43042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1">
        <v>128</v>
      </c>
      <c r="B251" s="202">
        <v>43074</v>
      </c>
      <c r="C251" s="202"/>
      <c r="D251" s="203" t="s">
        <v>788</v>
      </c>
      <c r="E251" s="204" t="s">
        <v>592</v>
      </c>
      <c r="F251" s="199">
        <v>172</v>
      </c>
      <c r="G251" s="204"/>
      <c r="H251" s="204">
        <v>155.25</v>
      </c>
      <c r="I251" s="205">
        <v>230</v>
      </c>
      <c r="J251" s="173" t="s">
        <v>789</v>
      </c>
      <c r="K251" s="174">
        <f t="shared" si="103"/>
        <v>-16.75</v>
      </c>
      <c r="L251" s="175">
        <f t="shared" si="104"/>
        <v>-9.7383720930232565E-2</v>
      </c>
      <c r="M251" s="171" t="s">
        <v>605</v>
      </c>
      <c r="N251" s="168">
        <v>43787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8">
        <v>129</v>
      </c>
      <c r="B252" s="189">
        <v>43398</v>
      </c>
      <c r="C252" s="189"/>
      <c r="D252" s="190" t="s">
        <v>120</v>
      </c>
      <c r="E252" s="191" t="s">
        <v>592</v>
      </c>
      <c r="F252" s="191">
        <v>698.5</v>
      </c>
      <c r="G252" s="191"/>
      <c r="H252" s="191">
        <v>890</v>
      </c>
      <c r="I252" s="193">
        <v>890</v>
      </c>
      <c r="J252" s="163" t="s">
        <v>790</v>
      </c>
      <c r="K252" s="164">
        <f t="shared" si="103"/>
        <v>191.5</v>
      </c>
      <c r="L252" s="165">
        <f t="shared" si="104"/>
        <v>0.27415891195418757</v>
      </c>
      <c r="M252" s="160" t="s">
        <v>595</v>
      </c>
      <c r="N252" s="166">
        <v>44328</v>
      </c>
      <c r="O252" s="1"/>
      <c r="P252" s="1"/>
      <c r="Q252" s="1"/>
      <c r="R252" s="6" t="s">
        <v>783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8">
        <v>130</v>
      </c>
      <c r="B253" s="189">
        <v>42877</v>
      </c>
      <c r="C253" s="189"/>
      <c r="D253" s="190" t="s">
        <v>791</v>
      </c>
      <c r="E253" s="191" t="s">
        <v>592</v>
      </c>
      <c r="F253" s="191">
        <v>127.6</v>
      </c>
      <c r="G253" s="191"/>
      <c r="H253" s="191">
        <v>138</v>
      </c>
      <c r="I253" s="193">
        <v>190</v>
      </c>
      <c r="J253" s="163" t="s">
        <v>792</v>
      </c>
      <c r="K253" s="164">
        <f t="shared" si="103"/>
        <v>10.400000000000006</v>
      </c>
      <c r="L253" s="165">
        <f t="shared" si="104"/>
        <v>8.1504702194357417E-2</v>
      </c>
      <c r="M253" s="160" t="s">
        <v>595</v>
      </c>
      <c r="N253" s="166">
        <v>43774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8">
        <v>131</v>
      </c>
      <c r="B254" s="189">
        <v>43158</v>
      </c>
      <c r="C254" s="189"/>
      <c r="D254" s="190" t="s">
        <v>793</v>
      </c>
      <c r="E254" s="191" t="s">
        <v>592</v>
      </c>
      <c r="F254" s="191">
        <v>317</v>
      </c>
      <c r="G254" s="191"/>
      <c r="H254" s="191">
        <v>382.5</v>
      </c>
      <c r="I254" s="193">
        <v>398</v>
      </c>
      <c r="J254" s="163" t="s">
        <v>794</v>
      </c>
      <c r="K254" s="164">
        <f t="shared" si="103"/>
        <v>65.5</v>
      </c>
      <c r="L254" s="165">
        <f t="shared" si="104"/>
        <v>0.20662460567823343</v>
      </c>
      <c r="M254" s="160" t="s">
        <v>595</v>
      </c>
      <c r="N254" s="166">
        <v>44238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1">
        <v>132</v>
      </c>
      <c r="B255" s="202">
        <v>43164</v>
      </c>
      <c r="C255" s="202"/>
      <c r="D255" s="203" t="s">
        <v>166</v>
      </c>
      <c r="E255" s="204" t="s">
        <v>592</v>
      </c>
      <c r="F255" s="199">
        <f>510-14.4</f>
        <v>495.6</v>
      </c>
      <c r="G255" s="204"/>
      <c r="H255" s="204">
        <v>350</v>
      </c>
      <c r="I255" s="205">
        <v>672</v>
      </c>
      <c r="J255" s="173" t="s">
        <v>795</v>
      </c>
      <c r="K255" s="174">
        <f t="shared" si="103"/>
        <v>-145.60000000000002</v>
      </c>
      <c r="L255" s="175">
        <f t="shared" si="104"/>
        <v>-0.29378531073446329</v>
      </c>
      <c r="M255" s="171" t="s">
        <v>605</v>
      </c>
      <c r="N255" s="168">
        <v>43887</v>
      </c>
      <c r="O255" s="1"/>
      <c r="P255" s="1"/>
      <c r="Q255" s="1"/>
      <c r="R255" s="6" t="s">
        <v>783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1">
        <v>133</v>
      </c>
      <c r="B256" s="202">
        <v>43237</v>
      </c>
      <c r="C256" s="202"/>
      <c r="D256" s="203" t="s">
        <v>796</v>
      </c>
      <c r="E256" s="204" t="s">
        <v>592</v>
      </c>
      <c r="F256" s="199">
        <v>230.3</v>
      </c>
      <c r="G256" s="204"/>
      <c r="H256" s="204">
        <v>102.5</v>
      </c>
      <c r="I256" s="205">
        <v>348</v>
      </c>
      <c r="J256" s="173" t="s">
        <v>797</v>
      </c>
      <c r="K256" s="174">
        <f t="shared" si="103"/>
        <v>-127.80000000000001</v>
      </c>
      <c r="L256" s="175">
        <f t="shared" si="104"/>
        <v>-0.55492835432045162</v>
      </c>
      <c r="M256" s="171" t="s">
        <v>605</v>
      </c>
      <c r="N256" s="168">
        <v>43896</v>
      </c>
      <c r="O256" s="1"/>
      <c r="P256" s="1"/>
      <c r="Q256" s="1"/>
      <c r="R256" s="6" t="s">
        <v>783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8">
        <v>134</v>
      </c>
      <c r="B257" s="189">
        <v>43258</v>
      </c>
      <c r="C257" s="189"/>
      <c r="D257" s="190" t="s">
        <v>445</v>
      </c>
      <c r="E257" s="191" t="s">
        <v>592</v>
      </c>
      <c r="F257" s="191">
        <f>342.5-5.1</f>
        <v>337.4</v>
      </c>
      <c r="G257" s="191"/>
      <c r="H257" s="191">
        <v>412.5</v>
      </c>
      <c r="I257" s="193">
        <v>439</v>
      </c>
      <c r="J257" s="163" t="s">
        <v>798</v>
      </c>
      <c r="K257" s="164">
        <f t="shared" si="103"/>
        <v>75.100000000000023</v>
      </c>
      <c r="L257" s="165">
        <f t="shared" si="104"/>
        <v>0.22258446947243635</v>
      </c>
      <c r="M257" s="160" t="s">
        <v>595</v>
      </c>
      <c r="N257" s="166">
        <v>44230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2">
        <v>135</v>
      </c>
      <c r="B258" s="181">
        <v>43285</v>
      </c>
      <c r="C258" s="181"/>
      <c r="D258" s="182" t="s">
        <v>58</v>
      </c>
      <c r="E258" s="183" t="s">
        <v>592</v>
      </c>
      <c r="F258" s="183">
        <f>127.5-5.53</f>
        <v>121.97</v>
      </c>
      <c r="G258" s="184"/>
      <c r="H258" s="184">
        <v>122.5</v>
      </c>
      <c r="I258" s="184">
        <v>170</v>
      </c>
      <c r="J258" s="185" t="s">
        <v>799</v>
      </c>
      <c r="K258" s="186">
        <f t="shared" si="103"/>
        <v>0.53000000000000114</v>
      </c>
      <c r="L258" s="187">
        <f t="shared" si="104"/>
        <v>4.3453308190538747E-3</v>
      </c>
      <c r="M258" s="183" t="s">
        <v>613</v>
      </c>
      <c r="N258" s="181">
        <v>44431</v>
      </c>
      <c r="O258" s="1"/>
      <c r="P258" s="1"/>
      <c r="Q258" s="1"/>
      <c r="R258" s="6" t="s">
        <v>783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1">
        <v>136</v>
      </c>
      <c r="B259" s="202">
        <v>43294</v>
      </c>
      <c r="C259" s="202"/>
      <c r="D259" s="203" t="s">
        <v>800</v>
      </c>
      <c r="E259" s="204" t="s">
        <v>592</v>
      </c>
      <c r="F259" s="199">
        <v>46.5</v>
      </c>
      <c r="G259" s="204"/>
      <c r="H259" s="204">
        <v>17</v>
      </c>
      <c r="I259" s="205">
        <v>59</v>
      </c>
      <c r="J259" s="173" t="s">
        <v>801</v>
      </c>
      <c r="K259" s="174">
        <f t="shared" si="103"/>
        <v>-29.5</v>
      </c>
      <c r="L259" s="175">
        <f t="shared" si="104"/>
        <v>-0.63440860215053763</v>
      </c>
      <c r="M259" s="171" t="s">
        <v>605</v>
      </c>
      <c r="N259" s="168">
        <v>43887</v>
      </c>
      <c r="O259" s="1"/>
      <c r="P259" s="1"/>
      <c r="Q259" s="1"/>
      <c r="R259" s="6" t="s">
        <v>783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8">
        <v>137</v>
      </c>
      <c r="B260" s="189">
        <v>43396</v>
      </c>
      <c r="C260" s="189"/>
      <c r="D260" s="190" t="s">
        <v>428</v>
      </c>
      <c r="E260" s="191" t="s">
        <v>592</v>
      </c>
      <c r="F260" s="191">
        <v>156.5</v>
      </c>
      <c r="G260" s="191"/>
      <c r="H260" s="191">
        <v>207.5</v>
      </c>
      <c r="I260" s="193">
        <v>191</v>
      </c>
      <c r="J260" s="163" t="s">
        <v>680</v>
      </c>
      <c r="K260" s="164">
        <f t="shared" si="103"/>
        <v>51</v>
      </c>
      <c r="L260" s="165">
        <f t="shared" si="104"/>
        <v>0.32587859424920129</v>
      </c>
      <c r="M260" s="160" t="s">
        <v>595</v>
      </c>
      <c r="N260" s="166">
        <v>44369</v>
      </c>
      <c r="O260" s="1"/>
      <c r="P260" s="1"/>
      <c r="Q260" s="1"/>
      <c r="R260" s="6" t="s">
        <v>783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8">
        <v>138</v>
      </c>
      <c r="B261" s="189">
        <v>43439</v>
      </c>
      <c r="C261" s="189"/>
      <c r="D261" s="190" t="s">
        <v>347</v>
      </c>
      <c r="E261" s="191" t="s">
        <v>592</v>
      </c>
      <c r="F261" s="191">
        <v>259.5</v>
      </c>
      <c r="G261" s="191"/>
      <c r="H261" s="191">
        <v>320</v>
      </c>
      <c r="I261" s="193">
        <v>320</v>
      </c>
      <c r="J261" s="163" t="s">
        <v>680</v>
      </c>
      <c r="K261" s="164">
        <f t="shared" si="103"/>
        <v>60.5</v>
      </c>
      <c r="L261" s="165">
        <f t="shared" si="104"/>
        <v>0.23314065510597304</v>
      </c>
      <c r="M261" s="160" t="s">
        <v>595</v>
      </c>
      <c r="N261" s="166">
        <v>44323</v>
      </c>
      <c r="O261" s="1"/>
      <c r="P261" s="1"/>
      <c r="Q261" s="1"/>
      <c r="R261" s="6" t="s">
        <v>783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1">
        <v>139</v>
      </c>
      <c r="B262" s="202">
        <v>43439</v>
      </c>
      <c r="C262" s="202"/>
      <c r="D262" s="203" t="s">
        <v>802</v>
      </c>
      <c r="E262" s="204" t="s">
        <v>592</v>
      </c>
      <c r="F262" s="204">
        <v>715</v>
      </c>
      <c r="G262" s="204"/>
      <c r="H262" s="204">
        <v>445</v>
      </c>
      <c r="I262" s="205">
        <v>840</v>
      </c>
      <c r="J262" s="173" t="s">
        <v>803</v>
      </c>
      <c r="K262" s="174">
        <f t="shared" si="103"/>
        <v>-270</v>
      </c>
      <c r="L262" s="175">
        <f t="shared" si="104"/>
        <v>-0.3776223776223776</v>
      </c>
      <c r="M262" s="171" t="s">
        <v>605</v>
      </c>
      <c r="N262" s="168">
        <v>43800</v>
      </c>
      <c r="O262" s="1"/>
      <c r="P262" s="1"/>
      <c r="Q262" s="1"/>
      <c r="R262" s="6" t="s">
        <v>783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8">
        <v>140</v>
      </c>
      <c r="B263" s="189">
        <v>43469</v>
      </c>
      <c r="C263" s="189"/>
      <c r="D263" s="190" t="s">
        <v>180</v>
      </c>
      <c r="E263" s="191" t="s">
        <v>592</v>
      </c>
      <c r="F263" s="191">
        <v>875</v>
      </c>
      <c r="G263" s="191"/>
      <c r="H263" s="191">
        <v>1165</v>
      </c>
      <c r="I263" s="193">
        <v>1185</v>
      </c>
      <c r="J263" s="163" t="s">
        <v>804</v>
      </c>
      <c r="K263" s="164">
        <f t="shared" si="103"/>
        <v>290</v>
      </c>
      <c r="L263" s="165">
        <f t="shared" si="104"/>
        <v>0.33142857142857141</v>
      </c>
      <c r="M263" s="160" t="s">
        <v>595</v>
      </c>
      <c r="N263" s="166">
        <v>43847</v>
      </c>
      <c r="O263" s="1"/>
      <c r="P263" s="1"/>
      <c r="Q263" s="1"/>
      <c r="R263" s="6" t="s">
        <v>783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8">
        <v>141</v>
      </c>
      <c r="B264" s="189">
        <v>43559</v>
      </c>
      <c r="C264" s="189"/>
      <c r="D264" s="190" t="s">
        <v>365</v>
      </c>
      <c r="E264" s="191" t="s">
        <v>592</v>
      </c>
      <c r="F264" s="191">
        <f>387-14.63</f>
        <v>372.37</v>
      </c>
      <c r="G264" s="191"/>
      <c r="H264" s="191">
        <v>490</v>
      </c>
      <c r="I264" s="193">
        <v>490</v>
      </c>
      <c r="J264" s="163" t="s">
        <v>680</v>
      </c>
      <c r="K264" s="164">
        <f t="shared" si="103"/>
        <v>117.63</v>
      </c>
      <c r="L264" s="165">
        <f t="shared" si="104"/>
        <v>0.31589548030185027</v>
      </c>
      <c r="M264" s="160" t="s">
        <v>595</v>
      </c>
      <c r="N264" s="166">
        <v>43850</v>
      </c>
      <c r="O264" s="1"/>
      <c r="P264" s="1"/>
      <c r="Q264" s="1"/>
      <c r="R264" s="6" t="s">
        <v>783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1">
        <v>142</v>
      </c>
      <c r="B265" s="202">
        <v>43578</v>
      </c>
      <c r="C265" s="202"/>
      <c r="D265" s="203" t="s">
        <v>805</v>
      </c>
      <c r="E265" s="204" t="s">
        <v>604</v>
      </c>
      <c r="F265" s="204">
        <v>220</v>
      </c>
      <c r="G265" s="204"/>
      <c r="H265" s="204">
        <v>127.5</v>
      </c>
      <c r="I265" s="205">
        <v>284</v>
      </c>
      <c r="J265" s="173" t="s">
        <v>806</v>
      </c>
      <c r="K265" s="174">
        <f t="shared" si="103"/>
        <v>-92.5</v>
      </c>
      <c r="L265" s="175">
        <f t="shared" si="104"/>
        <v>-0.42045454545454547</v>
      </c>
      <c r="M265" s="171" t="s">
        <v>605</v>
      </c>
      <c r="N265" s="168">
        <v>43896</v>
      </c>
      <c r="O265" s="1"/>
      <c r="P265" s="1"/>
      <c r="Q265" s="1"/>
      <c r="R265" s="6" t="s">
        <v>783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8">
        <v>143</v>
      </c>
      <c r="B266" s="189">
        <v>43622</v>
      </c>
      <c r="C266" s="189"/>
      <c r="D266" s="190" t="s">
        <v>490</v>
      </c>
      <c r="E266" s="191" t="s">
        <v>604</v>
      </c>
      <c r="F266" s="191">
        <v>332.8</v>
      </c>
      <c r="G266" s="191"/>
      <c r="H266" s="191">
        <v>405</v>
      </c>
      <c r="I266" s="193">
        <v>419</v>
      </c>
      <c r="J266" s="163" t="s">
        <v>807</v>
      </c>
      <c r="K266" s="164">
        <f t="shared" si="103"/>
        <v>72.199999999999989</v>
      </c>
      <c r="L266" s="165">
        <f t="shared" si="104"/>
        <v>0.21694711538461534</v>
      </c>
      <c r="M266" s="160" t="s">
        <v>595</v>
      </c>
      <c r="N266" s="166">
        <v>43860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2">
        <v>144</v>
      </c>
      <c r="B267" s="181">
        <v>43641</v>
      </c>
      <c r="C267" s="181"/>
      <c r="D267" s="182" t="s">
        <v>172</v>
      </c>
      <c r="E267" s="183" t="s">
        <v>592</v>
      </c>
      <c r="F267" s="183">
        <v>386</v>
      </c>
      <c r="G267" s="184"/>
      <c r="H267" s="184">
        <v>395</v>
      </c>
      <c r="I267" s="184">
        <v>452</v>
      </c>
      <c r="J267" s="185" t="s">
        <v>808</v>
      </c>
      <c r="K267" s="186">
        <f t="shared" si="103"/>
        <v>9</v>
      </c>
      <c r="L267" s="187">
        <f t="shared" si="104"/>
        <v>2.3316062176165803E-2</v>
      </c>
      <c r="M267" s="183" t="s">
        <v>613</v>
      </c>
      <c r="N267" s="181">
        <v>43868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2">
        <v>145</v>
      </c>
      <c r="B268" s="181">
        <v>43707</v>
      </c>
      <c r="C268" s="181"/>
      <c r="D268" s="182" t="s">
        <v>146</v>
      </c>
      <c r="E268" s="183" t="s">
        <v>592</v>
      </c>
      <c r="F268" s="183">
        <v>137.5</v>
      </c>
      <c r="G268" s="184"/>
      <c r="H268" s="184">
        <v>138.5</v>
      </c>
      <c r="I268" s="184">
        <v>190</v>
      </c>
      <c r="J268" s="185" t="s">
        <v>809</v>
      </c>
      <c r="K268" s="186">
        <f t="shared" si="103"/>
        <v>1</v>
      </c>
      <c r="L268" s="187">
        <f t="shared" si="104"/>
        <v>7.2727272727272727E-3</v>
      </c>
      <c r="M268" s="183" t="s">
        <v>613</v>
      </c>
      <c r="N268" s="181">
        <v>44432</v>
      </c>
      <c r="O268" s="1"/>
      <c r="P268" s="1"/>
      <c r="Q268" s="1"/>
      <c r="R268" s="6" t="s">
        <v>783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8">
        <v>146</v>
      </c>
      <c r="B269" s="189">
        <v>43731</v>
      </c>
      <c r="C269" s="189"/>
      <c r="D269" s="190" t="s">
        <v>438</v>
      </c>
      <c r="E269" s="191" t="s">
        <v>592</v>
      </c>
      <c r="F269" s="191">
        <v>235</v>
      </c>
      <c r="G269" s="191"/>
      <c r="H269" s="191">
        <v>295</v>
      </c>
      <c r="I269" s="193">
        <v>296</v>
      </c>
      <c r="J269" s="163" t="s">
        <v>810</v>
      </c>
      <c r="K269" s="164">
        <f t="shared" si="103"/>
        <v>60</v>
      </c>
      <c r="L269" s="165">
        <f t="shared" si="104"/>
        <v>0.25531914893617019</v>
      </c>
      <c r="M269" s="160" t="s">
        <v>595</v>
      </c>
      <c r="N269" s="166">
        <v>43844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8">
        <v>147</v>
      </c>
      <c r="B270" s="189">
        <v>43752</v>
      </c>
      <c r="C270" s="189"/>
      <c r="D270" s="190" t="s">
        <v>811</v>
      </c>
      <c r="E270" s="191" t="s">
        <v>592</v>
      </c>
      <c r="F270" s="191">
        <v>277.5</v>
      </c>
      <c r="G270" s="191"/>
      <c r="H270" s="191">
        <v>333</v>
      </c>
      <c r="I270" s="193">
        <v>333</v>
      </c>
      <c r="J270" s="163" t="s">
        <v>812</v>
      </c>
      <c r="K270" s="164">
        <f t="shared" si="103"/>
        <v>55.5</v>
      </c>
      <c r="L270" s="165">
        <f t="shared" si="104"/>
        <v>0.2</v>
      </c>
      <c r="M270" s="160" t="s">
        <v>595</v>
      </c>
      <c r="N270" s="166">
        <v>43846</v>
      </c>
      <c r="O270" s="1"/>
      <c r="P270" s="1"/>
      <c r="Q270" s="1"/>
      <c r="R270" s="6" t="s">
        <v>783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8">
        <v>148</v>
      </c>
      <c r="B271" s="189">
        <v>43752</v>
      </c>
      <c r="C271" s="189"/>
      <c r="D271" s="190" t="s">
        <v>813</v>
      </c>
      <c r="E271" s="191" t="s">
        <v>592</v>
      </c>
      <c r="F271" s="191">
        <v>930</v>
      </c>
      <c r="G271" s="191"/>
      <c r="H271" s="191">
        <v>1165</v>
      </c>
      <c r="I271" s="193">
        <v>1200</v>
      </c>
      <c r="J271" s="163" t="s">
        <v>814</v>
      </c>
      <c r="K271" s="164">
        <f t="shared" si="103"/>
        <v>235</v>
      </c>
      <c r="L271" s="165">
        <f t="shared" si="104"/>
        <v>0.25268817204301075</v>
      </c>
      <c r="M271" s="160" t="s">
        <v>595</v>
      </c>
      <c r="N271" s="166">
        <v>43847</v>
      </c>
      <c r="O271" s="1"/>
      <c r="P271" s="1"/>
      <c r="Q271" s="1"/>
      <c r="R271" s="6" t="s">
        <v>787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8">
        <v>149</v>
      </c>
      <c r="B272" s="189">
        <v>43753</v>
      </c>
      <c r="C272" s="189"/>
      <c r="D272" s="190" t="s">
        <v>815</v>
      </c>
      <c r="E272" s="191" t="s">
        <v>592</v>
      </c>
      <c r="F272" s="161">
        <v>111</v>
      </c>
      <c r="G272" s="191"/>
      <c r="H272" s="191">
        <v>141</v>
      </c>
      <c r="I272" s="193">
        <v>141</v>
      </c>
      <c r="J272" s="163" t="s">
        <v>816</v>
      </c>
      <c r="K272" s="164">
        <f t="shared" si="103"/>
        <v>30</v>
      </c>
      <c r="L272" s="165">
        <f t="shared" si="104"/>
        <v>0.27027027027027029</v>
      </c>
      <c r="M272" s="160" t="s">
        <v>595</v>
      </c>
      <c r="N272" s="166">
        <v>44328</v>
      </c>
      <c r="O272" s="1"/>
      <c r="P272" s="1"/>
      <c r="Q272" s="1"/>
      <c r="R272" s="6" t="s">
        <v>787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8">
        <v>150</v>
      </c>
      <c r="B273" s="189">
        <v>43753</v>
      </c>
      <c r="C273" s="189"/>
      <c r="D273" s="190" t="s">
        <v>817</v>
      </c>
      <c r="E273" s="191" t="s">
        <v>592</v>
      </c>
      <c r="F273" s="161">
        <v>296</v>
      </c>
      <c r="G273" s="191"/>
      <c r="H273" s="191">
        <v>370</v>
      </c>
      <c r="I273" s="193">
        <v>370</v>
      </c>
      <c r="J273" s="163" t="s">
        <v>680</v>
      </c>
      <c r="K273" s="164">
        <f t="shared" si="103"/>
        <v>74</v>
      </c>
      <c r="L273" s="165">
        <f t="shared" si="104"/>
        <v>0.25</v>
      </c>
      <c r="M273" s="160" t="s">
        <v>595</v>
      </c>
      <c r="N273" s="166">
        <v>43853</v>
      </c>
      <c r="O273" s="1"/>
      <c r="P273" s="1"/>
      <c r="Q273" s="1"/>
      <c r="R273" s="6" t="s">
        <v>787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8">
        <v>151</v>
      </c>
      <c r="B274" s="189">
        <v>43754</v>
      </c>
      <c r="C274" s="189"/>
      <c r="D274" s="190" t="s">
        <v>818</v>
      </c>
      <c r="E274" s="191" t="s">
        <v>592</v>
      </c>
      <c r="F274" s="161">
        <v>300</v>
      </c>
      <c r="G274" s="191"/>
      <c r="H274" s="191">
        <v>382.5</v>
      </c>
      <c r="I274" s="193">
        <v>344</v>
      </c>
      <c r="J274" s="163" t="s">
        <v>819</v>
      </c>
      <c r="K274" s="164">
        <f t="shared" si="103"/>
        <v>82.5</v>
      </c>
      <c r="L274" s="165">
        <f t="shared" si="104"/>
        <v>0.27500000000000002</v>
      </c>
      <c r="M274" s="160" t="s">
        <v>595</v>
      </c>
      <c r="N274" s="166">
        <v>44238</v>
      </c>
      <c r="O274" s="1"/>
      <c r="P274" s="1"/>
      <c r="Q274" s="1"/>
      <c r="R274" s="6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8">
        <v>152</v>
      </c>
      <c r="B275" s="189">
        <v>43832</v>
      </c>
      <c r="C275" s="189"/>
      <c r="D275" s="190" t="s">
        <v>820</v>
      </c>
      <c r="E275" s="191" t="s">
        <v>592</v>
      </c>
      <c r="F275" s="161">
        <v>495</v>
      </c>
      <c r="G275" s="191"/>
      <c r="H275" s="191">
        <v>595</v>
      </c>
      <c r="I275" s="193">
        <v>590</v>
      </c>
      <c r="J275" s="163" t="s">
        <v>616</v>
      </c>
      <c r="K275" s="164">
        <f t="shared" si="103"/>
        <v>100</v>
      </c>
      <c r="L275" s="165">
        <f t="shared" si="104"/>
        <v>0.20202020202020202</v>
      </c>
      <c r="M275" s="160" t="s">
        <v>595</v>
      </c>
      <c r="N275" s="166">
        <v>44589</v>
      </c>
      <c r="O275" s="1"/>
      <c r="P275" s="1"/>
      <c r="Q275" s="1"/>
      <c r="R275" s="6" t="s">
        <v>787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8">
        <v>153</v>
      </c>
      <c r="B276" s="189">
        <v>43966</v>
      </c>
      <c r="C276" s="189"/>
      <c r="D276" s="190" t="s">
        <v>76</v>
      </c>
      <c r="E276" s="191" t="s">
        <v>592</v>
      </c>
      <c r="F276" s="161">
        <v>67.5</v>
      </c>
      <c r="G276" s="191"/>
      <c r="H276" s="191">
        <v>86</v>
      </c>
      <c r="I276" s="193">
        <v>86</v>
      </c>
      <c r="J276" s="163" t="s">
        <v>821</v>
      </c>
      <c r="K276" s="164">
        <f t="shared" si="103"/>
        <v>18.5</v>
      </c>
      <c r="L276" s="165">
        <f t="shared" si="104"/>
        <v>0.27407407407407408</v>
      </c>
      <c r="M276" s="160" t="s">
        <v>595</v>
      </c>
      <c r="N276" s="166">
        <v>44008</v>
      </c>
      <c r="O276" s="1"/>
      <c r="P276" s="1"/>
      <c r="Q276" s="1"/>
      <c r="R276" s="6" t="s">
        <v>787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8">
        <v>154</v>
      </c>
      <c r="B277" s="189">
        <v>44035</v>
      </c>
      <c r="C277" s="189"/>
      <c r="D277" s="190" t="s">
        <v>489</v>
      </c>
      <c r="E277" s="191" t="s">
        <v>592</v>
      </c>
      <c r="F277" s="161">
        <v>231</v>
      </c>
      <c r="G277" s="191"/>
      <c r="H277" s="191">
        <v>281</v>
      </c>
      <c r="I277" s="193">
        <v>281</v>
      </c>
      <c r="J277" s="163" t="s">
        <v>680</v>
      </c>
      <c r="K277" s="164">
        <f t="shared" si="103"/>
        <v>50</v>
      </c>
      <c r="L277" s="165">
        <f t="shared" si="104"/>
        <v>0.21645021645021645</v>
      </c>
      <c r="M277" s="160" t="s">
        <v>595</v>
      </c>
      <c r="N277" s="166">
        <v>44358</v>
      </c>
      <c r="O277" s="1"/>
      <c r="P277" s="1"/>
      <c r="Q277" s="1"/>
      <c r="R277" s="6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8">
        <v>155</v>
      </c>
      <c r="B278" s="189">
        <v>44092</v>
      </c>
      <c r="C278" s="189"/>
      <c r="D278" s="190" t="s">
        <v>144</v>
      </c>
      <c r="E278" s="191" t="s">
        <v>592</v>
      </c>
      <c r="F278" s="191">
        <v>206</v>
      </c>
      <c r="G278" s="191"/>
      <c r="H278" s="191">
        <v>248</v>
      </c>
      <c r="I278" s="193">
        <v>248</v>
      </c>
      <c r="J278" s="163" t="s">
        <v>680</v>
      </c>
      <c r="K278" s="164">
        <f t="shared" si="103"/>
        <v>42</v>
      </c>
      <c r="L278" s="165">
        <f t="shared" si="104"/>
        <v>0.20388349514563106</v>
      </c>
      <c r="M278" s="160" t="s">
        <v>595</v>
      </c>
      <c r="N278" s="166">
        <v>44214</v>
      </c>
      <c r="O278" s="1"/>
      <c r="P278" s="1"/>
      <c r="Q278" s="1"/>
      <c r="R278" s="6" t="s">
        <v>787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8">
        <v>156</v>
      </c>
      <c r="B279" s="189">
        <v>44140</v>
      </c>
      <c r="C279" s="189"/>
      <c r="D279" s="190" t="s">
        <v>144</v>
      </c>
      <c r="E279" s="191" t="s">
        <v>592</v>
      </c>
      <c r="F279" s="191">
        <v>182.5</v>
      </c>
      <c r="G279" s="191"/>
      <c r="H279" s="191">
        <v>248</v>
      </c>
      <c r="I279" s="193">
        <v>248</v>
      </c>
      <c r="J279" s="163" t="s">
        <v>680</v>
      </c>
      <c r="K279" s="164">
        <f t="shared" si="103"/>
        <v>65.5</v>
      </c>
      <c r="L279" s="165">
        <f t="shared" si="104"/>
        <v>0.35890410958904112</v>
      </c>
      <c r="M279" s="160" t="s">
        <v>595</v>
      </c>
      <c r="N279" s="166">
        <v>44214</v>
      </c>
      <c r="O279" s="1"/>
      <c r="P279" s="1"/>
      <c r="Q279" s="1"/>
      <c r="R279" s="6" t="s">
        <v>787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8">
        <v>157</v>
      </c>
      <c r="B280" s="189">
        <v>44140</v>
      </c>
      <c r="C280" s="189"/>
      <c r="D280" s="190" t="s">
        <v>347</v>
      </c>
      <c r="E280" s="191" t="s">
        <v>592</v>
      </c>
      <c r="F280" s="191">
        <v>247.5</v>
      </c>
      <c r="G280" s="191"/>
      <c r="H280" s="191">
        <v>320</v>
      </c>
      <c r="I280" s="193">
        <v>320</v>
      </c>
      <c r="J280" s="163" t="s">
        <v>680</v>
      </c>
      <c r="K280" s="164">
        <f t="shared" si="103"/>
        <v>72.5</v>
      </c>
      <c r="L280" s="165">
        <f t="shared" si="104"/>
        <v>0.29292929292929293</v>
      </c>
      <c r="M280" s="160" t="s">
        <v>595</v>
      </c>
      <c r="N280" s="166">
        <v>44323</v>
      </c>
      <c r="O280" s="1"/>
      <c r="P280" s="1"/>
      <c r="Q280" s="1"/>
      <c r="R280" s="6" t="s">
        <v>787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8">
        <v>158</v>
      </c>
      <c r="B281" s="189">
        <v>44140</v>
      </c>
      <c r="C281" s="189"/>
      <c r="D281" s="190" t="s">
        <v>203</v>
      </c>
      <c r="E281" s="191" t="s">
        <v>592</v>
      </c>
      <c r="F281" s="161">
        <v>925</v>
      </c>
      <c r="G281" s="191"/>
      <c r="H281" s="191">
        <v>1095</v>
      </c>
      <c r="I281" s="193">
        <v>1093</v>
      </c>
      <c r="J281" s="163" t="s">
        <v>822</v>
      </c>
      <c r="K281" s="164">
        <f t="shared" si="103"/>
        <v>170</v>
      </c>
      <c r="L281" s="165">
        <f t="shared" si="104"/>
        <v>0.18378378378378379</v>
      </c>
      <c r="M281" s="160" t="s">
        <v>595</v>
      </c>
      <c r="N281" s="166">
        <v>44201</v>
      </c>
      <c r="O281" s="1"/>
      <c r="P281" s="1"/>
      <c r="Q281" s="1"/>
      <c r="R281" s="6" t="s">
        <v>787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8">
        <v>159</v>
      </c>
      <c r="B282" s="189">
        <v>44140</v>
      </c>
      <c r="C282" s="189"/>
      <c r="D282" s="190" t="s">
        <v>365</v>
      </c>
      <c r="E282" s="191" t="s">
        <v>592</v>
      </c>
      <c r="F282" s="161">
        <v>332.5</v>
      </c>
      <c r="G282" s="191"/>
      <c r="H282" s="191">
        <v>393</v>
      </c>
      <c r="I282" s="193">
        <v>406</v>
      </c>
      <c r="J282" s="163" t="s">
        <v>823</v>
      </c>
      <c r="K282" s="164">
        <f t="shared" si="103"/>
        <v>60.5</v>
      </c>
      <c r="L282" s="165">
        <f t="shared" si="104"/>
        <v>0.18195488721804512</v>
      </c>
      <c r="M282" s="160" t="s">
        <v>595</v>
      </c>
      <c r="N282" s="166">
        <v>44256</v>
      </c>
      <c r="O282" s="1"/>
      <c r="P282" s="1"/>
      <c r="Q282" s="1"/>
      <c r="R282" s="6" t="s">
        <v>787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8">
        <v>160</v>
      </c>
      <c r="B283" s="189">
        <v>44141</v>
      </c>
      <c r="C283" s="189"/>
      <c r="D283" s="190" t="s">
        <v>489</v>
      </c>
      <c r="E283" s="191" t="s">
        <v>592</v>
      </c>
      <c r="F283" s="161">
        <v>231</v>
      </c>
      <c r="G283" s="191"/>
      <c r="H283" s="191">
        <v>281</v>
      </c>
      <c r="I283" s="193">
        <v>281</v>
      </c>
      <c r="J283" s="163" t="s">
        <v>680</v>
      </c>
      <c r="K283" s="164">
        <f t="shared" si="103"/>
        <v>50</v>
      </c>
      <c r="L283" s="165">
        <f t="shared" si="104"/>
        <v>0.21645021645021645</v>
      </c>
      <c r="M283" s="160" t="s">
        <v>595</v>
      </c>
      <c r="N283" s="166">
        <v>44358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8">
        <v>161</v>
      </c>
      <c r="B284" s="189">
        <v>44187</v>
      </c>
      <c r="C284" s="189"/>
      <c r="D284" s="190" t="s">
        <v>824</v>
      </c>
      <c r="E284" s="191" t="s">
        <v>592</v>
      </c>
      <c r="F284" s="161">
        <v>190</v>
      </c>
      <c r="G284" s="191"/>
      <c r="H284" s="191">
        <v>239</v>
      </c>
      <c r="I284" s="193">
        <v>239</v>
      </c>
      <c r="J284" s="163" t="s">
        <v>825</v>
      </c>
      <c r="K284" s="164">
        <f t="shared" si="103"/>
        <v>49</v>
      </c>
      <c r="L284" s="165">
        <f t="shared" si="104"/>
        <v>0.25789473684210529</v>
      </c>
      <c r="M284" s="160" t="s">
        <v>595</v>
      </c>
      <c r="N284" s="166">
        <v>44844</v>
      </c>
      <c r="O284" s="1"/>
      <c r="P284" s="1"/>
      <c r="Q284" s="1"/>
      <c r="R284" s="6" t="s">
        <v>787</v>
      </c>
    </row>
    <row r="285" spans="1:26" ht="12.75" customHeight="1">
      <c r="A285" s="188">
        <v>162</v>
      </c>
      <c r="B285" s="189">
        <v>44258</v>
      </c>
      <c r="C285" s="189"/>
      <c r="D285" s="190" t="s">
        <v>820</v>
      </c>
      <c r="E285" s="191" t="s">
        <v>592</v>
      </c>
      <c r="F285" s="161">
        <v>495</v>
      </c>
      <c r="G285" s="191"/>
      <c r="H285" s="191">
        <v>595</v>
      </c>
      <c r="I285" s="193">
        <v>590</v>
      </c>
      <c r="J285" s="163" t="s">
        <v>616</v>
      </c>
      <c r="K285" s="164">
        <f t="shared" si="103"/>
        <v>100</v>
      </c>
      <c r="L285" s="165">
        <f t="shared" si="104"/>
        <v>0.20202020202020202</v>
      </c>
      <c r="M285" s="160" t="s">
        <v>595</v>
      </c>
      <c r="N285" s="166">
        <v>44589</v>
      </c>
      <c r="O285" s="1"/>
      <c r="P285" s="1"/>
      <c r="R285" s="6" t="s">
        <v>787</v>
      </c>
    </row>
    <row r="286" spans="1:26" ht="12.75" customHeight="1">
      <c r="A286" s="188">
        <v>163</v>
      </c>
      <c r="B286" s="189">
        <v>44274</v>
      </c>
      <c r="C286" s="189"/>
      <c r="D286" s="190" t="s">
        <v>365</v>
      </c>
      <c r="E286" s="191" t="s">
        <v>592</v>
      </c>
      <c r="F286" s="161">
        <v>355</v>
      </c>
      <c r="G286" s="191"/>
      <c r="H286" s="191">
        <v>422.5</v>
      </c>
      <c r="I286" s="193">
        <v>420</v>
      </c>
      <c r="J286" s="163" t="s">
        <v>826</v>
      </c>
      <c r="K286" s="164">
        <f t="shared" si="103"/>
        <v>67.5</v>
      </c>
      <c r="L286" s="165">
        <f t="shared" si="104"/>
        <v>0.19014084507042253</v>
      </c>
      <c r="M286" s="160" t="s">
        <v>595</v>
      </c>
      <c r="N286" s="166">
        <v>44361</v>
      </c>
      <c r="O286" s="1"/>
      <c r="R286" s="20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8">
        <v>164</v>
      </c>
      <c r="B287" s="189">
        <v>44295</v>
      </c>
      <c r="C287" s="189"/>
      <c r="D287" s="190" t="s">
        <v>327</v>
      </c>
      <c r="E287" s="191" t="s">
        <v>592</v>
      </c>
      <c r="F287" s="161">
        <v>555</v>
      </c>
      <c r="G287" s="191"/>
      <c r="H287" s="191">
        <v>663</v>
      </c>
      <c r="I287" s="193">
        <v>663</v>
      </c>
      <c r="J287" s="163" t="s">
        <v>827</v>
      </c>
      <c r="K287" s="164">
        <f t="shared" si="103"/>
        <v>108</v>
      </c>
      <c r="L287" s="165">
        <f t="shared" si="104"/>
        <v>0.19459459459459461</v>
      </c>
      <c r="M287" s="160" t="s">
        <v>595</v>
      </c>
      <c r="N287" s="166">
        <v>44321</v>
      </c>
      <c r="O287" s="1"/>
      <c r="P287" s="1"/>
      <c r="Q287" s="1"/>
      <c r="R287" s="206" t="s">
        <v>787</v>
      </c>
    </row>
    <row r="288" spans="1:26" ht="12.75" customHeight="1">
      <c r="A288" s="188">
        <v>165</v>
      </c>
      <c r="B288" s="189">
        <v>44308</v>
      </c>
      <c r="C288" s="189"/>
      <c r="D288" s="190" t="s">
        <v>791</v>
      </c>
      <c r="E288" s="191" t="s">
        <v>592</v>
      </c>
      <c r="F288" s="161">
        <v>126.5</v>
      </c>
      <c r="G288" s="191"/>
      <c r="H288" s="191">
        <v>155</v>
      </c>
      <c r="I288" s="193">
        <v>155</v>
      </c>
      <c r="J288" s="163" t="s">
        <v>680</v>
      </c>
      <c r="K288" s="164">
        <f t="shared" si="103"/>
        <v>28.5</v>
      </c>
      <c r="L288" s="165">
        <f t="shared" si="104"/>
        <v>0.22529644268774704</v>
      </c>
      <c r="M288" s="160" t="s">
        <v>595</v>
      </c>
      <c r="N288" s="166">
        <v>44362</v>
      </c>
      <c r="O288" s="1"/>
      <c r="R288" s="206" t="s">
        <v>787</v>
      </c>
    </row>
    <row r="289" spans="1:18" ht="12.75" customHeight="1">
      <c r="A289" s="167">
        <v>166</v>
      </c>
      <c r="B289" s="198">
        <v>44368</v>
      </c>
      <c r="C289" s="198"/>
      <c r="D289" s="169" t="s">
        <v>828</v>
      </c>
      <c r="E289" s="171" t="s">
        <v>592</v>
      </c>
      <c r="F289" s="199">
        <v>287.5</v>
      </c>
      <c r="G289" s="171"/>
      <c r="H289" s="171">
        <v>245</v>
      </c>
      <c r="I289" s="172">
        <v>344</v>
      </c>
      <c r="J289" s="173" t="s">
        <v>829</v>
      </c>
      <c r="K289" s="174">
        <f t="shared" si="103"/>
        <v>-42.5</v>
      </c>
      <c r="L289" s="175">
        <f t="shared" si="104"/>
        <v>-0.14782608695652175</v>
      </c>
      <c r="M289" s="171" t="s">
        <v>605</v>
      </c>
      <c r="N289" s="168">
        <v>44508</v>
      </c>
      <c r="O289" s="1"/>
      <c r="R289" s="206" t="s">
        <v>787</v>
      </c>
    </row>
    <row r="290" spans="1:18" ht="12.75" customHeight="1">
      <c r="A290" s="188">
        <v>167</v>
      </c>
      <c r="B290" s="189">
        <v>44368</v>
      </c>
      <c r="C290" s="189"/>
      <c r="D290" s="190" t="s">
        <v>489</v>
      </c>
      <c r="E290" s="191" t="s">
        <v>592</v>
      </c>
      <c r="F290" s="161">
        <v>241</v>
      </c>
      <c r="G290" s="191"/>
      <c r="H290" s="191">
        <v>298</v>
      </c>
      <c r="I290" s="193">
        <v>320</v>
      </c>
      <c r="J290" s="163" t="s">
        <v>680</v>
      </c>
      <c r="K290" s="164">
        <f t="shared" si="103"/>
        <v>57</v>
      </c>
      <c r="L290" s="165">
        <f t="shared" si="104"/>
        <v>0.23651452282157676</v>
      </c>
      <c r="M290" s="160" t="s">
        <v>595</v>
      </c>
      <c r="N290" s="166">
        <v>44802</v>
      </c>
      <c r="O290" s="37"/>
      <c r="R290" s="206" t="s">
        <v>787</v>
      </c>
    </row>
    <row r="291" spans="1:18" ht="12.75" customHeight="1">
      <c r="A291" s="188">
        <v>168</v>
      </c>
      <c r="B291" s="189">
        <v>44406</v>
      </c>
      <c r="C291" s="189"/>
      <c r="D291" s="190" t="s">
        <v>791</v>
      </c>
      <c r="E291" s="191" t="s">
        <v>592</v>
      </c>
      <c r="F291" s="161">
        <v>162.5</v>
      </c>
      <c r="G291" s="191"/>
      <c r="H291" s="191">
        <v>200</v>
      </c>
      <c r="I291" s="193">
        <v>200</v>
      </c>
      <c r="J291" s="163" t="s">
        <v>680</v>
      </c>
      <c r="K291" s="164">
        <f t="shared" si="103"/>
        <v>37.5</v>
      </c>
      <c r="L291" s="165">
        <f t="shared" si="104"/>
        <v>0.23076923076923078</v>
      </c>
      <c r="M291" s="160" t="s">
        <v>595</v>
      </c>
      <c r="N291" s="166">
        <v>44802</v>
      </c>
      <c r="O291" s="1"/>
      <c r="R291" s="206" t="s">
        <v>787</v>
      </c>
    </row>
    <row r="292" spans="1:18" ht="12.75" customHeight="1">
      <c r="A292" s="188">
        <v>169</v>
      </c>
      <c r="B292" s="189">
        <v>44462</v>
      </c>
      <c r="C292" s="189"/>
      <c r="D292" s="190" t="s">
        <v>446</v>
      </c>
      <c r="E292" s="191" t="s">
        <v>592</v>
      </c>
      <c r="F292" s="161">
        <v>1235</v>
      </c>
      <c r="G292" s="191"/>
      <c r="H292" s="191">
        <v>1505</v>
      </c>
      <c r="I292" s="193">
        <v>1500</v>
      </c>
      <c r="J292" s="163" t="s">
        <v>680</v>
      </c>
      <c r="K292" s="164">
        <f t="shared" si="103"/>
        <v>270</v>
      </c>
      <c r="L292" s="165">
        <f t="shared" si="104"/>
        <v>0.21862348178137653</v>
      </c>
      <c r="M292" s="160" t="s">
        <v>595</v>
      </c>
      <c r="N292" s="166">
        <v>44564</v>
      </c>
      <c r="O292" s="1"/>
      <c r="R292" s="206" t="s">
        <v>787</v>
      </c>
    </row>
    <row r="293" spans="1:18" ht="12.75" customHeight="1">
      <c r="A293" s="207">
        <v>170</v>
      </c>
      <c r="B293" s="208">
        <v>44480</v>
      </c>
      <c r="C293" s="208"/>
      <c r="D293" s="209" t="s">
        <v>830</v>
      </c>
      <c r="E293" s="210" t="s">
        <v>592</v>
      </c>
      <c r="F293" s="55">
        <v>58.75</v>
      </c>
      <c r="G293" s="210"/>
      <c r="H293" s="211"/>
      <c r="I293" s="51"/>
      <c r="J293" s="212" t="s">
        <v>593</v>
      </c>
      <c r="K293" s="207"/>
      <c r="L293" s="208"/>
      <c r="M293" s="208"/>
      <c r="N293" s="209"/>
      <c r="O293" s="37"/>
      <c r="R293" s="206" t="s">
        <v>787</v>
      </c>
    </row>
    <row r="294" spans="1:18" ht="12.75" customHeight="1">
      <c r="A294" s="213">
        <v>171</v>
      </c>
      <c r="B294" s="214">
        <v>44481</v>
      </c>
      <c r="C294" s="214"/>
      <c r="D294" s="215" t="s">
        <v>278</v>
      </c>
      <c r="E294" s="51" t="s">
        <v>592</v>
      </c>
      <c r="F294" s="216" t="s">
        <v>831</v>
      </c>
      <c r="G294" s="51"/>
      <c r="H294" s="51"/>
      <c r="I294" s="51">
        <v>380</v>
      </c>
      <c r="J294" s="217" t="s">
        <v>593</v>
      </c>
      <c r="K294" s="213"/>
      <c r="L294" s="214"/>
      <c r="M294" s="214"/>
      <c r="N294" s="215"/>
      <c r="O294" s="37"/>
      <c r="R294" s="206" t="s">
        <v>787</v>
      </c>
    </row>
    <row r="295" spans="1:18" ht="12.75" customHeight="1">
      <c r="A295" s="188">
        <v>172</v>
      </c>
      <c r="B295" s="189">
        <v>44481</v>
      </c>
      <c r="C295" s="189"/>
      <c r="D295" s="190" t="s">
        <v>832</v>
      </c>
      <c r="E295" s="191" t="s">
        <v>592</v>
      </c>
      <c r="F295" s="161">
        <v>45.5</v>
      </c>
      <c r="G295" s="191"/>
      <c r="H295" s="191">
        <v>56.5</v>
      </c>
      <c r="I295" s="193">
        <v>56</v>
      </c>
      <c r="J295" s="163" t="s">
        <v>680</v>
      </c>
      <c r="K295" s="164">
        <f t="shared" ref="K295:K296" si="105">H295-F295</f>
        <v>11</v>
      </c>
      <c r="L295" s="165">
        <f t="shared" ref="L295:L296" si="106">K295/F295</f>
        <v>0.24175824175824176</v>
      </c>
      <c r="M295" s="160" t="s">
        <v>595</v>
      </c>
      <c r="N295" s="166">
        <v>44881</v>
      </c>
      <c r="O295" s="37"/>
      <c r="R295" s="206"/>
    </row>
    <row r="296" spans="1:18" ht="12.75" customHeight="1">
      <c r="A296" s="188">
        <v>173</v>
      </c>
      <c r="B296" s="189">
        <v>44551</v>
      </c>
      <c r="C296" s="189"/>
      <c r="D296" s="190" t="s">
        <v>131</v>
      </c>
      <c r="E296" s="191" t="s">
        <v>592</v>
      </c>
      <c r="F296" s="161">
        <v>2300</v>
      </c>
      <c r="G296" s="191"/>
      <c r="H296" s="191">
        <f>(2820+2200)/2</f>
        <v>2510</v>
      </c>
      <c r="I296" s="193">
        <v>3000</v>
      </c>
      <c r="J296" s="163" t="s">
        <v>833</v>
      </c>
      <c r="K296" s="164">
        <f t="shared" si="105"/>
        <v>210</v>
      </c>
      <c r="L296" s="165">
        <f t="shared" si="106"/>
        <v>9.1304347826086957E-2</v>
      </c>
      <c r="M296" s="160" t="s">
        <v>595</v>
      </c>
      <c r="N296" s="166">
        <v>44649</v>
      </c>
      <c r="O296" s="1"/>
      <c r="R296" s="206"/>
    </row>
    <row r="297" spans="1:18" ht="12.75" customHeight="1">
      <c r="A297" s="188">
        <v>174</v>
      </c>
      <c r="B297" s="189">
        <v>44606</v>
      </c>
      <c r="C297" s="189"/>
      <c r="D297" s="190" t="s">
        <v>436</v>
      </c>
      <c r="E297" s="191" t="s">
        <v>592</v>
      </c>
      <c r="F297" s="161">
        <v>635</v>
      </c>
      <c r="G297" s="191"/>
      <c r="H297" s="191">
        <v>700</v>
      </c>
      <c r="I297" s="193">
        <v>764</v>
      </c>
      <c r="J297" s="163" t="s">
        <v>868</v>
      </c>
      <c r="K297" s="164">
        <f t="shared" ref="K297" si="107">H297-F297</f>
        <v>65</v>
      </c>
      <c r="L297" s="165">
        <f t="shared" ref="L297" si="108">K297/F297</f>
        <v>0.10236220472440945</v>
      </c>
      <c r="M297" s="160" t="s">
        <v>595</v>
      </c>
      <c r="N297" s="166">
        <v>45159</v>
      </c>
      <c r="O297" s="37"/>
      <c r="R297" s="206"/>
    </row>
    <row r="298" spans="1:18" ht="12.75" customHeight="1">
      <c r="A298" s="188">
        <v>175</v>
      </c>
      <c r="B298" s="189">
        <v>44613</v>
      </c>
      <c r="C298" s="189"/>
      <c r="D298" s="190" t="s">
        <v>446</v>
      </c>
      <c r="E298" s="191" t="s">
        <v>592</v>
      </c>
      <c r="F298" s="161">
        <v>1255</v>
      </c>
      <c r="G298" s="191"/>
      <c r="H298" s="191">
        <v>1515</v>
      </c>
      <c r="I298" s="193">
        <v>1510</v>
      </c>
      <c r="J298" s="163" t="s">
        <v>680</v>
      </c>
      <c r="K298" s="164">
        <f>H298-F298</f>
        <v>260</v>
      </c>
      <c r="L298" s="165">
        <f>K298/F298</f>
        <v>0.20717131474103587</v>
      </c>
      <c r="M298" s="160" t="s">
        <v>595</v>
      </c>
      <c r="N298" s="166">
        <v>44834</v>
      </c>
      <c r="O298" s="37"/>
      <c r="R298" s="206"/>
    </row>
    <row r="299" spans="1:18" ht="12.75" customHeight="1">
      <c r="A299">
        <v>176</v>
      </c>
      <c r="B299" s="214">
        <v>44670</v>
      </c>
      <c r="C299" s="214"/>
      <c r="D299" s="53" t="s">
        <v>552</v>
      </c>
      <c r="E299" s="218" t="s">
        <v>592</v>
      </c>
      <c r="F299" s="51" t="s">
        <v>834</v>
      </c>
      <c r="G299" s="51"/>
      <c r="H299" s="51"/>
      <c r="I299" s="51">
        <v>553</v>
      </c>
      <c r="J299" s="51" t="s">
        <v>593</v>
      </c>
      <c r="K299" s="51"/>
      <c r="L299" s="51"/>
      <c r="M299" s="51"/>
      <c r="N299" s="51"/>
      <c r="O299" s="37"/>
      <c r="R299" s="206"/>
    </row>
    <row r="300" spans="1:18" ht="12.75" customHeight="1">
      <c r="A300" s="188">
        <v>177</v>
      </c>
      <c r="B300" s="189">
        <v>44746</v>
      </c>
      <c r="C300" s="189"/>
      <c r="D300" s="190" t="s">
        <v>835</v>
      </c>
      <c r="E300" s="191" t="s">
        <v>592</v>
      </c>
      <c r="F300" s="161">
        <v>207.5</v>
      </c>
      <c r="G300" s="191"/>
      <c r="H300" s="191">
        <v>254</v>
      </c>
      <c r="I300" s="193">
        <v>254</v>
      </c>
      <c r="J300" s="163" t="s">
        <v>680</v>
      </c>
      <c r="K300" s="164">
        <f t="shared" ref="K300:K302" si="109">H300-F300</f>
        <v>46.5</v>
      </c>
      <c r="L300" s="165">
        <f t="shared" ref="L300:L302" si="110">K300/F300</f>
        <v>0.22409638554216868</v>
      </c>
      <c r="M300" s="160" t="s">
        <v>595</v>
      </c>
      <c r="N300" s="166">
        <v>44792</v>
      </c>
      <c r="O300" s="1"/>
      <c r="R300" s="206"/>
    </row>
    <row r="301" spans="1:18" ht="12.75" customHeight="1">
      <c r="A301" s="188">
        <v>178</v>
      </c>
      <c r="B301" s="189">
        <v>44775</v>
      </c>
      <c r="C301" s="189"/>
      <c r="D301" s="190" t="s">
        <v>491</v>
      </c>
      <c r="E301" s="191" t="s">
        <v>592</v>
      </c>
      <c r="F301" s="161">
        <v>31.25</v>
      </c>
      <c r="G301" s="191"/>
      <c r="H301" s="191">
        <v>38.75</v>
      </c>
      <c r="I301" s="193">
        <v>38</v>
      </c>
      <c r="J301" s="163" t="s">
        <v>680</v>
      </c>
      <c r="K301" s="164">
        <f t="shared" si="109"/>
        <v>7.5</v>
      </c>
      <c r="L301" s="165">
        <f t="shared" si="110"/>
        <v>0.24</v>
      </c>
      <c r="M301" s="160" t="s">
        <v>595</v>
      </c>
      <c r="N301" s="166">
        <v>44844</v>
      </c>
      <c r="O301" s="37"/>
      <c r="R301" s="55"/>
    </row>
    <row r="302" spans="1:18" ht="12.75" customHeight="1">
      <c r="A302" s="188">
        <v>179</v>
      </c>
      <c r="B302" s="189">
        <v>44841</v>
      </c>
      <c r="C302" s="189"/>
      <c r="D302" s="190" t="s">
        <v>836</v>
      </c>
      <c r="E302" s="191" t="s">
        <v>592</v>
      </c>
      <c r="F302" s="161">
        <v>665</v>
      </c>
      <c r="G302" s="191"/>
      <c r="H302" s="191">
        <v>807.5</v>
      </c>
      <c r="I302" s="193">
        <v>840</v>
      </c>
      <c r="J302" s="163" t="s">
        <v>833</v>
      </c>
      <c r="K302" s="164">
        <f t="shared" si="109"/>
        <v>142.5</v>
      </c>
      <c r="L302" s="165">
        <f t="shared" si="110"/>
        <v>0.21428571428571427</v>
      </c>
      <c r="M302" s="160" t="s">
        <v>595</v>
      </c>
      <c r="N302" s="166">
        <v>45097</v>
      </c>
      <c r="O302" s="37"/>
      <c r="R302" s="55"/>
    </row>
    <row r="303" spans="1:18" ht="12.75" customHeight="1">
      <c r="A303" s="188">
        <v>180</v>
      </c>
      <c r="B303" s="189">
        <v>44844</v>
      </c>
      <c r="C303" s="189"/>
      <c r="D303" s="190" t="s">
        <v>438</v>
      </c>
      <c r="E303" s="191" t="s">
        <v>592</v>
      </c>
      <c r="F303" s="161">
        <v>227.5</v>
      </c>
      <c r="G303" s="191"/>
      <c r="H303" s="191">
        <v>270</v>
      </c>
      <c r="I303" s="193">
        <v>291</v>
      </c>
      <c r="J303" s="163" t="s">
        <v>870</v>
      </c>
      <c r="K303" s="164">
        <f t="shared" ref="K303" si="111">H303-F303</f>
        <v>42.5</v>
      </c>
      <c r="L303" s="165">
        <f t="shared" ref="L303" si="112">K303/F303</f>
        <v>0.18681318681318682</v>
      </c>
      <c r="M303" s="160" t="s">
        <v>595</v>
      </c>
      <c r="N303" s="166">
        <v>45160</v>
      </c>
      <c r="O303" s="37"/>
      <c r="Q303" s="37"/>
      <c r="R303" s="55"/>
    </row>
    <row r="304" spans="1:18" ht="12.75" customHeight="1">
      <c r="A304" s="188">
        <v>181</v>
      </c>
      <c r="B304" s="189">
        <v>44845</v>
      </c>
      <c r="C304" s="189"/>
      <c r="D304" s="190" t="s">
        <v>436</v>
      </c>
      <c r="E304" s="191" t="s">
        <v>592</v>
      </c>
      <c r="F304" s="161">
        <v>555</v>
      </c>
      <c r="G304" s="191"/>
      <c r="H304" s="191">
        <v>700</v>
      </c>
      <c r="I304" s="193">
        <v>765</v>
      </c>
      <c r="J304" s="163" t="s">
        <v>869</v>
      </c>
      <c r="K304" s="164">
        <f t="shared" ref="K304" si="113">H304-F304</f>
        <v>145</v>
      </c>
      <c r="L304" s="165">
        <f t="shared" ref="L304" si="114">K304/F304</f>
        <v>0.26126126126126126</v>
      </c>
      <c r="M304" s="160" t="s">
        <v>595</v>
      </c>
      <c r="N304" s="166">
        <v>45159</v>
      </c>
      <c r="O304" s="37"/>
      <c r="Q304" s="37"/>
      <c r="R304" s="55"/>
    </row>
    <row r="305" spans="1:38" ht="12.75" customHeight="1">
      <c r="A305" s="188">
        <v>182</v>
      </c>
      <c r="B305" s="189">
        <v>44981</v>
      </c>
      <c r="C305" s="189"/>
      <c r="D305" s="190" t="s">
        <v>453</v>
      </c>
      <c r="E305" s="191" t="s">
        <v>592</v>
      </c>
      <c r="F305" s="161">
        <v>1675</v>
      </c>
      <c r="G305" s="191"/>
      <c r="H305" s="191">
        <v>2080</v>
      </c>
      <c r="I305" s="193">
        <v>2080</v>
      </c>
      <c r="J305" s="163" t="s">
        <v>680</v>
      </c>
      <c r="K305" s="164">
        <f>H305-F305</f>
        <v>405</v>
      </c>
      <c r="L305" s="165">
        <f>K305/F305</f>
        <v>0.2417910447761194</v>
      </c>
      <c r="M305" s="160" t="s">
        <v>595</v>
      </c>
      <c r="N305" s="166">
        <v>45119</v>
      </c>
      <c r="O305" s="37"/>
      <c r="R305" s="55" t="s">
        <v>866</v>
      </c>
    </row>
    <row r="306" spans="1:38" ht="12.75" customHeight="1">
      <c r="A306" s="188">
        <v>183</v>
      </c>
      <c r="B306" s="189">
        <v>44986</v>
      </c>
      <c r="C306" s="189"/>
      <c r="D306" s="190" t="s">
        <v>491</v>
      </c>
      <c r="E306" s="191" t="s">
        <v>592</v>
      </c>
      <c r="F306" s="161">
        <v>57.5</v>
      </c>
      <c r="G306" s="191"/>
      <c r="H306" s="191">
        <v>120</v>
      </c>
      <c r="I306" s="193">
        <v>120</v>
      </c>
      <c r="J306" s="163" t="s">
        <v>680</v>
      </c>
      <c r="K306" s="164">
        <f>H306-F306</f>
        <v>62.5</v>
      </c>
      <c r="L306" s="165">
        <f>K306/F306</f>
        <v>1.0869565217391304</v>
      </c>
      <c r="M306" s="160" t="s">
        <v>595</v>
      </c>
      <c r="N306" s="166">
        <v>45049</v>
      </c>
      <c r="O306" s="37"/>
      <c r="R306" s="55" t="s">
        <v>866</v>
      </c>
    </row>
    <row r="307" spans="1:38" ht="12.75" customHeight="1">
      <c r="A307" s="188">
        <v>184</v>
      </c>
      <c r="B307" s="189">
        <v>45008</v>
      </c>
      <c r="C307" s="189"/>
      <c r="D307" s="190" t="s">
        <v>508</v>
      </c>
      <c r="E307" s="191" t="s">
        <v>592</v>
      </c>
      <c r="F307" s="161">
        <v>2765</v>
      </c>
      <c r="G307" s="191"/>
      <c r="H307" s="191">
        <v>3547.5</v>
      </c>
      <c r="I307" s="193">
        <v>3523</v>
      </c>
      <c r="J307" s="163" t="s">
        <v>680</v>
      </c>
      <c r="K307" s="164">
        <f>H307-F307</f>
        <v>782.5</v>
      </c>
      <c r="L307" s="165">
        <f>K307/F307</f>
        <v>0.28300180831826399</v>
      </c>
      <c r="M307" s="160" t="s">
        <v>595</v>
      </c>
      <c r="N307" s="166">
        <v>45177</v>
      </c>
      <c r="O307" s="37"/>
      <c r="R307" s="55" t="s">
        <v>866</v>
      </c>
    </row>
    <row r="308" spans="1:38" ht="12.75" customHeight="1">
      <c r="A308" s="188">
        <v>185</v>
      </c>
      <c r="B308" s="189">
        <v>45027</v>
      </c>
      <c r="C308" s="189"/>
      <c r="D308" s="190" t="s">
        <v>837</v>
      </c>
      <c r="E308" s="191" t="s">
        <v>592</v>
      </c>
      <c r="F308" s="161">
        <v>460</v>
      </c>
      <c r="G308" s="191"/>
      <c r="H308" s="191">
        <v>825</v>
      </c>
      <c r="I308" s="193">
        <v>810</v>
      </c>
      <c r="J308" s="163" t="s">
        <v>680</v>
      </c>
      <c r="K308" s="164">
        <f>H308-F308</f>
        <v>365</v>
      </c>
      <c r="L308" s="165">
        <f>K308/F308</f>
        <v>0.79347826086956519</v>
      </c>
      <c r="M308" s="160" t="s">
        <v>595</v>
      </c>
      <c r="N308" s="166">
        <v>45155</v>
      </c>
      <c r="O308" s="37"/>
      <c r="R308" s="55" t="s">
        <v>866</v>
      </c>
    </row>
    <row r="309" spans="1:38" ht="12.75" customHeight="1">
      <c r="A309" s="213">
        <v>186</v>
      </c>
      <c r="B309" s="214">
        <v>45050</v>
      </c>
      <c r="C309" s="53"/>
      <c r="D309" s="53" t="s">
        <v>42</v>
      </c>
      <c r="E309" s="218" t="s">
        <v>592</v>
      </c>
      <c r="F309" s="51" t="s">
        <v>838</v>
      </c>
      <c r="G309" s="51"/>
      <c r="H309" s="51"/>
      <c r="I309" s="51">
        <v>5040</v>
      </c>
      <c r="J309" s="51" t="s">
        <v>593</v>
      </c>
      <c r="K309" s="51"/>
      <c r="L309" s="51"/>
      <c r="M309" s="51"/>
      <c r="N309" s="51"/>
      <c r="O309" s="37"/>
      <c r="R309" s="55" t="s">
        <v>866</v>
      </c>
    </row>
    <row r="310" spans="1:38" ht="12.75" customHeight="1">
      <c r="A310" s="188">
        <v>187</v>
      </c>
      <c r="B310" s="189">
        <v>45075</v>
      </c>
      <c r="C310" s="189"/>
      <c r="D310" s="190" t="s">
        <v>839</v>
      </c>
      <c r="E310" s="191" t="s">
        <v>592</v>
      </c>
      <c r="F310" s="161">
        <v>585</v>
      </c>
      <c r="G310" s="191"/>
      <c r="H310" s="191">
        <v>732</v>
      </c>
      <c r="I310" s="193">
        <v>732</v>
      </c>
      <c r="J310" s="163" t="s">
        <v>680</v>
      </c>
      <c r="K310" s="164">
        <f>H310-F310</f>
        <v>147</v>
      </c>
      <c r="L310" s="165">
        <f>K310/F310</f>
        <v>0.25128205128205128</v>
      </c>
      <c r="M310" s="160" t="s">
        <v>595</v>
      </c>
      <c r="N310" s="166">
        <v>45152</v>
      </c>
      <c r="O310" s="37"/>
      <c r="Q310" s="37"/>
      <c r="R310" s="55" t="s">
        <v>866</v>
      </c>
      <c r="T310" s="37"/>
      <c r="V310" s="37"/>
      <c r="W310" s="55"/>
      <c r="Y310" s="37"/>
      <c r="AA310" s="37"/>
      <c r="AB310" s="55"/>
      <c r="AD310" s="37"/>
      <c r="AF310" s="37"/>
      <c r="AG310" s="55"/>
      <c r="AI310" s="37"/>
      <c r="AK310" s="37"/>
      <c r="AL310" s="55"/>
    </row>
    <row r="311" spans="1:38" ht="12.75" customHeight="1">
      <c r="A311" s="213">
        <v>188</v>
      </c>
      <c r="B311" s="214">
        <v>45078</v>
      </c>
      <c r="C311" s="53"/>
      <c r="D311" s="53" t="s">
        <v>540</v>
      </c>
      <c r="E311" s="218" t="s">
        <v>592</v>
      </c>
      <c r="F311" s="51" t="s">
        <v>840</v>
      </c>
      <c r="G311" s="51"/>
      <c r="H311" s="51"/>
      <c r="I311" s="51">
        <v>4300</v>
      </c>
      <c r="J311" s="51" t="s">
        <v>593</v>
      </c>
      <c r="K311" s="51"/>
      <c r="L311" s="51"/>
      <c r="M311" s="51"/>
      <c r="N311" s="51"/>
      <c r="O311" s="37"/>
      <c r="Q311" s="37"/>
      <c r="R311" s="55" t="s">
        <v>866</v>
      </c>
      <c r="T311" s="37"/>
      <c r="V311" s="37"/>
      <c r="W311" s="55"/>
      <c r="Y311" s="37"/>
      <c r="AA311" s="37"/>
      <c r="AB311" s="55"/>
      <c r="AD311" s="37"/>
      <c r="AF311" s="37"/>
      <c r="AG311" s="55"/>
      <c r="AI311" s="37"/>
      <c r="AK311" s="37"/>
      <c r="AL311" s="55"/>
    </row>
    <row r="312" spans="1:38" ht="12.75" customHeight="1">
      <c r="A312" s="213">
        <v>189</v>
      </c>
      <c r="B312" s="214">
        <v>45103</v>
      </c>
      <c r="C312" s="53"/>
      <c r="D312" s="53" t="s">
        <v>863</v>
      </c>
      <c r="E312" s="218" t="s">
        <v>592</v>
      </c>
      <c r="F312" s="51" t="s">
        <v>660</v>
      </c>
      <c r="G312" s="51"/>
      <c r="H312" s="51"/>
      <c r="I312" s="51">
        <v>383</v>
      </c>
      <c r="J312" s="51" t="s">
        <v>593</v>
      </c>
      <c r="K312" s="51"/>
      <c r="L312" s="51"/>
      <c r="M312" s="51"/>
      <c r="N312" s="51"/>
      <c r="O312" s="37"/>
      <c r="Q312" s="37"/>
      <c r="R312" s="55" t="s">
        <v>866</v>
      </c>
      <c r="T312" s="37"/>
      <c r="V312" s="37"/>
      <c r="W312" s="55"/>
      <c r="Y312" s="37"/>
      <c r="AA312" s="37"/>
      <c r="AB312" s="55"/>
      <c r="AD312" s="37"/>
      <c r="AF312" s="37"/>
      <c r="AG312" s="55"/>
      <c r="AI312" s="37"/>
      <c r="AK312" s="37"/>
      <c r="AL312" s="55"/>
    </row>
    <row r="313" spans="1:38" ht="12.75" customHeight="1">
      <c r="A313" s="188">
        <v>190</v>
      </c>
      <c r="B313" s="189">
        <v>45120</v>
      </c>
      <c r="C313" s="189"/>
      <c r="D313" s="190" t="s">
        <v>539</v>
      </c>
      <c r="E313" s="191" t="s">
        <v>592</v>
      </c>
      <c r="F313" s="161">
        <v>2312.5</v>
      </c>
      <c r="G313" s="191"/>
      <c r="H313" s="191">
        <v>2935</v>
      </c>
      <c r="I313" s="193">
        <v>2935</v>
      </c>
      <c r="J313" s="163" t="s">
        <v>680</v>
      </c>
      <c r="K313" s="164">
        <f>H313-F313</f>
        <v>622.5</v>
      </c>
      <c r="L313" s="165">
        <f>K313/F313</f>
        <v>0.26918918918918922</v>
      </c>
      <c r="M313" s="160" t="s">
        <v>595</v>
      </c>
      <c r="N313" s="166">
        <v>45177</v>
      </c>
      <c r="O313" s="37"/>
      <c r="Q313" s="37"/>
      <c r="R313" s="55" t="s">
        <v>866</v>
      </c>
      <c r="T313" s="37"/>
      <c r="V313" s="37"/>
      <c r="W313" s="55"/>
      <c r="Y313" s="37"/>
      <c r="AA313" s="37"/>
      <c r="AB313" s="55"/>
      <c r="AD313" s="37"/>
      <c r="AF313" s="37"/>
      <c r="AG313" s="55"/>
      <c r="AI313" s="37"/>
      <c r="AK313" s="37"/>
      <c r="AL313" s="55"/>
    </row>
    <row r="314" spans="1:38" ht="12.75" customHeight="1">
      <c r="A314" s="188">
        <v>191</v>
      </c>
      <c r="B314" s="189">
        <v>45125</v>
      </c>
      <c r="C314" s="189"/>
      <c r="D314" s="190" t="s">
        <v>203</v>
      </c>
      <c r="E314" s="191" t="s">
        <v>592</v>
      </c>
      <c r="F314" s="161">
        <v>3980</v>
      </c>
      <c r="G314" s="191"/>
      <c r="H314" s="191">
        <v>4895</v>
      </c>
      <c r="I314" s="193">
        <v>4895</v>
      </c>
      <c r="J314" s="163" t="s">
        <v>680</v>
      </c>
      <c r="K314" s="164">
        <f>H314-F314</f>
        <v>915</v>
      </c>
      <c r="L314" s="165">
        <f>K314/F314</f>
        <v>0.22989949748743718</v>
      </c>
      <c r="M314" s="160" t="s">
        <v>595</v>
      </c>
      <c r="N314" s="166">
        <v>45155</v>
      </c>
      <c r="O314" s="37"/>
      <c r="R314" s="55" t="s">
        <v>866</v>
      </c>
      <c r="T314" s="37"/>
      <c r="W314" s="55"/>
      <c r="Y314" s="37"/>
      <c r="AB314" s="55"/>
      <c r="AD314" s="37"/>
      <c r="AG314" s="55"/>
      <c r="AI314" s="37"/>
      <c r="AL314" s="55"/>
    </row>
    <row r="315" spans="1:38" ht="12.75" customHeight="1">
      <c r="A315" s="188">
        <v>192</v>
      </c>
      <c r="B315" s="189">
        <v>45145</v>
      </c>
      <c r="C315" s="189"/>
      <c r="D315" s="190" t="s">
        <v>867</v>
      </c>
      <c r="E315" s="191" t="s">
        <v>592</v>
      </c>
      <c r="F315" s="161">
        <v>565</v>
      </c>
      <c r="G315" s="191"/>
      <c r="H315" s="191">
        <v>725</v>
      </c>
      <c r="I315" s="193">
        <v>725</v>
      </c>
      <c r="J315" s="163" t="s">
        <v>680</v>
      </c>
      <c r="K315" s="164">
        <f>H315-F315</f>
        <v>160</v>
      </c>
      <c r="L315" s="165">
        <f>K315/F315</f>
        <v>0.2831858407079646</v>
      </c>
      <c r="M315" s="160" t="s">
        <v>595</v>
      </c>
      <c r="N315" s="166">
        <v>45169</v>
      </c>
      <c r="O315" s="37"/>
      <c r="R315" s="55" t="s">
        <v>866</v>
      </c>
      <c r="T315" s="37"/>
      <c r="W315" s="55"/>
      <c r="Y315" s="37"/>
      <c r="AB315" s="55"/>
      <c r="AD315" s="37"/>
      <c r="AG315" s="55"/>
      <c r="AI315" s="37"/>
      <c r="AL315" s="55"/>
    </row>
    <row r="316" spans="1:38" ht="12.75" customHeight="1">
      <c r="A316" s="213">
        <v>193</v>
      </c>
      <c r="B316" s="214">
        <v>45167</v>
      </c>
      <c r="C316" s="53"/>
      <c r="D316" s="53" t="s">
        <v>871</v>
      </c>
      <c r="E316" s="218" t="s">
        <v>592</v>
      </c>
      <c r="F316" s="51" t="s">
        <v>872</v>
      </c>
      <c r="G316" s="51"/>
      <c r="H316" s="51"/>
      <c r="I316" s="51">
        <v>950</v>
      </c>
      <c r="J316" s="51" t="s">
        <v>593</v>
      </c>
      <c r="K316" s="51"/>
      <c r="L316" s="51"/>
      <c r="M316" s="51"/>
      <c r="N316" s="51"/>
      <c r="O316" s="37"/>
      <c r="R316" s="55" t="s">
        <v>866</v>
      </c>
      <c r="T316" s="37"/>
      <c r="W316" s="55"/>
      <c r="Y316" s="37"/>
      <c r="AB316" s="55"/>
      <c r="AD316" s="37"/>
      <c r="AG316" s="55"/>
      <c r="AI316" s="37"/>
      <c r="AL316" s="55"/>
    </row>
    <row r="317" spans="1:38" ht="12.75" customHeight="1">
      <c r="A317" s="213">
        <v>194</v>
      </c>
      <c r="B317" s="214">
        <v>45184</v>
      </c>
      <c r="C317" s="53"/>
      <c r="D317" s="53" t="s">
        <v>542</v>
      </c>
      <c r="E317" s="218" t="s">
        <v>592</v>
      </c>
      <c r="F317" s="51" t="s">
        <v>885</v>
      </c>
      <c r="G317" s="51"/>
      <c r="H317" s="51"/>
      <c r="I317" s="51">
        <v>480</v>
      </c>
      <c r="J317" s="51" t="s">
        <v>593</v>
      </c>
      <c r="K317" s="51"/>
      <c r="L317" s="51"/>
      <c r="M317" s="51"/>
      <c r="N317" s="51"/>
      <c r="O317" s="37"/>
      <c r="R317" s="55"/>
      <c r="T317" s="37"/>
      <c r="W317" s="55"/>
      <c r="Y317" s="37"/>
      <c r="AB317" s="55"/>
      <c r="AD317" s="37"/>
      <c r="AG317" s="55"/>
      <c r="AI317" s="37"/>
      <c r="AL317" s="55"/>
    </row>
    <row r="318" spans="1:38" ht="12.75" customHeight="1">
      <c r="A318" s="213">
        <v>195</v>
      </c>
      <c r="B318" s="214">
        <v>45203</v>
      </c>
      <c r="C318" s="53"/>
      <c r="D318" s="53" t="s">
        <v>176</v>
      </c>
      <c r="E318" s="218" t="s">
        <v>592</v>
      </c>
      <c r="F318" s="51" t="s">
        <v>920</v>
      </c>
      <c r="G318" s="51"/>
      <c r="H318" s="51"/>
      <c r="I318" s="51">
        <v>1198</v>
      </c>
      <c r="J318" s="51" t="s">
        <v>593</v>
      </c>
      <c r="K318" s="51"/>
      <c r="L318" s="51"/>
      <c r="M318" s="51"/>
      <c r="N318" s="51"/>
      <c r="O318" s="37"/>
      <c r="R318" s="55"/>
      <c r="T318" s="37"/>
      <c r="W318" s="55"/>
      <c r="Y318" s="37"/>
      <c r="AB318" s="55"/>
      <c r="AD318" s="37"/>
      <c r="AG318" s="55"/>
      <c r="AI318" s="37"/>
      <c r="AL318" s="55"/>
    </row>
    <row r="319" spans="1:38" ht="12.75" customHeight="1">
      <c r="A319" s="213">
        <v>196</v>
      </c>
      <c r="B319" s="214">
        <v>45216</v>
      </c>
      <c r="C319" s="53"/>
      <c r="D319" s="53" t="s">
        <v>107</v>
      </c>
      <c r="E319" s="218" t="s">
        <v>592</v>
      </c>
      <c r="F319" s="51" t="s">
        <v>1004</v>
      </c>
      <c r="G319" s="51"/>
      <c r="H319" s="51"/>
      <c r="I319" s="51">
        <v>6870</v>
      </c>
      <c r="J319" s="51" t="s">
        <v>593</v>
      </c>
      <c r="K319" s="51"/>
      <c r="L319" s="51"/>
      <c r="M319" s="51"/>
      <c r="N319" s="51"/>
      <c r="O319" s="37"/>
      <c r="R319" s="55"/>
      <c r="T319" s="37"/>
      <c r="W319" s="55"/>
      <c r="Y319" s="37"/>
      <c r="AB319" s="55"/>
      <c r="AD319" s="37"/>
      <c r="AG319" s="55"/>
      <c r="AI319" s="37"/>
      <c r="AL319" s="55"/>
    </row>
    <row r="320" spans="1:38" ht="12.75" customHeight="1">
      <c r="A320" s="213">
        <v>197</v>
      </c>
      <c r="B320" s="214">
        <v>45216</v>
      </c>
      <c r="C320" s="53"/>
      <c r="D320" s="53" t="s">
        <v>1005</v>
      </c>
      <c r="E320" s="218" t="s">
        <v>592</v>
      </c>
      <c r="F320" s="51" t="s">
        <v>1006</v>
      </c>
      <c r="G320" s="51"/>
      <c r="H320" s="51"/>
      <c r="I320" s="51">
        <v>1415</v>
      </c>
      <c r="J320" s="51" t="s">
        <v>593</v>
      </c>
      <c r="K320" s="51"/>
      <c r="L320" s="51"/>
      <c r="M320" s="51"/>
      <c r="N320" s="51"/>
      <c r="O320" s="37"/>
      <c r="R320" s="55"/>
      <c r="T320" s="37"/>
      <c r="W320" s="55"/>
      <c r="Y320" s="37"/>
      <c r="AB320" s="55"/>
      <c r="AD320" s="37"/>
      <c r="AG320" s="55"/>
      <c r="AI320" s="37"/>
      <c r="AL320" s="55"/>
    </row>
    <row r="321" spans="1:38" ht="12.75" customHeight="1">
      <c r="A321" s="213"/>
      <c r="B321" s="214"/>
      <c r="C321" s="53"/>
      <c r="D321" s="53"/>
      <c r="E321" s="218"/>
      <c r="F321" s="51"/>
      <c r="G321" s="51"/>
      <c r="H321" s="51"/>
      <c r="I321" s="51"/>
      <c r="J321" s="51"/>
      <c r="K321" s="51"/>
      <c r="L321" s="51"/>
      <c r="M321" s="51"/>
      <c r="N321" s="51"/>
      <c r="O321" s="37"/>
      <c r="R321" s="55"/>
      <c r="T321" s="37"/>
      <c r="W321" s="55"/>
      <c r="Y321" s="37"/>
      <c r="AB321" s="55"/>
      <c r="AD321" s="37"/>
      <c r="AG321" s="55"/>
      <c r="AI321" s="37"/>
      <c r="AL321" s="55"/>
    </row>
    <row r="322" spans="1:38" ht="12.75" customHeight="1">
      <c r="A322" s="53"/>
      <c r="B322" s="53"/>
      <c r="C322" s="53"/>
      <c r="D322" s="53"/>
      <c r="E322" s="53"/>
      <c r="F322" s="51"/>
      <c r="G322" s="51"/>
      <c r="H322" s="51"/>
      <c r="I322" s="51"/>
      <c r="J322" s="31"/>
      <c r="K322" s="51"/>
      <c r="L322" s="51"/>
      <c r="M322" s="51"/>
      <c r="N322" s="53"/>
      <c r="O322" s="37"/>
      <c r="R322" s="55"/>
      <c r="T322" s="37"/>
      <c r="W322" s="55"/>
      <c r="Y322" s="37"/>
      <c r="AB322" s="55"/>
      <c r="AD322" s="37"/>
      <c r="AG322" s="55"/>
      <c r="AI322" s="37"/>
      <c r="AL322" s="55"/>
    </row>
    <row r="323" spans="1:38" ht="12.75" customHeight="1">
      <c r="B323" s="219" t="s">
        <v>841</v>
      </c>
      <c r="F323" s="55"/>
      <c r="G323" s="55"/>
      <c r="H323" s="55"/>
      <c r="I323" s="55"/>
      <c r="J323" s="37"/>
      <c r="K323" s="55"/>
      <c r="L323" s="55"/>
      <c r="M323" s="55"/>
      <c r="O323" s="37"/>
      <c r="R323" s="55"/>
      <c r="T323" s="37"/>
      <c r="W323" s="55"/>
      <c r="Y323" s="37"/>
      <c r="AB323" s="55"/>
      <c r="AD323" s="37"/>
      <c r="AG323" s="55"/>
      <c r="AI323" s="37"/>
      <c r="AL323" s="55"/>
    </row>
    <row r="324" spans="1:38" ht="12.75" customHeight="1">
      <c r="A324" s="220"/>
      <c r="F324" s="55"/>
      <c r="G324" s="55"/>
      <c r="H324" s="55"/>
      <c r="I324" s="55"/>
      <c r="J324" s="37"/>
      <c r="K324" s="55"/>
      <c r="L324" s="55"/>
      <c r="M324" s="55"/>
      <c r="O324" s="37"/>
      <c r="R324" s="55"/>
      <c r="T324" s="37"/>
      <c r="W324" s="55"/>
      <c r="Y324" s="37"/>
      <c r="AB324" s="55"/>
      <c r="AD324" s="37"/>
      <c r="AG324" s="55"/>
      <c r="AI324" s="37"/>
      <c r="AL324" s="55"/>
    </row>
    <row r="325" spans="1:38" ht="12.75" customHeight="1">
      <c r="A325" s="220"/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1:38" ht="12.75" customHeight="1">
      <c r="A326" s="51"/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1:3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1:3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1:3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1:3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1:3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1:3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1:3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1:3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1:3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1:3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</sheetData>
  <autoFilter ref="R1:R322"/>
  <mergeCells count="70">
    <mergeCell ref="M101:M102"/>
    <mergeCell ref="O101:O102"/>
    <mergeCell ref="P101:P102"/>
    <mergeCell ref="J101:J102"/>
    <mergeCell ref="A101:A102"/>
    <mergeCell ref="B101:B102"/>
    <mergeCell ref="A98:A99"/>
    <mergeCell ref="B98:B99"/>
    <mergeCell ref="J98:J99"/>
    <mergeCell ref="A79:A80"/>
    <mergeCell ref="B79:B80"/>
    <mergeCell ref="J79:J80"/>
    <mergeCell ref="J93:J94"/>
    <mergeCell ref="P73:P74"/>
    <mergeCell ref="P75:P76"/>
    <mergeCell ref="P77:P78"/>
    <mergeCell ref="P79:P80"/>
    <mergeCell ref="M73:M74"/>
    <mergeCell ref="M75:M76"/>
    <mergeCell ref="M77:M78"/>
    <mergeCell ref="M79:M80"/>
    <mergeCell ref="O73:O74"/>
    <mergeCell ref="O75:O76"/>
    <mergeCell ref="O77:O78"/>
    <mergeCell ref="O79:O80"/>
    <mergeCell ref="A77:A78"/>
    <mergeCell ref="B77:B78"/>
    <mergeCell ref="J77:J78"/>
    <mergeCell ref="A73:A74"/>
    <mergeCell ref="B73:B74"/>
    <mergeCell ref="A75:A76"/>
    <mergeCell ref="B75:B76"/>
    <mergeCell ref="J73:J74"/>
    <mergeCell ref="J75:J76"/>
    <mergeCell ref="P81:P82"/>
    <mergeCell ref="M83:M84"/>
    <mergeCell ref="O83:O84"/>
    <mergeCell ref="P83:P84"/>
    <mergeCell ref="A85:A86"/>
    <mergeCell ref="B85:B86"/>
    <mergeCell ref="J85:J86"/>
    <mergeCell ref="M81:M82"/>
    <mergeCell ref="O81:O82"/>
    <mergeCell ref="J83:J84"/>
    <mergeCell ref="A83:A84"/>
    <mergeCell ref="B83:B84"/>
    <mergeCell ref="A81:A82"/>
    <mergeCell ref="B81:B82"/>
    <mergeCell ref="J81:J82"/>
    <mergeCell ref="M85:M86"/>
    <mergeCell ref="O85:O86"/>
    <mergeCell ref="P85:P86"/>
    <mergeCell ref="A88:A89"/>
    <mergeCell ref="B88:B89"/>
    <mergeCell ref="J88:J89"/>
    <mergeCell ref="M88:M89"/>
    <mergeCell ref="O88:O89"/>
    <mergeCell ref="P88:P89"/>
    <mergeCell ref="P90:P91"/>
    <mergeCell ref="M90:M91"/>
    <mergeCell ref="A90:A91"/>
    <mergeCell ref="B90:B91"/>
    <mergeCell ref="J90:J91"/>
    <mergeCell ref="O90:O91"/>
    <mergeCell ref="M93:M94"/>
    <mergeCell ref="O93:O94"/>
    <mergeCell ref="P93:P94"/>
    <mergeCell ref="A93:A94"/>
    <mergeCell ref="B93:B94"/>
    <mergeCell ref="K93:K9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5 K82:L87 K47 K52" formula="1"/>
    <ignoredError sqref="F89:F9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2023-10-25T02:45:25Z</dcterms:modified>
</cp:coreProperties>
</file>