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F&amp;O)'!$R$1:$R$348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02" i="6"/>
  <c r="K102"/>
  <c r="L109"/>
  <c r="K109"/>
  <c r="K146"/>
  <c r="M146" s="1"/>
  <c r="K145"/>
  <c r="M145" s="1"/>
  <c r="M109" l="1"/>
  <c r="M102"/>
  <c r="L104"/>
  <c r="K104"/>
  <c r="M104" s="1"/>
  <c r="L100"/>
  <c r="K100"/>
  <c r="K144"/>
  <c r="M144" s="1"/>
  <c r="L55"/>
  <c r="K55"/>
  <c r="L27"/>
  <c r="K27"/>
  <c r="M27" s="1"/>
  <c r="L97"/>
  <c r="K97"/>
  <c r="L103"/>
  <c r="K103"/>
  <c r="L101"/>
  <c r="K101"/>
  <c r="L99"/>
  <c r="K99"/>
  <c r="L49"/>
  <c r="K49"/>
  <c r="L23"/>
  <c r="K23"/>
  <c r="L25"/>
  <c r="H10"/>
  <c r="K136"/>
  <c r="M136" s="1"/>
  <c r="L98"/>
  <c r="K98"/>
  <c r="L93"/>
  <c r="K93"/>
  <c r="L86"/>
  <c r="K86"/>
  <c r="L90"/>
  <c r="K90"/>
  <c r="L52"/>
  <c r="K52"/>
  <c r="L48"/>
  <c r="K48"/>
  <c r="L44"/>
  <c r="K44"/>
  <c r="L53"/>
  <c r="K53"/>
  <c r="L15"/>
  <c r="K15"/>
  <c r="K25"/>
  <c r="L95"/>
  <c r="K95"/>
  <c r="L94"/>
  <c r="K94"/>
  <c r="K134"/>
  <c r="M134" s="1"/>
  <c r="K143"/>
  <c r="M143" s="1"/>
  <c r="K142"/>
  <c r="M142" s="1"/>
  <c r="K141"/>
  <c r="M141" s="1"/>
  <c r="K140"/>
  <c r="M140" s="1"/>
  <c r="L24"/>
  <c r="K24"/>
  <c r="L96"/>
  <c r="K96"/>
  <c r="L92"/>
  <c r="K92"/>
  <c r="K137"/>
  <c r="M137" s="1"/>
  <c r="K139"/>
  <c r="M139" s="1"/>
  <c r="K138"/>
  <c r="M138" s="1"/>
  <c r="K135"/>
  <c r="M135" s="1"/>
  <c r="K133"/>
  <c r="M133" s="1"/>
  <c r="K132"/>
  <c r="M132" s="1"/>
  <c r="K131"/>
  <c r="M131" s="1"/>
  <c r="K130"/>
  <c r="M130" s="1"/>
  <c r="K127"/>
  <c r="M127" s="1"/>
  <c r="L91"/>
  <c r="K91"/>
  <c r="L89"/>
  <c r="K89"/>
  <c r="L22"/>
  <c r="K22"/>
  <c r="L51"/>
  <c r="K51"/>
  <c r="L50"/>
  <c r="K50"/>
  <c r="L87"/>
  <c r="K87"/>
  <c r="L88"/>
  <c r="K88"/>
  <c r="L77"/>
  <c r="K77"/>
  <c r="L84"/>
  <c r="K84"/>
  <c r="L85"/>
  <c r="K85"/>
  <c r="L43"/>
  <c r="K43"/>
  <c r="M99" l="1"/>
  <c r="M89"/>
  <c r="M49"/>
  <c r="M100"/>
  <c r="M55"/>
  <c r="M103"/>
  <c r="M97"/>
  <c r="M52"/>
  <c r="M101"/>
  <c r="M53"/>
  <c r="M90"/>
  <c r="M88"/>
  <c r="M23"/>
  <c r="M96"/>
  <c r="M86"/>
  <c r="M44"/>
  <c r="M93"/>
  <c r="M98"/>
  <c r="M48"/>
  <c r="M15"/>
  <c r="M25"/>
  <c r="M24"/>
  <c r="M95"/>
  <c r="M87"/>
  <c r="M94"/>
  <c r="M50"/>
  <c r="M77"/>
  <c r="M43"/>
  <c r="M92"/>
  <c r="M91"/>
  <c r="M51"/>
  <c r="M22"/>
  <c r="M85"/>
  <c r="M84"/>
  <c r="K126"/>
  <c r="M126" s="1"/>
  <c r="L78"/>
  <c r="K78"/>
  <c r="L83"/>
  <c r="K83"/>
  <c r="L11"/>
  <c r="K11"/>
  <c r="L20"/>
  <c r="K20"/>
  <c r="L82"/>
  <c r="K82"/>
  <c r="K125"/>
  <c r="M125" s="1"/>
  <c r="L81"/>
  <c r="K81"/>
  <c r="L80"/>
  <c r="K80"/>
  <c r="L79"/>
  <c r="K79"/>
  <c r="L47"/>
  <c r="K47"/>
  <c r="L76"/>
  <c r="K76"/>
  <c r="L46"/>
  <c r="K46"/>
  <c r="L45"/>
  <c r="K45"/>
  <c r="L71"/>
  <c r="K71"/>
  <c r="L72"/>
  <c r="K72"/>
  <c r="K124"/>
  <c r="M124" s="1"/>
  <c r="K120"/>
  <c r="M120" s="1"/>
  <c r="K123"/>
  <c r="M123" s="1"/>
  <c r="K75"/>
  <c r="L75"/>
  <c r="L73"/>
  <c r="K73"/>
  <c r="L74"/>
  <c r="K74"/>
  <c r="L18"/>
  <c r="K18"/>
  <c r="K122"/>
  <c r="M122" s="1"/>
  <c r="K121"/>
  <c r="M121" s="1"/>
  <c r="L17"/>
  <c r="K17"/>
  <c r="L16"/>
  <c r="K16"/>
  <c r="L69"/>
  <c r="K69"/>
  <c r="K119"/>
  <c r="M119" s="1"/>
  <c r="L42"/>
  <c r="K42"/>
  <c r="L41"/>
  <c r="K41"/>
  <c r="M17" l="1"/>
  <c r="M20"/>
  <c r="M83"/>
  <c r="M47"/>
  <c r="M78"/>
  <c r="M81"/>
  <c r="M11"/>
  <c r="M46"/>
  <c r="M82"/>
  <c r="M80"/>
  <c r="M79"/>
  <c r="M45"/>
  <c r="M76"/>
  <c r="M42"/>
  <c r="M16"/>
  <c r="M71"/>
  <c r="M72"/>
  <c r="M41"/>
  <c r="M73"/>
  <c r="M74"/>
  <c r="M69"/>
  <c r="M75"/>
  <c r="M18"/>
  <c r="L70"/>
  <c r="K70"/>
  <c r="K118"/>
  <c r="M118" s="1"/>
  <c r="K117"/>
  <c r="M117" s="1"/>
  <c r="K116"/>
  <c r="M116" s="1"/>
  <c r="L68"/>
  <c r="K68"/>
  <c r="L67"/>
  <c r="K67"/>
  <c r="K330"/>
  <c r="L330" s="1"/>
  <c r="L12"/>
  <c r="K12"/>
  <c r="L14"/>
  <c r="K14"/>
  <c r="M70" l="1"/>
  <c r="M67"/>
  <c r="M68"/>
  <c r="M12"/>
  <c r="M14"/>
  <c r="K340" l="1"/>
  <c r="L340" s="1"/>
  <c r="L10"/>
  <c r="K10"/>
  <c r="M10" l="1"/>
  <c r="H336" l="1"/>
  <c r="K336" l="1"/>
  <c r="L336" s="1"/>
  <c r="K325"/>
  <c r="L325" s="1"/>
  <c r="K315"/>
  <c r="L315" s="1"/>
  <c r="K331" l="1"/>
  <c r="L331" s="1"/>
  <c r="K332" l="1"/>
  <c r="L332" s="1"/>
  <c r="K329" l="1"/>
  <c r="L329" s="1"/>
  <c r="K308"/>
  <c r="L308" s="1"/>
  <c r="K328"/>
  <c r="L328" s="1"/>
  <c r="K327"/>
  <c r="L327" s="1"/>
  <c r="K326"/>
  <c r="L326" s="1"/>
  <c r="K323"/>
  <c r="L323" s="1"/>
  <c r="K322"/>
  <c r="L322" s="1"/>
  <c r="K321"/>
  <c r="L321" s="1"/>
  <c r="K320"/>
  <c r="L320" s="1"/>
  <c r="K319"/>
  <c r="L319" s="1"/>
  <c r="K318"/>
  <c r="L318" s="1"/>
  <c r="K317"/>
  <c r="L317" s="1"/>
  <c r="K316"/>
  <c r="L316" s="1"/>
  <c r="K314"/>
  <c r="L314" s="1"/>
  <c r="K313"/>
  <c r="L313" s="1"/>
  <c r="K312"/>
  <c r="L312" s="1"/>
  <c r="K311"/>
  <c r="L311" s="1"/>
  <c r="K310"/>
  <c r="L310" s="1"/>
  <c r="K309"/>
  <c r="L309" s="1"/>
  <c r="K307"/>
  <c r="L307" s="1"/>
  <c r="K306"/>
  <c r="L306" s="1"/>
  <c r="K305"/>
  <c r="L305" s="1"/>
  <c r="F304"/>
  <c r="K304" s="1"/>
  <c r="L304" s="1"/>
  <c r="K303"/>
  <c r="L303" s="1"/>
  <c r="K302"/>
  <c r="L302" s="1"/>
  <c r="K301"/>
  <c r="L301" s="1"/>
  <c r="K300"/>
  <c r="L300" s="1"/>
  <c r="K299"/>
  <c r="L299" s="1"/>
  <c r="F298"/>
  <c r="K298" s="1"/>
  <c r="L298" s="1"/>
  <c r="F297"/>
  <c r="K297" s="1"/>
  <c r="L297" s="1"/>
  <c r="K296"/>
  <c r="L296" s="1"/>
  <c r="F295"/>
  <c r="K295" s="1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79"/>
  <c r="L279" s="1"/>
  <c r="K277"/>
  <c r="L277" s="1"/>
  <c r="K276"/>
  <c r="L276" s="1"/>
  <c r="F275"/>
  <c r="K275" s="1"/>
  <c r="L275" s="1"/>
  <c r="K274"/>
  <c r="L274" s="1"/>
  <c r="K271"/>
  <c r="L271" s="1"/>
  <c r="K270"/>
  <c r="L270" s="1"/>
  <c r="K269"/>
  <c r="L269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49"/>
  <c r="L249" s="1"/>
  <c r="K247"/>
  <c r="L247" s="1"/>
  <c r="K245"/>
  <c r="L245" s="1"/>
  <c r="K243"/>
  <c r="L243" s="1"/>
  <c r="K242"/>
  <c r="L242" s="1"/>
  <c r="K241"/>
  <c r="L241" s="1"/>
  <c r="K239"/>
  <c r="L239" s="1"/>
  <c r="K238"/>
  <c r="L238" s="1"/>
  <c r="K237"/>
  <c r="L237" s="1"/>
  <c r="K236"/>
  <c r="K235"/>
  <c r="L235" s="1"/>
  <c r="K234"/>
  <c r="L234" s="1"/>
  <c r="K232"/>
  <c r="L232" s="1"/>
  <c r="K231"/>
  <c r="L231" s="1"/>
  <c r="K230"/>
  <c r="L230" s="1"/>
  <c r="K229"/>
  <c r="L229" s="1"/>
  <c r="K228"/>
  <c r="L228" s="1"/>
  <c r="F227"/>
  <c r="K227" s="1"/>
  <c r="L227" s="1"/>
  <c r="H226"/>
  <c r="K226" s="1"/>
  <c r="L226" s="1"/>
  <c r="K223"/>
  <c r="L223" s="1"/>
  <c r="K222"/>
  <c r="L222" s="1"/>
  <c r="K221"/>
  <c r="L221" s="1"/>
  <c r="K220"/>
  <c r="L220" s="1"/>
  <c r="K219"/>
  <c r="L219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H192"/>
  <c r="K192" s="1"/>
  <c r="L192" s="1"/>
  <c r="F191"/>
  <c r="K191" s="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M7"/>
  <c r="D7" i="5"/>
  <c r="K6" i="4"/>
  <c r="K6" i="3"/>
  <c r="L6" i="2"/>
</calcChain>
</file>

<file path=xl/sharedStrings.xml><?xml version="1.0" encoding="utf-8"?>
<sst xmlns="http://schemas.openxmlformats.org/spreadsheetml/2006/main" count="3638" uniqueCount="1340">
  <si>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</si>
  <si>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</si>
  <si>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</si>
  <si>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</si>
  <si>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</si>
  <si>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</si>
  <si>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</si>
  <si>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</si>
  <si>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</si>
  <si>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</si>
  <si>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</si>
  <si>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</si>
  <si>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</si>
  <si>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</si>
  <si>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</si>
  <si>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</si>
  <si>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</si>
  <si>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</si>
  <si>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</si>
  <si>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</si>
  <si>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</si>
  <si>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</si>
  <si>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</si>
  <si>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</si>
  <si>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</si>
  <si>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</si>
  <si>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</si>
  <si>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</si>
  <si>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</si>
  <si>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</si>
  <si>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</si>
  <si>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</si>
  <si>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</si>
  <si>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</si>
  <si>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</si>
  <si>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</si>
  <si>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</si>
  <si>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</si>
  <si>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</si>
  <si>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</si>
  <si>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</si>
  <si>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</si>
  <si>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</si>
  <si>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</si>
  <si>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</si>
  <si>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</si>
  <si>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</si>
  <si>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</si>
  <si>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</si>
  <si>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</si>
  <si>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</si>
  <si>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</si>
  <si>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</si>
  <si>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</si>
  <si>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</si>
  <si>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</si>
  <si>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</si>
  <si>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</si>
  <si>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</si>
  <si>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</si>
  <si>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</si>
  <si>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</si>
  <si>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</si>
  <si>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</si>
  <si>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</si>
  <si>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</si>
  <si>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</si>
  <si>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</si>
  <si>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</si>
  <si>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</si>
  <si>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</si>
  <si>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</si>
  <si>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</si>
  <si>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</si>
  <si>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</si>
  <si>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</si>
  <si>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</si>
  <si>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</si>
  <si>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</si>
  <si>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</si>
  <si>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</si>
  <si>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</si>
  <si>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</si>
  <si>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</si>
  <si>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</si>
  <si>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</si>
  <si>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</si>
  <si>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</si>
  <si>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</si>
  <si>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</si>
  <si>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</si>
  <si>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</si>
  <si>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</si>
  <si>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</si>
  <si>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</si>
  <si>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</si>
  <si>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</si>
  <si>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</si>
  <si>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</si>
  <si>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</si>
  <si>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</si>
  <si>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</si>
  <si>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</si>
  <si>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</si>
  <si>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</si>
  <si>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</si>
  <si>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</si>
  <si>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</si>
  <si>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</si>
  <si>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</si>
  <si>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</si>
  <si>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</si>
  <si>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</si>
  <si>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</si>
  <si>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</si>
  <si>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</si>
  <si>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</si>
  <si>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</si>
  <si>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</si>
  <si>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</si>
  <si>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</si>
  <si>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</si>
  <si>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</si>
  <si>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</si>
  <si>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</si>
  <si>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</si>
  <si>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</si>
  <si>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</si>
  <si>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</si>
  <si>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</si>
  <si>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</si>
  <si>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</si>
  <si>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</si>
  <si>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</si>
  <si>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</si>
  <si>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</si>
  <si>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</si>
  <si>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</si>
  <si>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</si>
  <si>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</si>
  <si>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</si>
  <si>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</si>
  <si>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</si>
  <si>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</si>
  <si>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</si>
  <si>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</si>
  <si>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</si>
  <si>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</si>
  <si>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</si>
  <si>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</si>
  <si>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</si>
  <si>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</si>
  <si>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</si>
  <si>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</si>
  <si>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</si>
  <si>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</si>
  <si>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</si>
  <si>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</si>
  <si>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</si>
  <si>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</si>
  <si>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</si>
  <si>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</si>
  <si>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</si>
  <si>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</si>
  <si>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</si>
  <si>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</si>
  <si>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</si>
  <si>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</si>
  <si>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</si>
  <si>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</si>
  <si>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</si>
  <si>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</si>
  <si>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</si>
  <si>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</si>
  <si>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</si>
  <si>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</si>
  <si>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</si>
  <si>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</si>
  <si>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</si>
  <si>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</si>
  <si>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</si>
  <si>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</si>
  <si>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</si>
  <si>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</si>
  <si>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</si>
  <si>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</si>
  <si>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</si>
  <si>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</si>
  <si>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</si>
  <si>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</si>
  <si>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</si>
  <si>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</si>
  <si>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</si>
  <si>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</si>
  <si>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</si>
  <si>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</si>
  <si>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</si>
  <si>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</si>
  <si>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</si>
  <si>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</si>
  <si>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</si>
  <si>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</si>
  <si>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</si>
  <si>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</si>
  <si>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</si>
  <si>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</si>
  <si>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</si>
  <si>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</si>
  <si>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</si>
  <si>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</si>
  <si>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</si>
  <si>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</si>
  <si>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</si>
  <si>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</si>
  <si>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</si>
  <si>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</si>
  <si>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</si>
  <si>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</si>
  <si>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</si>
  <si>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</si>
  <si>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</si>
  <si>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</si>
  <si>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</si>
  <si>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</si>
  <si>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</si>
  <si>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</si>
  <si>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</si>
  <si>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</si>
  <si>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</si>
  <si>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</si>
  <si>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</si>
  <si>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</si>
  <si>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</si>
  <si>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</si>
  <si>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</si>
  <si>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</si>
  <si>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</si>
  <si>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</si>
  <si>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</si>
  <si>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</si>
  <si>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</si>
  <si>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</si>
  <si>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</si>
  <si>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</si>
  <si>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</si>
  <si>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</si>
  <si>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</si>
  <si>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</si>
  <si>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</si>
  <si>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</si>
  <si>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</si>
  <si>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</si>
  <si>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</si>
  <si>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</si>
  <si>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</si>
  <si>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</si>
  <si>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</si>
  <si>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</si>
  <si>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</si>
  <si>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</si>
  <si>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</si>
  <si>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</si>
  <si>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</si>
  <si>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</si>
  <si>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</si>
  <si>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</si>
  <si>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</si>
  <si>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</si>
  <si>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</si>
  <si>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</si>
  <si>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</si>
  <si>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</si>
  <si>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</si>
  <si>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</si>
  <si>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</si>
  <si>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</si>
  <si>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</si>
  <si>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</si>
  <si>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</si>
  <si>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</si>
  <si>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</si>
  <si>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</si>
  <si>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</si>
  <si>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</si>
  <si>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</si>
  <si>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</si>
  <si>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</si>
  <si>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</si>
  <si>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</si>
  <si>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</si>
  <si>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</si>
  <si>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</si>
  <si>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</si>
  <si>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</si>
  <si>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</si>
  <si>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</si>
  <si>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</si>
  <si>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</si>
  <si>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</si>
  <si>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</si>
  <si>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</si>
  <si>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</si>
  <si>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</si>
  <si>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</si>
  <si>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</si>
  <si>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</si>
  <si>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</si>
  <si>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</si>
  <si>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</si>
  <si>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</si>
  <si>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</si>
  <si>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</si>
  <si>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</si>
  <si>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</si>
  <si>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</si>
  <si>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</si>
  <si>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</si>
  <si>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</si>
  <si>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</si>
  <si>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</si>
  <si>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</si>
  <si>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</si>
  <si>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</si>
  <si>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</si>
  <si>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</si>
  <si>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</si>
  <si>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</si>
  <si>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</si>
  <si>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</si>
  <si>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</si>
  <si>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</si>
  <si>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</si>
  <si>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</si>
  <si>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</si>
  <si>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</si>
  <si>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</si>
  <si>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</si>
  <si>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</si>
  <si>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</si>
  <si>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</si>
  <si>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</si>
  <si>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</si>
  <si>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</si>
  <si>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</si>
  <si>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</si>
  <si>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</si>
  <si>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</si>
  <si>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</si>
  <si>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</si>
  <si>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</si>
  <si>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</si>
  <si>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</si>
  <si>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</si>
  <si>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</si>
  <si>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</si>
  <si>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</si>
  <si>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</si>
  <si>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</si>
  <si>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</si>
  <si>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</si>
  <si>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</si>
  <si>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</si>
  <si>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</si>
  <si>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</si>
  <si>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</si>
  <si>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</si>
  <si>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</si>
  <si>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</si>
  <si>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</si>
  <si>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</si>
  <si>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</si>
  <si>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</si>
  <si>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</si>
  <si>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</si>
  <si>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</si>
  <si>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</si>
  <si>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</si>
  <si>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</si>
  <si>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</si>
  <si>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</si>
  <si>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</si>
  <si>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</si>
  <si>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</si>
  <si>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</si>
  <si>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</si>
  <si>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</si>
  <si>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</si>
  <si>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</si>
  <si>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</si>
  <si>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</si>
  <si>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</si>
  <si>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</si>
  <si>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</si>
  <si>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</si>
  <si>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</si>
  <si>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</si>
  <si>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</si>
  <si>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</si>
  <si>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</si>
  <si>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</si>
  <si>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</si>
  <si>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</si>
  <si>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</si>
  <si>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</si>
  <si>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</si>
  <si>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</si>
  <si>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</si>
  <si>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</si>
  <si>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</si>
  <si>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</si>
  <si>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</si>
  <si>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</si>
  <si>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</si>
  <si>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</si>
  <si>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</si>
  <si>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</si>
  <si>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</si>
  <si>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</si>
  <si>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</si>
  <si>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</si>
  <si>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</si>
  <si>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</si>
  <si>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</si>
  <si>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</si>
  <si>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</si>
  <si>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</si>
  <si>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</si>
  <si>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</si>
  <si>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</si>
  <si>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</si>
  <si>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</si>
  <si>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</si>
  <si>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</si>
  <si>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</si>
  <si>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</si>
  <si>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</si>
  <si>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</si>
  <si>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</si>
  <si>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</si>
  <si>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</si>
  <si>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</si>
  <si>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</si>
  <si>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</si>
  <si>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</si>
  <si>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</si>
  <si>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</si>
  <si>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</si>
  <si>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</si>
  <si>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</si>
  <si>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</si>
  <si>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</si>
  <si>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</si>
  <si>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</si>
  <si>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</si>
  <si>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</si>
  <si>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</si>
  <si>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</si>
  <si>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</si>
  <si>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</si>
  <si>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</si>
  <si>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</si>
  <si>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</si>
  <si>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</si>
  <si>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</si>
  <si>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</si>
  <si>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</si>
  <si>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</si>
  <si>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</si>
  <si>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</si>
  <si>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</si>
  <si>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</si>
  <si>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</si>
  <si>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</si>
  <si>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</si>
  <si>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</si>
  <si>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</si>
  <si>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</si>
  <si>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</si>
  <si>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</si>
  <si>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</si>
  <si>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</si>
  <si>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</si>
  <si>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</si>
  <si>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</si>
  <si>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</si>
  <si>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</si>
  <si>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</si>
  <si>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</si>
  <si>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</si>
  <si>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</si>
  <si>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</si>
  <si>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</si>
  <si>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</si>
  <si>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</si>
  <si>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</si>
  <si>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</si>
  <si>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</si>
  <si>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</si>
  <si>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</si>
  <si>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</si>
  <si>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</si>
  <si>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</si>
  <si>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</si>
  <si>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</si>
  <si>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</si>
  <si>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</si>
  <si>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</si>
  <si>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</si>
  <si>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</si>
  <si>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</si>
  <si>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</si>
  <si>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</si>
  <si>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</si>
  <si>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</si>
  <si>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</si>
  <si>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</si>
  <si>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</si>
  <si>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</si>
  <si>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</si>
  <si>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</si>
  <si>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</si>
  <si>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</si>
  <si>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</si>
  <si>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</si>
  <si>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</si>
  <si>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</si>
  <si>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</si>
  <si>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</si>
  <si>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</si>
  <si>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</si>
  <si>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</si>
  <si>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</si>
  <si>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</si>
  <si>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</si>
  <si>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</si>
  <si>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</si>
  <si>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</si>
  <si>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</si>
  <si>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</si>
  <si>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</si>
  <si>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</si>
  <si>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</si>
  <si>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</si>
  <si>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</si>
  <si>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</si>
  <si>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</si>
  <si>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</si>
  <si>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</si>
  <si>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</si>
  <si>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</si>
  <si>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</si>
  <si>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</si>
  <si>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</si>
  <si>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</si>
  <si>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</si>
  <si>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</si>
  <si>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</si>
  <si>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</si>
  <si>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</si>
  <si>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</si>
  <si>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</si>
  <si>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</si>
  <si>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</si>
  <si>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</si>
  <si>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</si>
  <si>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</si>
  <si>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</si>
  <si>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</si>
  <si>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</si>
  <si>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</si>
  <si>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</si>
  <si>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</si>
  <si>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</si>
  <si>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</si>
  <si>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</si>
  <si>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</si>
  <si>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</si>
  <si>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</si>
  <si>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</si>
  <si>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</si>
  <si>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</si>
  <si>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</si>
  <si>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</si>
  <si>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</si>
  <si>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</si>
  <si>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</si>
  <si>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</si>
  <si>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</si>
  <si>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</si>
  <si>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</si>
  <si>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</si>
  <si>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</si>
  <si>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</si>
  <si>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</si>
  <si>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</si>
  <si>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</si>
  <si>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</si>
  <si>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</si>
  <si>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</si>
  <si>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</si>
  <si>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</si>
  <si>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</si>
  <si>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</si>
  <si>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</si>
  <si>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</si>
  <si>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</si>
  <si>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</si>
  <si>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</si>
  <si>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</si>
  <si>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</si>
  <si>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</si>
  <si>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</si>
  <si>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</si>
  <si>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</si>
  <si>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</si>
  <si>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</si>
  <si>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</si>
  <si>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</si>
  <si>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</si>
  <si>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</si>
  <si>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</si>
  <si>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</si>
  <si>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</si>
  <si>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</si>
  <si>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</si>
  <si>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</si>
  <si>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</si>
  <si>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</si>
  <si>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</si>
  <si>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</si>
  <si>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</si>
  <si>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</si>
  <si>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</si>
  <si>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</si>
  <si>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</si>
  <si>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</si>
  <si>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</si>
  <si>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</si>
  <si>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</si>
  <si>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</si>
  <si>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</si>
  <si>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</si>
  <si>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</si>
  <si>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</si>
  <si>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</si>
  <si>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</si>
  <si>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</si>
  <si>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</si>
  <si>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</si>
  <si>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</si>
  <si>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</si>
  <si>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</si>
  <si>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</si>
  <si>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</si>
  <si>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</si>
  <si>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</si>
  <si>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</si>
  <si>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</si>
  <si>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</si>
  <si>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</si>
  <si>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</si>
  <si>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</si>
  <si>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</si>
  <si>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</si>
  <si>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</si>
  <si>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</si>
  <si>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</si>
  <si>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</si>
  <si>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</si>
  <si>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</si>
  <si>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</si>
  <si>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</si>
  <si>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</si>
  <si>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</si>
  <si>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</si>
  <si>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</si>
  <si>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</si>
  <si>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</si>
  <si>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</si>
  <si>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</si>
  <si>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</si>
  <si>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</si>
  <si>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</si>
  <si>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</si>
  <si>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</si>
  <si>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</si>
  <si>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</si>
  <si>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</si>
  <si>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</si>
  <si>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</si>
  <si>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</si>
  <si>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</si>
  <si>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</si>
  <si>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</si>
  <si>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</si>
  <si>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</si>
  <si>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</si>
  <si>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</si>
  <si>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</si>
  <si>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</si>
  <si>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</si>
  <si>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</si>
  <si>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</si>
  <si>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</si>
  <si>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</si>
  <si>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</si>
  <si>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</si>
  <si>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</si>
  <si>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</si>
  <si>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</si>
  <si>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</si>
  <si>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</si>
  <si>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</si>
  <si>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</si>
  <si>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</si>
  <si>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</si>
  <si>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</si>
  <si>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</si>
  <si>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</si>
  <si>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</si>
  <si>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</si>
  <si>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</si>
  <si>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</si>
  <si>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</si>
  <si>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</si>
  <si>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</si>
  <si>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</si>
  <si>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</si>
  <si>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</si>
  <si>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</si>
  <si>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</si>
  <si>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</si>
  <si>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</si>
  <si>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</si>
  <si>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</si>
  <si>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</si>
  <si>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</si>
  <si>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</si>
  <si>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</si>
  <si>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</si>
  <si>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</si>
  <si>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</si>
  <si>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</si>
  <si>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</si>
  <si>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</si>
  <si>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</si>
  <si>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</si>
  <si>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</si>
  <si>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</si>
  <si>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</si>
  <si>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</si>
  <si>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</si>
  <si>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</si>
  <si>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</si>
  <si>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</si>
  <si>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</si>
  <si>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</si>
  <si>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</si>
  <si>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</si>
  <si>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</si>
  <si>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</si>
  <si>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</si>
  <si>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</si>
  <si>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</si>
  <si>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</si>
  <si>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</si>
  <si>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</si>
  <si>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</si>
  <si>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</si>
  <si>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</si>
  <si>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</si>
  <si>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</si>
  <si>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</si>
  <si>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</si>
  <si>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</si>
  <si>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</si>
  <si>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</si>
  <si>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</si>
  <si>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</si>
  <si>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</si>
  <si>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</si>
  <si>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</si>
  <si>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</si>
  <si>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</si>
  <si>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</si>
  <si>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</si>
  <si>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</si>
  <si>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</si>
  <si>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</si>
  <si>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</si>
  <si>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</si>
  <si>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</si>
  <si>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</si>
  <si>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</si>
  <si>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</si>
  <si>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</si>
  <si>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</si>
  <si>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</si>
  <si>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</si>
  <si>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</si>
  <si>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</si>
  <si>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</si>
  <si>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</si>
  <si>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</si>
  <si>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</si>
  <si>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</si>
  <si>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</si>
  <si>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</si>
  <si>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</si>
  <si>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</si>
  <si>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</si>
  <si>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</si>
  <si>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</si>
  <si>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</si>
  <si>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</si>
  <si>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</si>
  <si>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</si>
  <si>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</si>
  <si>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</si>
  <si>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</si>
  <si>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</si>
  <si>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</si>
  <si>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</si>
  <si>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</si>
  <si>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</si>
  <si>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</si>
  <si>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</si>
  <si>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</si>
  <si>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</si>
  <si>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</si>
  <si>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</si>
  <si>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</si>
  <si>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</si>
  <si>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</si>
  <si>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</si>
  <si>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</si>
  <si>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</si>
  <si>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</si>
  <si>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</si>
  <si>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</si>
  <si>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</si>
  <si>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</si>
  <si>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</si>
  <si>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</si>
  <si>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</si>
  <si>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</si>
  <si>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</si>
  <si>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</si>
  <si>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</si>
  <si>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</si>
  <si>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</si>
  <si>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</si>
  <si>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</si>
  <si>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</si>
  <si>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</si>
  <si>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</si>
  <si>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</si>
  <si>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</si>
  <si>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</si>
  <si>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</si>
  <si>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</si>
  <si>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</si>
  <si>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</si>
  <si>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</si>
  <si>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31-31.5</t>
  </si>
  <si>
    <t>ALOKINDS</t>
  </si>
  <si>
    <t>MULTIPLIER SHARE &amp; STOCK ADVISORS PRIVATE LIMITED</t>
  </si>
  <si>
    <t>2100-2200</t>
  </si>
  <si>
    <t>GRAVITON RESEARCH CAPITAL LLP</t>
  </si>
  <si>
    <t>270-280</t>
  </si>
  <si>
    <t>360-390</t>
  </si>
  <si>
    <t xml:space="preserve">RELIANCE </t>
  </si>
  <si>
    <t>2580-2610</t>
  </si>
  <si>
    <t>2750-2800</t>
  </si>
  <si>
    <t>2080-2120</t>
  </si>
  <si>
    <t>440-460</t>
  </si>
  <si>
    <t>GSPL SEPT FUT</t>
  </si>
  <si>
    <t>246-250</t>
  </si>
  <si>
    <t>740-750</t>
  </si>
  <si>
    <t>Profit of Rs 11.5/-</t>
  </si>
  <si>
    <t>200-250</t>
  </si>
  <si>
    <t>840-850</t>
  </si>
  <si>
    <t>1770-1850</t>
  </si>
  <si>
    <t>165-170</t>
  </si>
  <si>
    <t>BHARTIARTL SEP FUT</t>
  </si>
  <si>
    <t>ICICIBANK SEP FUT</t>
  </si>
  <si>
    <t>3700-3800</t>
  </si>
  <si>
    <t>BANKNIFTY 39700 CE 8 SEP</t>
  </si>
  <si>
    <t>600-700</t>
  </si>
  <si>
    <t>MINDAIND</t>
  </si>
  <si>
    <t>890-895</t>
  </si>
  <si>
    <t>CONCOR SEP FUT</t>
  </si>
  <si>
    <t>715-720</t>
  </si>
  <si>
    <t>HDFCAMC SEPT FUT</t>
  </si>
  <si>
    <t>2140-2180</t>
  </si>
  <si>
    <t>400-410</t>
  </si>
  <si>
    <t>Profit of Rs 10.5/-</t>
  </si>
  <si>
    <t>Loss of Rs.110/-</t>
  </si>
  <si>
    <t>BANKNIFTY 39500 CE 1-SEP</t>
  </si>
  <si>
    <t>250-300</t>
  </si>
  <si>
    <t>Profit of Rs 6/-</t>
  </si>
  <si>
    <t>Retail Research Technical Calls &amp; Fundamental Performance Report for the month of Sep-2022</t>
  </si>
  <si>
    <t>RIIL</t>
  </si>
  <si>
    <t>Reliance Indl Infra Ltd</t>
  </si>
  <si>
    <t>230-235</t>
  </si>
  <si>
    <t>Profit of Rs.19/-</t>
  </si>
  <si>
    <t>NIFTY 17400 PE 8 SEP</t>
  </si>
  <si>
    <t>120-160</t>
  </si>
  <si>
    <t>Profit of Rs.40.5/-</t>
  </si>
  <si>
    <t>BANKNIFTY 40000 CE 8 SEP</t>
  </si>
  <si>
    <t>Sell</t>
  </si>
  <si>
    <t>140-160</t>
  </si>
  <si>
    <t>500-600</t>
  </si>
  <si>
    <t>TATACOMM 1320 CE SEP</t>
  </si>
  <si>
    <t xml:space="preserve">BANKNIFTY 39300 PE 8 SEP </t>
  </si>
  <si>
    <t>10.0-5</t>
  </si>
  <si>
    <t>Loss of Rs 11.5/-</t>
  </si>
  <si>
    <t>SBIN SEPT FUT</t>
  </si>
  <si>
    <t>520-510</t>
  </si>
  <si>
    <t>Profit of Rs.23.5/-</t>
  </si>
  <si>
    <t>ZYDUSLIFE SEPT FUT</t>
  </si>
  <si>
    <t>380-385</t>
  </si>
  <si>
    <t>Profit of Rs.125/-</t>
  </si>
  <si>
    <t>Profit of Rs.1.5/-</t>
  </si>
  <si>
    <t>Loss of Rs.32.5/-</t>
  </si>
  <si>
    <t>Loss of Rs.105/-</t>
  </si>
  <si>
    <t>Loss of Rs.9/-</t>
  </si>
  <si>
    <t>NIFTY 17500 PE 8 SEP</t>
  </si>
  <si>
    <t>550-580</t>
  </si>
  <si>
    <t>Profit of Rs 4.5/-</t>
  </si>
  <si>
    <t>PFC SEPT FUT</t>
  </si>
  <si>
    <t>Loss of Rs 5/-</t>
  </si>
  <si>
    <t>Profit of Rs 1.5/-</t>
  </si>
  <si>
    <t>157-160</t>
  </si>
  <si>
    <t>Loss of Rs.170/-</t>
  </si>
  <si>
    <t>Loss of Rs 9/-</t>
  </si>
  <si>
    <t>Loss of Rs 70/-</t>
  </si>
  <si>
    <t>2050-2100</t>
  </si>
  <si>
    <t>Profit of Rs.33/-</t>
  </si>
  <si>
    <t>250-255</t>
  </si>
  <si>
    <t>1610-1640</t>
  </si>
  <si>
    <t>1750-1800</t>
  </si>
  <si>
    <t>TATACONSUM SEPT FUT</t>
  </si>
  <si>
    <t>840-855</t>
  </si>
  <si>
    <t>Profit of Rs.4.5/-</t>
  </si>
  <si>
    <t>2060-2100</t>
  </si>
  <si>
    <t>HINDUNILVR SEPT FUT</t>
  </si>
  <si>
    <t>2630-2670</t>
  </si>
  <si>
    <t>BHARTIARTL SEPT FUT</t>
  </si>
  <si>
    <t>770-780</t>
  </si>
  <si>
    <t>TECHM SEPT FUT</t>
  </si>
  <si>
    <t>1090-1100</t>
  </si>
  <si>
    <t>HCLTECH SEPT FUT</t>
  </si>
  <si>
    <t>950-960</t>
  </si>
  <si>
    <t>Profit of Rs.8/-</t>
  </si>
  <si>
    <t>4800-5000</t>
  </si>
  <si>
    <t>Profit of Rs 5/-</t>
  </si>
  <si>
    <t>Profit of Rs 10/-</t>
  </si>
  <si>
    <t>Profit of Rs 17/-</t>
  </si>
  <si>
    <t>Profit of Rs 9/-</t>
  </si>
  <si>
    <t>BANKNIFTY 39900 PE 8 SEP</t>
  </si>
  <si>
    <t>530-520</t>
  </si>
  <si>
    <t>955-965</t>
  </si>
  <si>
    <t>BALKRISIND 2050 CE SEP</t>
  </si>
  <si>
    <t>65-80</t>
  </si>
  <si>
    <t>70.5-71.5</t>
  </si>
  <si>
    <t>80-82</t>
  </si>
  <si>
    <t>Loss of Rs 6/-</t>
  </si>
  <si>
    <t>Profit of Rs.262.5/-</t>
  </si>
  <si>
    <t>Profit of Rs 34/-</t>
  </si>
  <si>
    <t>560-568</t>
  </si>
  <si>
    <t>2050-2150</t>
  </si>
  <si>
    <t>1550-1650</t>
  </si>
  <si>
    <t>205-215</t>
  </si>
  <si>
    <t>ACC SEPT FUT</t>
  </si>
  <si>
    <t>2360-2320</t>
  </si>
  <si>
    <t>Loss of Rs 45/-</t>
  </si>
  <si>
    <t>Profit of Rs 5.5/-</t>
  </si>
  <si>
    <t>2650-2690</t>
  </si>
  <si>
    <t xml:space="preserve">HDFCBANK SEPT FUT </t>
  </si>
  <si>
    <t>1525-1545</t>
  </si>
  <si>
    <t>BAJAJFINSV SEPT FUT</t>
  </si>
  <si>
    <t>Profit of Rs.31/-</t>
  </si>
  <si>
    <t>SBIN 580 CE SEP</t>
  </si>
  <si>
    <t>9-11.0</t>
  </si>
  <si>
    <t>AMARAJABAT 555 CE SEP</t>
  </si>
  <si>
    <t>AMARAJABAT 570 CE SEP</t>
  </si>
  <si>
    <t>12-13.0</t>
  </si>
  <si>
    <t>7.50-8.0</t>
  </si>
  <si>
    <t>Profit of Rs 11/-</t>
  </si>
  <si>
    <t>Profit of Rs 42/-</t>
  </si>
  <si>
    <t>Profit of Rs 15.5/-</t>
  </si>
  <si>
    <t>1060-1100</t>
  </si>
  <si>
    <t xml:space="preserve"> ZEEL</t>
  </si>
  <si>
    <t>280-282</t>
  </si>
  <si>
    <t>Profit of Rs.14.5/-</t>
  </si>
  <si>
    <t>MINDTREE SEPT FUT</t>
  </si>
  <si>
    <t>3450-3500</t>
  </si>
  <si>
    <t>AMARAJABAT SEPT FUT</t>
  </si>
  <si>
    <t>565-575</t>
  </si>
  <si>
    <t>980-990</t>
  </si>
  <si>
    <t>830-850</t>
  </si>
  <si>
    <t>1750-1770</t>
  </si>
  <si>
    <t>NIFTY 17900 PE 15 SEP</t>
  </si>
  <si>
    <t>65-70</t>
  </si>
  <si>
    <t>AXISBANK 820 CE SEP</t>
  </si>
  <si>
    <t>17-22</t>
  </si>
  <si>
    <t>BHARTIARTL 790 CE SEP</t>
  </si>
  <si>
    <t>18-22</t>
  </si>
  <si>
    <t>Part profit of Rs.80/-</t>
  </si>
  <si>
    <t>SHAIBAL GHOSH</t>
  </si>
  <si>
    <t>SOFCOM</t>
  </si>
  <si>
    <t>KISHORE MEHTA</t>
  </si>
  <si>
    <t>VEERHEALTH</t>
  </si>
  <si>
    <t>TOPGAIN FINANCE PRIVATE LIMITED</t>
  </si>
  <si>
    <t>Loss of Rs 19/-</t>
  </si>
  <si>
    <t>Profit of Rs.1.25/-</t>
  </si>
  <si>
    <t>Loss of Rs.14/-</t>
  </si>
  <si>
    <t>Profit of Rs.2/-</t>
  </si>
  <si>
    <t>Profit of Rs.3.25/-</t>
  </si>
  <si>
    <t>OBEROIRLTY 1140 CE SEP</t>
  </si>
  <si>
    <t>30-35</t>
  </si>
  <si>
    <t>Profit of Rs.3.5/-</t>
  </si>
  <si>
    <t xml:space="preserve">INFY 1500 CE SEP </t>
  </si>
  <si>
    <t>45-60</t>
  </si>
  <si>
    <t>NIFTY 18000 PE 15-SEP</t>
  </si>
  <si>
    <t>120-150</t>
  </si>
  <si>
    <t>BANKNIFTY 41500 CE 15-SEP</t>
  </si>
  <si>
    <t>350-450</t>
  </si>
  <si>
    <t>Loss of Rs.60/-</t>
  </si>
  <si>
    <t>Neutal</t>
  </si>
  <si>
    <t>INDIACEM SEPT FUT</t>
  </si>
  <si>
    <t>1680-1700</t>
  </si>
  <si>
    <t xml:space="preserve">TATASTEEL SEPT FUT </t>
  </si>
  <si>
    <t>GUJGASLTD SEPT FUT</t>
  </si>
  <si>
    <t>525-535</t>
  </si>
  <si>
    <t>115-117</t>
  </si>
  <si>
    <t>BEL SEPT FUT</t>
  </si>
  <si>
    <t xml:space="preserve">COLPAL SEPT FUT </t>
  </si>
  <si>
    <t>Profit of Rs.25.5/-</t>
  </si>
  <si>
    <t>EARUM</t>
  </si>
  <si>
    <t>XTX MARKETS LLP</t>
  </si>
  <si>
    <t>NIFTY 18050 PE 15-SEP</t>
  </si>
  <si>
    <t>90-120</t>
  </si>
  <si>
    <t>BANKNIFTY 41300 CE 15-SEP</t>
  </si>
  <si>
    <t>250-330</t>
  </si>
  <si>
    <t>Profit of Rs.50/-</t>
  </si>
  <si>
    <t>70-80</t>
  </si>
  <si>
    <t>Profit of Rs.11.5/-</t>
  </si>
  <si>
    <t>Profit of Rs.2.5/-</t>
  </si>
  <si>
    <t>Profit of Rs.39/-</t>
  </si>
  <si>
    <t>Loss of Rs 2.75/-</t>
  </si>
  <si>
    <t>Profit of Rs 8/-</t>
  </si>
  <si>
    <t>370-390</t>
  </si>
  <si>
    <t>Profit of Rs.15/-</t>
  </si>
  <si>
    <t>Profit of Rs.6.5/-</t>
  </si>
  <si>
    <t>Loss of Rs.11/-</t>
  </si>
  <si>
    <t>Loss of Rs.65/-</t>
  </si>
  <si>
    <t>Loss of Rs.25/-</t>
  </si>
  <si>
    <t>Loss of Rs 13/-</t>
  </si>
  <si>
    <t>Loss of Rs 38/-</t>
  </si>
  <si>
    <t>APOLLOHOSP SEPT FUT</t>
  </si>
  <si>
    <t>4500-4550</t>
  </si>
  <si>
    <t xml:space="preserve">BALKRISIND SEPT FUT </t>
  </si>
  <si>
    <t>2070-2100</t>
  </si>
  <si>
    <t>Loss of Rs 50/-</t>
  </si>
  <si>
    <t>Loss of Rs.16.5/-</t>
  </si>
  <si>
    <t>525-530</t>
  </si>
  <si>
    <t>570-590</t>
  </si>
  <si>
    <t>2900-3000</t>
  </si>
  <si>
    <t>EPBIO</t>
  </si>
  <si>
    <t>OSIAJEE</t>
  </si>
  <si>
    <t>VAL</t>
  </si>
  <si>
    <t>Profit of Rs.8.75/-</t>
  </si>
  <si>
    <t>Profit of Rs.19.5/-</t>
  </si>
  <si>
    <t>Loss of Rs.90/-</t>
  </si>
  <si>
    <t>Loss of Rs.-7/-</t>
  </si>
  <si>
    <t>846-850</t>
  </si>
  <si>
    <t>880-900</t>
  </si>
  <si>
    <t>AXISBANK SEPT FUT</t>
  </si>
  <si>
    <t>785-775</t>
  </si>
  <si>
    <t xml:space="preserve">GRASIM SEPT FUT </t>
  </si>
  <si>
    <t>1780-1810</t>
  </si>
  <si>
    <t>560-570</t>
  </si>
  <si>
    <t>610-630</t>
  </si>
  <si>
    <t>1900-1930</t>
  </si>
  <si>
    <t>ZENAB AIYUB YACOOBALI</t>
  </si>
  <si>
    <t>AJOONI</t>
  </si>
  <si>
    <t>Ajooni Biotech Limited</t>
  </si>
  <si>
    <t>PARTH INFIN BROKERS PVT LTD</t>
  </si>
  <si>
    <t>HILTON</t>
  </si>
  <si>
    <t>Hilton Metal Forging Limi</t>
  </si>
  <si>
    <t>KSHITIJPOL</t>
  </si>
  <si>
    <t>Kshitij Polyline Limited</t>
  </si>
  <si>
    <t>NIFTY 17700 PE 22-SEP</t>
  </si>
  <si>
    <t>120-140</t>
  </si>
  <si>
    <t>CROMPTON SEPT FUT</t>
  </si>
  <si>
    <t>410-418</t>
  </si>
  <si>
    <t>Loss of Rs 11/-</t>
  </si>
  <si>
    <t>Profit of Rs.7/-</t>
  </si>
  <si>
    <t>VOLTAS SEPT FUT</t>
  </si>
  <si>
    <t>900-880</t>
  </si>
  <si>
    <t>PIIND SEPT FUT</t>
  </si>
  <si>
    <t>3220-3250</t>
  </si>
  <si>
    <t>SIEMENS SEPT FUT</t>
  </si>
  <si>
    <t>3050-3080</t>
  </si>
  <si>
    <t>INFY 1420 CE SEP</t>
  </si>
  <si>
    <t>3150-3190</t>
  </si>
  <si>
    <t>3400-3600</t>
  </si>
  <si>
    <t>211-215</t>
  </si>
  <si>
    <t>230-240</t>
  </si>
  <si>
    <t>Part profit of Rs.115/-</t>
  </si>
  <si>
    <t>Profit of Rs.5/-</t>
  </si>
  <si>
    <t>610-620</t>
  </si>
  <si>
    <t>PRABHULAL LALLUBHAI PAREKH</t>
  </si>
  <si>
    <t>NAKSHATRA GARMENTS PRIVATE LIMITED</t>
  </si>
  <si>
    <t>TFCILTD</t>
  </si>
  <si>
    <t>GIR DAIRY FARMING PRODUCTS PRIVATE LIMITED</t>
  </si>
  <si>
    <t>CHETAN RASIKLAL SHAH</t>
  </si>
  <si>
    <t>QE SECURITIES</t>
  </si>
  <si>
    <t>SKSE SECURITIES LTD</t>
  </si>
  <si>
    <t>Tourism Finance Corp</t>
  </si>
  <si>
    <t>RAJASTHAN GLOBAL SECURITIES PVT LTD</t>
  </si>
  <si>
    <t>Profit of Rs.12/-</t>
  </si>
  <si>
    <t>Profit of Rs.42.50/-</t>
  </si>
  <si>
    <t>Profit of Rs.16/-</t>
  </si>
  <si>
    <t>365-368</t>
  </si>
  <si>
    <t>380-394</t>
  </si>
  <si>
    <t>903-906</t>
  </si>
  <si>
    <t>935-955</t>
  </si>
  <si>
    <t>Loss of Rs 27.5/-</t>
  </si>
  <si>
    <t>ANERI</t>
  </si>
  <si>
    <t>ARTLINK VINTRADE LIMITED</t>
  </si>
  <si>
    <t>OM PRAKASH SHARMA</t>
  </si>
  <si>
    <t>BCLENTERPR</t>
  </si>
  <si>
    <t>PURVESH DEVDATT MAJMUDAR</t>
  </si>
  <si>
    <t>NAV CAPITAL VCC - NAV CAPITAL EMERGING STAR FUND</t>
  </si>
  <si>
    <t>GCSL</t>
  </si>
  <si>
    <t>SW CAPITAL PRIVATE LIMITED</t>
  </si>
  <si>
    <t>B.W.TRADERS</t>
  </si>
  <si>
    <t>MEP</t>
  </si>
  <si>
    <t>NEOMILE CORPORATE ADVISORY PRIVATE LIMITED</t>
  </si>
  <si>
    <t>MIL</t>
  </si>
  <si>
    <t>SAMIR ROHITBHAI SHAH</t>
  </si>
  <si>
    <t>MILEFUR</t>
  </si>
  <si>
    <t>SWAPAN KARMAKAR</t>
  </si>
  <si>
    <t>PREETI JAIN</t>
  </si>
  <si>
    <t>RAJNISH</t>
  </si>
  <si>
    <t>REFNOL</t>
  </si>
  <si>
    <t>HARWINDER SINGH</t>
  </si>
  <si>
    <t>SIPTL</t>
  </si>
  <si>
    <t>BP EQUITIES PVT. LTD.</t>
  </si>
  <si>
    <t>SMGOLD</t>
  </si>
  <si>
    <t>YACOOBALI AIYUB MOHAMMED</t>
  </si>
  <si>
    <t>SYMBIOX</t>
  </si>
  <si>
    <t>SUNGOLD MERCHANDISE PRIVATE LIMITED</t>
  </si>
  <si>
    <t>MIDLAND FINANCIAL ADVISORY PRIVATE LIMITED</t>
  </si>
  <si>
    <t>GYANDEEP FINANCIAL ADVISORY PRIVATE LIMITED</t>
  </si>
  <si>
    <t>EMRALD COMMERCIAL LIMITED</t>
  </si>
  <si>
    <t>TITANIN</t>
  </si>
  <si>
    <t>GAURAV CHANDRAKANT SHAH</t>
  </si>
  <si>
    <t>BTML</t>
  </si>
  <si>
    <t>Bodhi Tree Multimedia Ltd</t>
  </si>
  <si>
    <t>ZYANA STOCKS AND COMMODITIES</t>
  </si>
  <si>
    <t>LIBERTSHOE</t>
  </si>
  <si>
    <t>Liberty Shoes Ltd</t>
  </si>
  <si>
    <t>MCLEODRUSS</t>
  </si>
  <si>
    <t>Mcleod Russel India Limit</t>
  </si>
  <si>
    <t>MANSI SHARES &amp; STOCK ADVISORS PVT LTD</t>
  </si>
  <si>
    <t>MEGAFLEX</t>
  </si>
  <si>
    <t>Mega Flex Plastics Ltd</t>
  </si>
  <si>
    <t>SABAR</t>
  </si>
  <si>
    <t>Sabar Flex India Limited</t>
  </si>
  <si>
    <t>VINEY EQUITY MARKET LLP</t>
  </si>
  <si>
    <t>MOUNTAIN VENTURES</t>
  </si>
  <si>
    <t>JAYSUKHBHAI THATHAGAR</t>
  </si>
  <si>
    <t>VIVIANA</t>
  </si>
  <si>
    <t>Viviana Power Tech Ltd</t>
  </si>
  <si>
    <t>Loss of Rs.17/-</t>
  </si>
  <si>
    <t>TATACONSUM 810 CE SEP</t>
  </si>
  <si>
    <t>404-406</t>
  </si>
  <si>
    <t>420-428</t>
  </si>
  <si>
    <t>3150-3160</t>
  </si>
  <si>
    <t>COLPAL SEPT FUT</t>
  </si>
  <si>
    <t>1594-1600</t>
  </si>
  <si>
    <t>1640-1660</t>
  </si>
  <si>
    <t>239-240</t>
  </si>
  <si>
    <t>515-520</t>
  </si>
  <si>
    <t>Profit of Rs 25/-</t>
  </si>
  <si>
    <t>BANKNIFTY 41100 CE 22-SEP</t>
  </si>
  <si>
    <t>10-11.0</t>
  </si>
  <si>
    <t>ACML</t>
  </si>
  <si>
    <t>ALTIUS GLOBAL FINANCE PRIVATE LIMITED</t>
  </si>
  <si>
    <t>AFEL</t>
  </si>
  <si>
    <t>ASHISH KHANDELWAL</t>
  </si>
  <si>
    <t>ALAN SCOTT</t>
  </si>
  <si>
    <t>NEXT ORBIT VENTURES FUND</t>
  </si>
  <si>
    <t>ALEXANDER</t>
  </si>
  <si>
    <t>PIYUSH MAKHIJANI</t>
  </si>
  <si>
    <t>KAMLESH NAVINCHANDRA SHAH</t>
  </si>
  <si>
    <t>DDIL</t>
  </si>
  <si>
    <t>ASHOK KUMAR CHAUDHARY</t>
  </si>
  <si>
    <t>EKENNIS</t>
  </si>
  <si>
    <t>NIKHIL JAIN</t>
  </si>
  <si>
    <t>XTENDED BUSINESS REPORTING LIMITED</t>
  </si>
  <si>
    <t>FILATFASH</t>
  </si>
  <si>
    <t>ERISKA INVESTMENT FUND LTD</t>
  </si>
  <si>
    <t>ANANT WEALTH CONSULTANTS PRIVATE LIMITED</t>
  </si>
  <si>
    <t>GUJHYSPIN</t>
  </si>
  <si>
    <t>AMISH PRAVINKUMAR GOSAI</t>
  </si>
  <si>
    <t>INDOASIAF</t>
  </si>
  <si>
    <t>SHOBHA PADAM CHALLANI</t>
  </si>
  <si>
    <t>PRAKASH CHAND JAIN</t>
  </si>
  <si>
    <t>M PRAKASHCHAND JAIN HUF</t>
  </si>
  <si>
    <t>KCDGROUP</t>
  </si>
  <si>
    <t>JINAL NEERAJ RAMNANI</t>
  </si>
  <si>
    <t>SHRENI CONSTRUCTION PRIVATE LIMITED</t>
  </si>
  <si>
    <t>KFBL</t>
  </si>
  <si>
    <t>GLOCOM IMPEX PVT LTD</t>
  </si>
  <si>
    <t>GOPAL ROY CHOUDHURY</t>
  </si>
  <si>
    <t>SUBROTO MUKHERJEE</t>
  </si>
  <si>
    <t>NCLRESE</t>
  </si>
  <si>
    <t>PMC FINCORP LIMITED</t>
  </si>
  <si>
    <t>SHREE KRISHNA SHARANAM FINANCIALS</t>
  </si>
  <si>
    <t>NICCOPAR</t>
  </si>
  <si>
    <t>ICICI BANK LIMITED</t>
  </si>
  <si>
    <t>NICCO ENGINEERING SERVICES LIMITED</t>
  </si>
  <si>
    <t>NAVIN PURI AND FAMILY HUF</t>
  </si>
  <si>
    <t>DARSHAN JAYSUKHLAL MEHTA</t>
  </si>
  <si>
    <t>BURLINGTON FINANCE LIMITED</t>
  </si>
  <si>
    <t>POOJA</t>
  </si>
  <si>
    <t>MANGLAM FINANCIAL SERVICES</t>
  </si>
  <si>
    <t>PROFINC</t>
  </si>
  <si>
    <t>ROCKY RASIKLAL VORA</t>
  </si>
  <si>
    <t>GAURI NANDAN TRADERS</t>
  </si>
  <si>
    <t>SARVAGAY TEXTILE LLP</t>
  </si>
  <si>
    <t>RHETAN</t>
  </si>
  <si>
    <t>SHUBHAMMUNET</t>
  </si>
  <si>
    <t>VISAGAR FINANCIAL SERVICES LIMITED</t>
  </si>
  <si>
    <t>RUDRA PRO BUILD PRIVATE LIMITED .</t>
  </si>
  <si>
    <t>RUMA MONDAL</t>
  </si>
  <si>
    <t>VENKATESHWARA INDUSTRIAL PROMOTION CO LIMITED</t>
  </si>
  <si>
    <t>RAVIODAY REALTORS PRIVATE LIMITED</t>
  </si>
  <si>
    <t>OVERALL LOGISTICS PRIVATE LIMITED</t>
  </si>
  <si>
    <t>DHWAJA SHARES &amp; SECURITIES PVT LTD</t>
  </si>
  <si>
    <t>UNIQUEO</t>
  </si>
  <si>
    <t>AJIT KUMAR KHANDELWAL</t>
  </si>
  <si>
    <t>AMARJA RAHUL PATIL</t>
  </si>
  <si>
    <t>YELLOWSTONE VENTURES LLP</t>
  </si>
  <si>
    <t>RUCHI YOGESH SHAH</t>
  </si>
  <si>
    <t>SHRUTI YOGESH SHAH</t>
  </si>
  <si>
    <t>CHIRAG JAYESH SHAH HUF</t>
  </si>
  <si>
    <t>BHAVIN SATISH SHAH HUF</t>
  </si>
  <si>
    <t>NISHA BHAVIN SHAH</t>
  </si>
  <si>
    <t>BHAVIN SATISH SHAH</t>
  </si>
  <si>
    <t>YOGESH SHAH HUF</t>
  </si>
  <si>
    <t>AJAY RAMESHCHANDRA VAKHARIA</t>
  </si>
  <si>
    <t>MAHASUKLAL SHAH HUF</t>
  </si>
  <si>
    <t>NIPPON INDIA MUTUAL FUND</t>
  </si>
  <si>
    <t>FIDELITY INVESTMENT TRUST FIDELITY INTERNATIONAL DISCOVERY FUND</t>
  </si>
  <si>
    <t>WAGEND</t>
  </si>
  <si>
    <t>SAVITRIDEVI</t>
  </si>
  <si>
    <t>WELCURE</t>
  </si>
  <si>
    <t>GLOBAL INFOWAYS</t>
  </si>
  <si>
    <t>MADHUDEVI SANJAY BUCHA .</t>
  </si>
  <si>
    <t>7M DEVELOPERS LLP</t>
  </si>
  <si>
    <t>REKHA BHANDARI</t>
  </si>
  <si>
    <t>RAM KESHI</t>
  </si>
  <si>
    <t>DINESH KUMAR JAIN</t>
  </si>
  <si>
    <t>DEEPA NAVIN PAMNANI</t>
  </si>
  <si>
    <t>NAVIN H PAMNANI HUF</t>
  </si>
  <si>
    <t>RITURAHUL MEHTA</t>
  </si>
  <si>
    <t>PAWAN KUMAR KHURANA</t>
  </si>
  <si>
    <t>Bharti Airtel Limited</t>
  </si>
  <si>
    <t>BHARTI TELECOM LIMITED</t>
  </si>
  <si>
    <t>DEVI GEETA</t>
  </si>
  <si>
    <t>PRASHANT NARINDERLAL CHADHA</t>
  </si>
  <si>
    <t>GAYAPROJ</t>
  </si>
  <si>
    <t>Gayatri Projects Ltd</t>
  </si>
  <si>
    <t>NAMAN SECURITIES &amp; FINANCE PVT LTD</t>
  </si>
  <si>
    <t>GSTL</t>
  </si>
  <si>
    <t>Globesecure Techno Ltd</t>
  </si>
  <si>
    <t>CHHEDA PANKAJ DHANJI</t>
  </si>
  <si>
    <t>ANISHA FINCAP CONSULTANTS LLP</t>
  </si>
  <si>
    <t>ISHAN</t>
  </si>
  <si>
    <t>Ishan International Ltd</t>
  </si>
  <si>
    <t>NNM SECURITIES PVT LTD</t>
  </si>
  <si>
    <t>DHIMAN BHAVYA</t>
  </si>
  <si>
    <t>BHAVYADHIMAN</t>
  </si>
  <si>
    <t>DIPAKMATHURBHAISALVI</t>
  </si>
  <si>
    <t>RIDDHI CORPORATE SERVICES LIMITED</t>
  </si>
  <si>
    <t>JALAN</t>
  </si>
  <si>
    <t>Jalan Transolu. India Ltd</t>
  </si>
  <si>
    <t>RAVINDRASINH BHADORIYA</t>
  </si>
  <si>
    <t>KPIT Technologies Limited</t>
  </si>
  <si>
    <t>KRITIKA</t>
  </si>
  <si>
    <t>Kritika Wires Limited</t>
  </si>
  <si>
    <t>COLOURSHINE HOSIERY PRIVATE LIMITED</t>
  </si>
  <si>
    <t>MARSHALL</t>
  </si>
  <si>
    <t>Marshall Machines Ltd</t>
  </si>
  <si>
    <t>MEENA WASAN</t>
  </si>
  <si>
    <t>KRISHAN SHARMA</t>
  </si>
  <si>
    <t>SILVER LINE VENTURES PRIVATE LIMITED</t>
  </si>
  <si>
    <t>HORNIC INVESTMENT PVT LTD</t>
  </si>
  <si>
    <t>OMAXAUTO</t>
  </si>
  <si>
    <t>Omax Autos Limited</t>
  </si>
  <si>
    <t>INDRA KIRAN VENTURES</t>
  </si>
  <si>
    <t>ORIENTLTD</t>
  </si>
  <si>
    <t>Orient Press Limited</t>
  </si>
  <si>
    <t>AMIT KUMAR JAIN HUF</t>
  </si>
  <si>
    <t>ORTINLAB</t>
  </si>
  <si>
    <t>Ortin Laboratories Ltd</t>
  </si>
  <si>
    <t>MEHTA BHUPESH MAHENDRA</t>
  </si>
  <si>
    <t>ANANT AGGARWAL</t>
  </si>
  <si>
    <t>SAKSOFT</t>
  </si>
  <si>
    <t>Saksoft Limited</t>
  </si>
  <si>
    <t>SHOKEEN EXIM PRIVATE LIMITED</t>
  </si>
  <si>
    <t>SONUINFRA</t>
  </si>
  <si>
    <t>Sonu Infratech Limited</t>
  </si>
  <si>
    <t>V JOSHI IMPEX PRIVATE LIMITED</t>
  </si>
  <si>
    <t>Suzlon Energy Limited</t>
  </si>
  <si>
    <t>SHARE INDIA SECURITIES LIMITED</t>
  </si>
  <si>
    <t>HI GROWTH CORPORATE SERVICES PVT LTD</t>
  </si>
  <si>
    <t>TAPIFRUIT</t>
  </si>
  <si>
    <t>Tapi Fruit Processing Ltd</t>
  </si>
  <si>
    <t>JIGNESHBHAI JASMATBHAI LAKHANI</t>
  </si>
  <si>
    <t>LAKHANI JIGNESH JASMATBHAI(HUF)</t>
  </si>
  <si>
    <t>PASTEL LIMITED</t>
  </si>
  <si>
    <t>IDBI TRUSTEESHIP SERVICES LTD</t>
  </si>
  <si>
    <t>PANKAJ DHANJI CHHEDA HUF</t>
  </si>
  <si>
    <t>CHIMANLAL POPATLAL MATALIYA</t>
  </si>
  <si>
    <t>PARISHI KABRA</t>
  </si>
  <si>
    <t>CHINTAN SHAH</t>
  </si>
  <si>
    <t>RAM BALLABH KATTA</t>
  </si>
  <si>
    <t>GEETABEN DHANESHBHAI SONI</t>
  </si>
  <si>
    <t>MANISH JALAN</t>
  </si>
  <si>
    <t>GAURAV SARUP</t>
  </si>
  <si>
    <t>REMSONSIND</t>
  </si>
  <si>
    <t>Remsons Industries Ltd</t>
  </si>
  <si>
    <t>KRISH AUTOMOTIVE SALES &amp; SER. PVT. LTD.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</si>
</sst>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9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0" fontId="31" fillId="17" borderId="20" xfId="0" applyFont="1" applyFill="1" applyBorder="1" applyAlignment="1">
      <alignment horizontal="center" vertical="center"/>
    </xf>
    <xf numFmtId="0" fontId="39" fillId="17" borderId="20" xfId="0" applyFont="1" applyFill="1" applyBorder="1" applyAlignment="1"/>
    <xf numFmtId="0" fontId="31" fillId="17" borderId="20" xfId="0" applyFont="1" applyFill="1" applyBorder="1" applyAlignment="1">
      <alignment horizontal="left" vertical="center"/>
    </xf>
    <xf numFmtId="0" fontId="32" fillId="17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9" fillId="24" borderId="20" xfId="0" applyFont="1" applyFill="1" applyBorder="1" applyAlignment="1"/>
    <xf numFmtId="0" fontId="31" fillId="24" borderId="20" xfId="0" applyFont="1" applyFill="1" applyBorder="1" applyAlignment="1">
      <alignment horizontal="left" vertical="center"/>
    </xf>
    <xf numFmtId="0" fontId="32" fillId="24" borderId="20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32" fillId="17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2" borderId="23" xfId="0" applyFont="1" applyFill="1" applyBorder="1" applyAlignment="1">
      <alignment horizontal="center" vertical="center"/>
    </xf>
    <xf numFmtId="15" fontId="31" fillId="22" borderId="23" xfId="0" applyNumberFormat="1" applyFont="1" applyFill="1" applyBorder="1" applyAlignment="1">
      <alignment horizontal="center" vertical="center"/>
    </xf>
    <xf numFmtId="0" fontId="32" fillId="22" borderId="23" xfId="0" applyFont="1" applyFill="1" applyBorder="1"/>
    <xf numFmtId="43" fontId="31" fillId="22" borderId="23" xfId="0" applyNumberFormat="1" applyFont="1" applyFill="1" applyBorder="1" applyAlignment="1">
      <alignment horizontal="center" vertical="top"/>
    </xf>
    <xf numFmtId="0" fontId="31" fillId="22" borderId="23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9" fillId="0" borderId="20" xfId="0" applyFont="1" applyFill="1" applyBorder="1" applyAlignment="1"/>
    <xf numFmtId="0" fontId="31" fillId="0" borderId="20" xfId="0" applyFont="1" applyFill="1" applyBorder="1" applyAlignment="1">
      <alignment horizontal="left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2" fillId="24" borderId="20" xfId="0" applyNumberFormat="1" applyFont="1" applyFill="1" applyBorder="1" applyAlignment="1">
      <alignment horizontal="center" vertical="center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40" fillId="11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0" borderId="20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1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/>
    <xf numFmtId="43" fontId="31" fillId="11" borderId="20" xfId="0" applyNumberFormat="1" applyFont="1" applyFill="1" applyBorder="1" applyAlignment="1">
      <alignment horizontal="center" vertical="top"/>
    </xf>
    <xf numFmtId="0" fontId="31" fillId="11" borderId="20" xfId="0" applyFont="1" applyFill="1" applyBorder="1" applyAlignment="1">
      <alignment horizontal="center" vertical="top"/>
    </xf>
    <xf numFmtId="0" fontId="31" fillId="25" borderId="23" xfId="0" applyFont="1" applyFill="1" applyBorder="1" applyAlignment="1">
      <alignment horizontal="center" vertical="center"/>
    </xf>
    <xf numFmtId="165" fontId="31" fillId="25" borderId="23" xfId="0" applyNumberFormat="1" applyFont="1" applyFill="1" applyBorder="1" applyAlignment="1">
      <alignment horizontal="center" vertical="center"/>
    </xf>
    <xf numFmtId="15" fontId="31" fillId="25" borderId="23" xfId="0" applyNumberFormat="1" applyFont="1" applyFill="1" applyBorder="1" applyAlignment="1">
      <alignment horizontal="center" vertical="center"/>
    </xf>
    <xf numFmtId="0" fontId="32" fillId="25" borderId="23" xfId="0" applyFont="1" applyFill="1" applyBorder="1"/>
    <xf numFmtId="43" fontId="31" fillId="25" borderId="23" xfId="0" applyNumberFormat="1" applyFont="1" applyFill="1" applyBorder="1" applyAlignment="1">
      <alignment horizontal="center" vertical="top"/>
    </xf>
    <xf numFmtId="0" fontId="31" fillId="25" borderId="23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5" fontId="40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17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0" fillId="0" borderId="0" xfId="0"/>
    <xf numFmtId="165" fontId="31" fillId="0" borderId="23" xfId="0" applyNumberFormat="1" applyFont="1" applyFill="1" applyBorder="1" applyAlignment="1">
      <alignment horizontal="center" vertical="center"/>
    </xf>
    <xf numFmtId="1" fontId="31" fillId="22" borderId="23" xfId="0" applyNumberFormat="1" applyFont="1" applyFill="1" applyBorder="1" applyAlignment="1">
      <alignment horizontal="center" vertical="center"/>
    </xf>
    <xf numFmtId="165" fontId="31" fillId="27" borderId="23" xfId="0" applyNumberFormat="1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1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31" fillId="24" borderId="23" xfId="0" applyNumberFormat="1" applyFont="1" applyFill="1" applyBorder="1" applyAlignment="1">
      <alignment horizontal="center" vertical="center"/>
    </xf>
    <xf numFmtId="0" fontId="31" fillId="24" borderId="23" xfId="0" applyFont="1" applyFill="1" applyBorder="1" applyAlignment="1">
      <alignment horizontal="center" vertical="center"/>
    </xf>
    <xf numFmtId="0" fontId="31" fillId="17" borderId="23" xfId="0" applyFont="1" applyFill="1" applyBorder="1" applyAlignment="1">
      <alignment horizontal="center" vertical="center"/>
    </xf>
    <xf numFmtId="165" fontId="31" fillId="17" borderId="23" xfId="0" applyNumberFormat="1" applyFont="1" applyFill="1" applyBorder="1" applyAlignment="1">
      <alignment horizontal="center" vertical="center"/>
    </xf>
    <xf numFmtId="16" fontId="32" fillId="17" borderId="20" xfId="0" applyNumberFormat="1" applyFont="1" applyFill="1" applyBorder="1" applyAlignment="1">
      <alignment horizontal="center" vertical="center"/>
    </xf>
    <xf numFmtId="0" fontId="31" fillId="28" borderId="23" xfId="0" applyFont="1" applyFill="1" applyBorder="1" applyAlignment="1">
      <alignment horizontal="center" vertical="center"/>
    </xf>
    <xf numFmtId="165" fontId="31" fillId="28" borderId="23" xfId="0" applyNumberFormat="1" applyFont="1" applyFill="1" applyBorder="1" applyAlignment="1">
      <alignment horizontal="center" vertical="center"/>
    </xf>
    <xf numFmtId="0" fontId="39" fillId="28" borderId="20" xfId="0" applyFont="1" applyFill="1" applyBorder="1" applyAlignment="1"/>
    <xf numFmtId="0" fontId="31" fillId="28" borderId="20" xfId="0" applyFont="1" applyFill="1" applyBorder="1" applyAlignment="1">
      <alignment horizontal="left" vertical="center"/>
    </xf>
    <xf numFmtId="0" fontId="31" fillId="28" borderId="20" xfId="0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0" fontId="32" fillId="28" borderId="20" xfId="0" applyNumberFormat="1" applyFont="1" applyFill="1" applyBorder="1" applyAlignment="1">
      <alignment horizontal="center" vertical="center"/>
    </xf>
    <xf numFmtId="0" fontId="32" fillId="28" borderId="23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66" fontId="32" fillId="25" borderId="20" xfId="0" applyNumberFormat="1" applyFont="1" applyFill="1" applyBorder="1" applyAlignment="1">
      <alignment horizontal="center" vertical="center"/>
    </xf>
    <xf numFmtId="165" fontId="31" fillId="25" borderId="20" xfId="0" applyNumberFormat="1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0" fontId="40" fillId="20" borderId="23" xfId="0" applyFont="1" applyFill="1" applyBorder="1" applyAlignment="1">
      <alignment horizontal="center" vertical="center"/>
    </xf>
    <xf numFmtId="165" fontId="40" fillId="20" borderId="20" xfId="0" applyNumberFormat="1" applyFont="1" applyFill="1" applyBorder="1" applyAlignment="1">
      <alignment horizontal="center" vertical="center"/>
    </xf>
    <xf numFmtId="0" fontId="40" fillId="20" borderId="20" xfId="0" applyFont="1" applyFill="1" applyBorder="1"/>
    <xf numFmtId="0" fontId="40" fillId="20" borderId="20" xfId="0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15" fontId="31" fillId="25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/>
    <xf numFmtId="43" fontId="31" fillId="25" borderId="20" xfId="0" applyNumberFormat="1" applyFont="1" applyFill="1" applyBorder="1" applyAlignment="1">
      <alignment horizontal="center" vertical="top"/>
    </xf>
    <xf numFmtId="0" fontId="31" fillId="25" borderId="20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top"/>
    </xf>
    <xf numFmtId="15" fontId="31" fillId="20" borderId="23" xfId="0" applyNumberFormat="1" applyFont="1" applyFill="1" applyBorder="1" applyAlignment="1">
      <alignment horizontal="center" vertical="center"/>
    </xf>
    <xf numFmtId="0" fontId="32" fillId="20" borderId="23" xfId="0" applyFont="1" applyFill="1" applyBorder="1"/>
    <xf numFmtId="43" fontId="31" fillId="20" borderId="23" xfId="0" applyNumberFormat="1" applyFont="1" applyFill="1" applyBorder="1" applyAlignment="1">
      <alignment horizontal="center" vertical="top"/>
    </xf>
    <xf numFmtId="0" fontId="31" fillId="20" borderId="23" xfId="0" applyFont="1" applyFill="1" applyBorder="1" applyAlignment="1">
      <alignment horizontal="center" vertical="top"/>
    </xf>
    <xf numFmtId="0" fontId="32" fillId="21" borderId="23" xfId="0" applyFont="1" applyFill="1" applyBorder="1" applyAlignment="1">
      <alignment horizontal="center" vertical="center"/>
    </xf>
    <xf numFmtId="1" fontId="31" fillId="18" borderId="23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16" fontId="31" fillId="18" borderId="23" xfId="0" applyNumberFormat="1" applyFont="1" applyFill="1" applyBorder="1" applyAlignment="1">
      <alignment horizontal="center" vertical="center"/>
    </xf>
    <xf numFmtId="0" fontId="31" fillId="18" borderId="23" xfId="0" applyFont="1" applyFill="1" applyBorder="1" applyAlignment="1">
      <alignment horizontal="left"/>
    </xf>
    <xf numFmtId="0" fontId="31" fillId="18" borderId="23" xfId="0" applyFont="1" applyFill="1" applyBorder="1" applyAlignment="1">
      <alignment horizontal="center" vertical="center"/>
    </xf>
    <xf numFmtId="0" fontId="32" fillId="29" borderId="20" xfId="0" applyFont="1" applyFill="1" applyBorder="1" applyAlignment="1">
      <alignment horizontal="center" vertical="center"/>
    </xf>
    <xf numFmtId="2" fontId="32" fillId="29" borderId="20" xfId="0" applyNumberFormat="1" applyFont="1" applyFill="1" applyBorder="1" applyAlignment="1">
      <alignment horizontal="center" vertical="center"/>
    </xf>
    <xf numFmtId="10" fontId="32" fillId="29" borderId="20" xfId="0" applyNumberFormat="1" applyFont="1" applyFill="1" applyBorder="1" applyAlignment="1">
      <alignment horizontal="center" vertical="center" wrapText="1"/>
    </xf>
    <xf numFmtId="16" fontId="32" fillId="29" borderId="20" xfId="0" applyNumberFormat="1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16" fontId="31" fillId="0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0" borderId="21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165" fontId="31" fillId="0" borderId="21" xfId="0" applyNumberFormat="1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513</xdr:row>
      <xdr:rowOff>4482</xdr:rowOff>
    </xdr:from>
    <xdr:to>
      <xdr:col>12</xdr:col>
      <xdr:colOff>208430</xdr:colOff>
      <xdr:row>522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19" sqref="C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44827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9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9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0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9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9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D16" sqref="D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2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44827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75" t="s">
        <v>16</v>
      </c>
      <c r="B9" s="477" t="s">
        <v>17</v>
      </c>
      <c r="C9" s="477" t="s">
        <v>18</v>
      </c>
      <c r="D9" s="477" t="s">
        <v>19</v>
      </c>
      <c r="E9" s="23" t="s">
        <v>20</v>
      </c>
      <c r="F9" s="23" t="s">
        <v>21</v>
      </c>
      <c r="G9" s="472" t="s">
        <v>22</v>
      </c>
      <c r="H9" s="473"/>
      <c r="I9" s="474"/>
      <c r="J9" s="472" t="s">
        <v>23</v>
      </c>
      <c r="K9" s="473"/>
      <c r="L9" s="474"/>
      <c r="M9" s="23"/>
      <c r="N9" s="24"/>
      <c r="O9" s="24"/>
      <c r="P9" s="24"/>
    </row>
    <row r="10" spans="1:16" ht="59.25" customHeight="1">
      <c r="A10" s="476"/>
      <c r="B10" s="478"/>
      <c r="C10" s="478"/>
      <c r="D10" s="478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44833</v>
      </c>
      <c r="E11" s="32">
        <v>17647.599999999999</v>
      </c>
      <c r="F11" s="32">
        <v>17645.783333333333</v>
      </c>
      <c r="G11" s="33">
        <v>17544.166666666664</v>
      </c>
      <c r="H11" s="33">
        <v>17440.73333333333</v>
      </c>
      <c r="I11" s="33">
        <v>17339.116666666661</v>
      </c>
      <c r="J11" s="33">
        <v>17749.216666666667</v>
      </c>
      <c r="K11" s="33">
        <v>17850.833333333336</v>
      </c>
      <c r="L11" s="33">
        <v>17954.26666666667</v>
      </c>
      <c r="M11" s="34">
        <v>17747.400000000001</v>
      </c>
      <c r="N11" s="34">
        <v>17542.349999999999</v>
      </c>
      <c r="O11" s="35">
        <v>13714850</v>
      </c>
      <c r="P11" s="36">
        <v>9.8009310964601526E-2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44833</v>
      </c>
      <c r="E12" s="37">
        <v>40697.35</v>
      </c>
      <c r="F12" s="37">
        <v>40776.116666666669</v>
      </c>
      <c r="G12" s="38">
        <v>40334.233333333337</v>
      </c>
      <c r="H12" s="38">
        <v>39971.116666666669</v>
      </c>
      <c r="I12" s="38">
        <v>39529.233333333337</v>
      </c>
      <c r="J12" s="38">
        <v>41139.233333333337</v>
      </c>
      <c r="K12" s="38">
        <v>41581.116666666669</v>
      </c>
      <c r="L12" s="38">
        <v>41944.233333333337</v>
      </c>
      <c r="M12" s="28">
        <v>41218</v>
      </c>
      <c r="N12" s="28">
        <v>40413</v>
      </c>
      <c r="O12" s="39">
        <v>2448025</v>
      </c>
      <c r="P12" s="40">
        <v>0.10347197962564374</v>
      </c>
    </row>
    <row r="13" spans="1:16" ht="12.75" customHeight="1">
      <c r="A13" s="28">
        <v>3</v>
      </c>
      <c r="B13" s="29" t="s">
        <v>35</v>
      </c>
      <c r="C13" s="30" t="s">
        <v>790</v>
      </c>
      <c r="D13" s="31">
        <v>44831</v>
      </c>
      <c r="E13" s="37">
        <v>18414.8</v>
      </c>
      <c r="F13" s="37">
        <v>18442.216666666664</v>
      </c>
      <c r="G13" s="38">
        <v>18272.583333333328</v>
      </c>
      <c r="H13" s="38">
        <v>18130.366666666665</v>
      </c>
      <c r="I13" s="38">
        <v>17960.73333333333</v>
      </c>
      <c r="J13" s="38">
        <v>18584.433333333327</v>
      </c>
      <c r="K13" s="38">
        <v>18754.066666666666</v>
      </c>
      <c r="L13" s="38">
        <v>18896.283333333326</v>
      </c>
      <c r="M13" s="28">
        <v>18611.849999999999</v>
      </c>
      <c r="N13" s="28">
        <v>18300</v>
      </c>
      <c r="O13" s="39">
        <v>5840</v>
      </c>
      <c r="P13" s="40">
        <v>-2.0134228187919462E-2</v>
      </c>
    </row>
    <row r="14" spans="1:16" ht="12.75" customHeight="1">
      <c r="A14" s="28">
        <v>4</v>
      </c>
      <c r="B14" s="29" t="s">
        <v>35</v>
      </c>
      <c r="C14" s="30" t="s">
        <v>819</v>
      </c>
      <c r="D14" s="31">
        <v>44831</v>
      </c>
      <c r="E14" s="37">
        <v>7475</v>
      </c>
      <c r="F14" s="37">
        <v>7475</v>
      </c>
      <c r="G14" s="38">
        <v>7475</v>
      </c>
      <c r="H14" s="38">
        <v>7475</v>
      </c>
      <c r="I14" s="38">
        <v>7475</v>
      </c>
      <c r="J14" s="38">
        <v>7475</v>
      </c>
      <c r="K14" s="38">
        <v>7475</v>
      </c>
      <c r="L14" s="38">
        <v>7475</v>
      </c>
      <c r="M14" s="28">
        <v>7475</v>
      </c>
      <c r="N14" s="28">
        <v>7475</v>
      </c>
      <c r="O14" s="39">
        <v>750</v>
      </c>
      <c r="P14" s="40">
        <v>0.42857142857142855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44833</v>
      </c>
      <c r="E15" s="37">
        <v>880.35</v>
      </c>
      <c r="F15" s="37">
        <v>873.7833333333333</v>
      </c>
      <c r="G15" s="38">
        <v>864.56666666666661</v>
      </c>
      <c r="H15" s="38">
        <v>848.7833333333333</v>
      </c>
      <c r="I15" s="38">
        <v>839.56666666666661</v>
      </c>
      <c r="J15" s="38">
        <v>889.56666666666661</v>
      </c>
      <c r="K15" s="38">
        <v>898.7833333333333</v>
      </c>
      <c r="L15" s="38">
        <v>914.56666666666661</v>
      </c>
      <c r="M15" s="28">
        <v>883</v>
      </c>
      <c r="N15" s="28">
        <v>858</v>
      </c>
      <c r="O15" s="39">
        <v>3013250</v>
      </c>
      <c r="P15" s="40">
        <v>-3.0095759233926128E-2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44833</v>
      </c>
      <c r="E16" s="37">
        <v>3159.15</v>
      </c>
      <c r="F16" s="37">
        <v>3167.4</v>
      </c>
      <c r="G16" s="38">
        <v>3102.25</v>
      </c>
      <c r="H16" s="38">
        <v>3045.35</v>
      </c>
      <c r="I16" s="38">
        <v>2980.2</v>
      </c>
      <c r="J16" s="38">
        <v>3224.3</v>
      </c>
      <c r="K16" s="38">
        <v>3289.4500000000007</v>
      </c>
      <c r="L16" s="38">
        <v>3346.3500000000004</v>
      </c>
      <c r="M16" s="28">
        <v>3232.55</v>
      </c>
      <c r="N16" s="28">
        <v>3110.5</v>
      </c>
      <c r="O16" s="39">
        <v>1343000</v>
      </c>
      <c r="P16" s="40">
        <v>2.6129152668906306E-3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44833</v>
      </c>
      <c r="E17" s="37">
        <v>17982.349999999999</v>
      </c>
      <c r="F17" s="37">
        <v>17982.816666666666</v>
      </c>
      <c r="G17" s="38">
        <v>17770.883333333331</v>
      </c>
      <c r="H17" s="38">
        <v>17559.416666666664</v>
      </c>
      <c r="I17" s="38">
        <v>17347.48333333333</v>
      </c>
      <c r="J17" s="38">
        <v>18194.283333333333</v>
      </c>
      <c r="K17" s="38">
        <v>18406.216666666667</v>
      </c>
      <c r="L17" s="38">
        <v>18617.683333333334</v>
      </c>
      <c r="M17" s="28">
        <v>18194.75</v>
      </c>
      <c r="N17" s="28">
        <v>17771.349999999999</v>
      </c>
      <c r="O17" s="39">
        <v>61000</v>
      </c>
      <c r="P17" s="40">
        <v>-1.7396907216494846E-2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44833</v>
      </c>
      <c r="E18" s="37">
        <v>116</v>
      </c>
      <c r="F18" s="37">
        <v>116</v>
      </c>
      <c r="G18" s="38">
        <v>114.15</v>
      </c>
      <c r="H18" s="38">
        <v>112.30000000000001</v>
      </c>
      <c r="I18" s="38">
        <v>110.45000000000002</v>
      </c>
      <c r="J18" s="38">
        <v>117.85</v>
      </c>
      <c r="K18" s="38">
        <v>119.69999999999999</v>
      </c>
      <c r="L18" s="38">
        <v>121.54999999999998</v>
      </c>
      <c r="M18" s="28">
        <v>117.85</v>
      </c>
      <c r="N18" s="28">
        <v>114.15</v>
      </c>
      <c r="O18" s="39">
        <v>26789400</v>
      </c>
      <c r="P18" s="40">
        <v>-5.41299117882919E-3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44833</v>
      </c>
      <c r="E19" s="37">
        <v>345.15</v>
      </c>
      <c r="F19" s="37">
        <v>342.59999999999997</v>
      </c>
      <c r="G19" s="38">
        <v>338.24999999999994</v>
      </c>
      <c r="H19" s="38">
        <v>331.34999999999997</v>
      </c>
      <c r="I19" s="38">
        <v>326.99999999999994</v>
      </c>
      <c r="J19" s="38">
        <v>349.49999999999994</v>
      </c>
      <c r="K19" s="38">
        <v>353.84999999999997</v>
      </c>
      <c r="L19" s="38">
        <v>360.74999999999994</v>
      </c>
      <c r="M19" s="28">
        <v>346.95</v>
      </c>
      <c r="N19" s="28">
        <v>335.7</v>
      </c>
      <c r="O19" s="39">
        <v>9804600</v>
      </c>
      <c r="P19" s="40">
        <v>-2.1536066424494033E-2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44833</v>
      </c>
      <c r="E20" s="37">
        <v>2562.85</v>
      </c>
      <c r="F20" s="37">
        <v>2538.4666666666667</v>
      </c>
      <c r="G20" s="38">
        <v>2490.9333333333334</v>
      </c>
      <c r="H20" s="38">
        <v>2419.0166666666669</v>
      </c>
      <c r="I20" s="38">
        <v>2371.4833333333336</v>
      </c>
      <c r="J20" s="38">
        <v>2610.3833333333332</v>
      </c>
      <c r="K20" s="38">
        <v>2657.916666666667</v>
      </c>
      <c r="L20" s="38">
        <v>2729.833333333333</v>
      </c>
      <c r="M20" s="28">
        <v>2586</v>
      </c>
      <c r="N20" s="28">
        <v>2466.5500000000002</v>
      </c>
      <c r="O20" s="39">
        <v>5022250</v>
      </c>
      <c r="P20" s="40">
        <v>4.0557339687143895E-2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44833</v>
      </c>
      <c r="E21" s="37">
        <v>3724.1</v>
      </c>
      <c r="F21" s="37">
        <v>3692.5666666666662</v>
      </c>
      <c r="G21" s="38">
        <v>3643.4333333333325</v>
      </c>
      <c r="H21" s="38">
        <v>3562.7666666666664</v>
      </c>
      <c r="I21" s="38">
        <v>3513.6333333333328</v>
      </c>
      <c r="J21" s="38">
        <v>3773.2333333333322</v>
      </c>
      <c r="K21" s="38">
        <v>3822.3666666666663</v>
      </c>
      <c r="L21" s="38">
        <v>3903.0333333333319</v>
      </c>
      <c r="M21" s="28">
        <v>3741.7</v>
      </c>
      <c r="N21" s="28">
        <v>3611.9</v>
      </c>
      <c r="O21" s="39">
        <v>18022000</v>
      </c>
      <c r="P21" s="40">
        <v>1.4266820496946844E-2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44833</v>
      </c>
      <c r="E22" s="37">
        <v>948.6</v>
      </c>
      <c r="F22" s="37">
        <v>943.25</v>
      </c>
      <c r="G22" s="38">
        <v>933.05</v>
      </c>
      <c r="H22" s="38">
        <v>917.5</v>
      </c>
      <c r="I22" s="38">
        <v>907.3</v>
      </c>
      <c r="J22" s="38">
        <v>958.8</v>
      </c>
      <c r="K22" s="38">
        <v>969</v>
      </c>
      <c r="L22" s="38">
        <v>984.55</v>
      </c>
      <c r="M22" s="28">
        <v>953.45</v>
      </c>
      <c r="N22" s="28">
        <v>927.7</v>
      </c>
      <c r="O22" s="39">
        <v>70487500</v>
      </c>
      <c r="P22" s="40">
        <v>-1.4166814237648309E-3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44833</v>
      </c>
      <c r="E23" s="37">
        <v>3272.15</v>
      </c>
      <c r="F23" s="37">
        <v>3256.8666666666663</v>
      </c>
      <c r="G23" s="38">
        <v>3226.2333333333327</v>
      </c>
      <c r="H23" s="38">
        <v>3180.3166666666662</v>
      </c>
      <c r="I23" s="38">
        <v>3149.6833333333325</v>
      </c>
      <c r="J23" s="38">
        <v>3302.7833333333328</v>
      </c>
      <c r="K23" s="38">
        <v>3333.416666666667</v>
      </c>
      <c r="L23" s="38">
        <v>3379.333333333333</v>
      </c>
      <c r="M23" s="28">
        <v>3287.5</v>
      </c>
      <c r="N23" s="28">
        <v>3210.95</v>
      </c>
      <c r="O23" s="39">
        <v>467000</v>
      </c>
      <c r="P23" s="40">
        <v>-1.1430990685859441E-2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44833</v>
      </c>
      <c r="E24" s="37">
        <v>515.95000000000005</v>
      </c>
      <c r="F24" s="37">
        <v>512.91666666666663</v>
      </c>
      <c r="G24" s="38">
        <v>509.0333333333333</v>
      </c>
      <c r="H24" s="38">
        <v>502.11666666666667</v>
      </c>
      <c r="I24" s="38">
        <v>498.23333333333335</v>
      </c>
      <c r="J24" s="38">
        <v>519.83333333333326</v>
      </c>
      <c r="K24" s="38">
        <v>523.7166666666667</v>
      </c>
      <c r="L24" s="38">
        <v>530.63333333333321</v>
      </c>
      <c r="M24" s="28">
        <v>516.79999999999995</v>
      </c>
      <c r="N24" s="28">
        <v>506</v>
      </c>
      <c r="O24" s="39">
        <v>6987000</v>
      </c>
      <c r="P24" s="40">
        <v>-6.1166429587482217E-3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44833</v>
      </c>
      <c r="E25" s="37">
        <v>534.9</v>
      </c>
      <c r="F25" s="37">
        <v>534.30000000000007</v>
      </c>
      <c r="G25" s="38">
        <v>519.60000000000014</v>
      </c>
      <c r="H25" s="38">
        <v>504.30000000000007</v>
      </c>
      <c r="I25" s="38">
        <v>489.60000000000014</v>
      </c>
      <c r="J25" s="38">
        <v>549.60000000000014</v>
      </c>
      <c r="K25" s="38">
        <v>564.30000000000018</v>
      </c>
      <c r="L25" s="38">
        <v>579.60000000000014</v>
      </c>
      <c r="M25" s="28">
        <v>549</v>
      </c>
      <c r="N25" s="28">
        <v>519</v>
      </c>
      <c r="O25" s="39">
        <v>68038200</v>
      </c>
      <c r="P25" s="40">
        <v>-6.0894409937888201E-2</v>
      </c>
    </row>
    <row r="26" spans="1:16" ht="12.75" customHeight="1">
      <c r="A26" s="28">
        <v>16</v>
      </c>
      <c r="B26" s="224" t="s">
        <v>44</v>
      </c>
      <c r="C26" s="30" t="s">
        <v>53</v>
      </c>
      <c r="D26" s="31">
        <v>44833</v>
      </c>
      <c r="E26" s="37">
        <v>4625.3999999999996</v>
      </c>
      <c r="F26" s="37">
        <v>4601.2333333333336</v>
      </c>
      <c r="G26" s="38">
        <v>4558.166666666667</v>
      </c>
      <c r="H26" s="38">
        <v>4490.9333333333334</v>
      </c>
      <c r="I26" s="38">
        <v>4447.8666666666668</v>
      </c>
      <c r="J26" s="38">
        <v>4668.4666666666672</v>
      </c>
      <c r="K26" s="38">
        <v>4711.5333333333328</v>
      </c>
      <c r="L26" s="38">
        <v>4778.7666666666673</v>
      </c>
      <c r="M26" s="28">
        <v>4644.3</v>
      </c>
      <c r="N26" s="28">
        <v>4534</v>
      </c>
      <c r="O26" s="39">
        <v>1552250</v>
      </c>
      <c r="P26" s="40">
        <v>1.5538109257441937E-2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44833</v>
      </c>
      <c r="E27" s="37">
        <v>288.3</v>
      </c>
      <c r="F27" s="37">
        <v>285.38333333333338</v>
      </c>
      <c r="G27" s="38">
        <v>280.41666666666674</v>
      </c>
      <c r="H27" s="38">
        <v>272.53333333333336</v>
      </c>
      <c r="I27" s="38">
        <v>267.56666666666672</v>
      </c>
      <c r="J27" s="38">
        <v>293.26666666666677</v>
      </c>
      <c r="K27" s="38">
        <v>298.23333333333335</v>
      </c>
      <c r="L27" s="38">
        <v>306.11666666666679</v>
      </c>
      <c r="M27" s="28">
        <v>290.35000000000002</v>
      </c>
      <c r="N27" s="28">
        <v>277.5</v>
      </c>
      <c r="O27" s="39">
        <v>14360500</v>
      </c>
      <c r="P27" s="40">
        <v>-1.9359464627151053E-2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44833</v>
      </c>
      <c r="E28" s="37">
        <v>165.15</v>
      </c>
      <c r="F28" s="37">
        <v>164.16666666666666</v>
      </c>
      <c r="G28" s="38">
        <v>162.18333333333331</v>
      </c>
      <c r="H28" s="38">
        <v>159.21666666666664</v>
      </c>
      <c r="I28" s="38">
        <v>157.23333333333329</v>
      </c>
      <c r="J28" s="38">
        <v>167.13333333333333</v>
      </c>
      <c r="K28" s="38">
        <v>169.11666666666667</v>
      </c>
      <c r="L28" s="38">
        <v>172.08333333333334</v>
      </c>
      <c r="M28" s="28">
        <v>166.15</v>
      </c>
      <c r="N28" s="28">
        <v>161.19999999999999</v>
      </c>
      <c r="O28" s="39">
        <v>53750000</v>
      </c>
      <c r="P28" s="40">
        <v>3.7845143850164124E-2</v>
      </c>
    </row>
    <row r="29" spans="1:16" ht="12.75" customHeight="1">
      <c r="A29" s="28">
        <v>19</v>
      </c>
      <c r="B29" s="225" t="s">
        <v>56</v>
      </c>
      <c r="C29" s="30" t="s">
        <v>57</v>
      </c>
      <c r="D29" s="31">
        <v>44833</v>
      </c>
      <c r="E29" s="37">
        <v>3440.75</v>
      </c>
      <c r="F29" s="37">
        <v>3405.0166666666664</v>
      </c>
      <c r="G29" s="38">
        <v>3358.7833333333328</v>
      </c>
      <c r="H29" s="38">
        <v>3276.8166666666666</v>
      </c>
      <c r="I29" s="38">
        <v>3230.583333333333</v>
      </c>
      <c r="J29" s="38">
        <v>3486.9833333333327</v>
      </c>
      <c r="K29" s="38">
        <v>3533.2166666666662</v>
      </c>
      <c r="L29" s="38">
        <v>3615.1833333333325</v>
      </c>
      <c r="M29" s="28">
        <v>3451.25</v>
      </c>
      <c r="N29" s="28">
        <v>3323.05</v>
      </c>
      <c r="O29" s="39">
        <v>5297600</v>
      </c>
      <c r="P29" s="40">
        <v>-2.1282885013301802E-2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44833</v>
      </c>
      <c r="E30" s="37">
        <v>2353.5</v>
      </c>
      <c r="F30" s="37">
        <v>2381.4333333333329</v>
      </c>
      <c r="G30" s="38">
        <v>2311.9666666666658</v>
      </c>
      <c r="H30" s="38">
        <v>2270.4333333333329</v>
      </c>
      <c r="I30" s="38">
        <v>2200.9666666666658</v>
      </c>
      <c r="J30" s="38">
        <v>2422.9666666666658</v>
      </c>
      <c r="K30" s="38">
        <v>2492.4333333333329</v>
      </c>
      <c r="L30" s="38">
        <v>2533.9666666666658</v>
      </c>
      <c r="M30" s="28">
        <v>2450.9</v>
      </c>
      <c r="N30" s="28">
        <v>2339.9</v>
      </c>
      <c r="O30" s="39">
        <v>1433575</v>
      </c>
      <c r="P30" s="40">
        <v>3.7619426751592355E-2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44833</v>
      </c>
      <c r="E31" s="37">
        <v>9423</v>
      </c>
      <c r="F31" s="37">
        <v>9361.1333333333332</v>
      </c>
      <c r="G31" s="38">
        <v>9272.4166666666661</v>
      </c>
      <c r="H31" s="38">
        <v>9121.8333333333321</v>
      </c>
      <c r="I31" s="38">
        <v>9033.116666666665</v>
      </c>
      <c r="J31" s="38">
        <v>9511.7166666666672</v>
      </c>
      <c r="K31" s="38">
        <v>9600.4333333333343</v>
      </c>
      <c r="L31" s="38">
        <v>9751.0166666666682</v>
      </c>
      <c r="M31" s="28">
        <v>9449.85</v>
      </c>
      <c r="N31" s="28">
        <v>9210.5499999999993</v>
      </c>
      <c r="O31" s="39">
        <v>186225</v>
      </c>
      <c r="P31" s="40">
        <v>-7.5939248601119107E-3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44833</v>
      </c>
      <c r="E32" s="37">
        <v>665.35</v>
      </c>
      <c r="F32" s="37">
        <v>666.15</v>
      </c>
      <c r="G32" s="38">
        <v>659.19999999999993</v>
      </c>
      <c r="H32" s="38">
        <v>653.04999999999995</v>
      </c>
      <c r="I32" s="38">
        <v>646.09999999999991</v>
      </c>
      <c r="J32" s="38">
        <v>672.3</v>
      </c>
      <c r="K32" s="38">
        <v>679.25</v>
      </c>
      <c r="L32" s="38">
        <v>685.4</v>
      </c>
      <c r="M32" s="28">
        <v>673.1</v>
      </c>
      <c r="N32" s="28">
        <v>660</v>
      </c>
      <c r="O32" s="39">
        <v>5648000</v>
      </c>
      <c r="P32" s="40">
        <v>-3.4364848692084116E-2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44833</v>
      </c>
      <c r="E33" s="37">
        <v>522.75</v>
      </c>
      <c r="F33" s="37">
        <v>523.5</v>
      </c>
      <c r="G33" s="38">
        <v>519</v>
      </c>
      <c r="H33" s="38">
        <v>515.25</v>
      </c>
      <c r="I33" s="38">
        <v>510.75</v>
      </c>
      <c r="J33" s="38">
        <v>527.25</v>
      </c>
      <c r="K33" s="38">
        <v>531.75</v>
      </c>
      <c r="L33" s="38">
        <v>535.5</v>
      </c>
      <c r="M33" s="28">
        <v>528</v>
      </c>
      <c r="N33" s="28">
        <v>519.75</v>
      </c>
      <c r="O33" s="39">
        <v>14160000</v>
      </c>
      <c r="P33" s="40">
        <v>2.9443838604143947E-2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44833</v>
      </c>
      <c r="E34" s="37">
        <v>791.45</v>
      </c>
      <c r="F34" s="37">
        <v>795.44999999999993</v>
      </c>
      <c r="G34" s="38">
        <v>782.59999999999991</v>
      </c>
      <c r="H34" s="38">
        <v>773.75</v>
      </c>
      <c r="I34" s="38">
        <v>760.9</v>
      </c>
      <c r="J34" s="38">
        <v>804.29999999999984</v>
      </c>
      <c r="K34" s="38">
        <v>817.15</v>
      </c>
      <c r="L34" s="38">
        <v>825.99999999999977</v>
      </c>
      <c r="M34" s="28">
        <v>808.3</v>
      </c>
      <c r="N34" s="28">
        <v>786.6</v>
      </c>
      <c r="O34" s="39">
        <v>39246000</v>
      </c>
      <c r="P34" s="40">
        <v>1.9641465315666407E-2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44833</v>
      </c>
      <c r="E35" s="37">
        <v>3724.3</v>
      </c>
      <c r="F35" s="37">
        <v>3723</v>
      </c>
      <c r="G35" s="38">
        <v>3694.9</v>
      </c>
      <c r="H35" s="38">
        <v>3665.5</v>
      </c>
      <c r="I35" s="38">
        <v>3637.4</v>
      </c>
      <c r="J35" s="38">
        <v>3752.4</v>
      </c>
      <c r="K35" s="38">
        <v>3780.5000000000005</v>
      </c>
      <c r="L35" s="38">
        <v>3809.9</v>
      </c>
      <c r="M35" s="28">
        <v>3751.1</v>
      </c>
      <c r="N35" s="28">
        <v>3693.6</v>
      </c>
      <c r="O35" s="39">
        <v>3432750</v>
      </c>
      <c r="P35" s="40">
        <v>5.4184667203631834E-3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44833</v>
      </c>
      <c r="E36" s="37">
        <v>1771.75</v>
      </c>
      <c r="F36" s="37">
        <v>1762.3333333333333</v>
      </c>
      <c r="G36" s="38">
        <v>1739.5166666666664</v>
      </c>
      <c r="H36" s="38">
        <v>1707.2833333333331</v>
      </c>
      <c r="I36" s="38">
        <v>1684.4666666666662</v>
      </c>
      <c r="J36" s="38">
        <v>1794.5666666666666</v>
      </c>
      <c r="K36" s="38">
        <v>1817.3833333333337</v>
      </c>
      <c r="L36" s="38">
        <v>1849.6166666666668</v>
      </c>
      <c r="M36" s="28">
        <v>1785.15</v>
      </c>
      <c r="N36" s="28">
        <v>1730.1</v>
      </c>
      <c r="O36" s="39">
        <v>9263500</v>
      </c>
      <c r="P36" s="40">
        <v>-3.8756874546020545E-2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44833</v>
      </c>
      <c r="E37" s="37">
        <v>7727.35</v>
      </c>
      <c r="F37" s="37">
        <v>7704.75</v>
      </c>
      <c r="G37" s="38">
        <v>7617.5</v>
      </c>
      <c r="H37" s="38">
        <v>7507.65</v>
      </c>
      <c r="I37" s="38">
        <v>7420.4</v>
      </c>
      <c r="J37" s="38">
        <v>7814.6</v>
      </c>
      <c r="K37" s="38">
        <v>7901.85</v>
      </c>
      <c r="L37" s="38">
        <v>8011.7000000000007</v>
      </c>
      <c r="M37" s="28">
        <v>7792</v>
      </c>
      <c r="N37" s="28">
        <v>7594.9</v>
      </c>
      <c r="O37" s="39">
        <v>4434750</v>
      </c>
      <c r="P37" s="40">
        <v>-6.8583265683173304E-3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44833</v>
      </c>
      <c r="E38" s="37">
        <v>1925</v>
      </c>
      <c r="F38" s="37">
        <v>1914.9333333333334</v>
      </c>
      <c r="G38" s="38">
        <v>1890.3166666666668</v>
      </c>
      <c r="H38" s="38">
        <v>1855.6333333333334</v>
      </c>
      <c r="I38" s="38">
        <v>1831.0166666666669</v>
      </c>
      <c r="J38" s="38">
        <v>1949.6166666666668</v>
      </c>
      <c r="K38" s="38">
        <v>1974.2333333333336</v>
      </c>
      <c r="L38" s="38">
        <v>2008.9166666666667</v>
      </c>
      <c r="M38" s="28">
        <v>1939.55</v>
      </c>
      <c r="N38" s="28">
        <v>1880.25</v>
      </c>
      <c r="O38" s="39">
        <v>3366600</v>
      </c>
      <c r="P38" s="40">
        <v>-8.6572438162544167E-3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44833</v>
      </c>
      <c r="E39" s="37">
        <v>373.4</v>
      </c>
      <c r="F39" s="37">
        <v>371.05</v>
      </c>
      <c r="G39" s="38">
        <v>365.05</v>
      </c>
      <c r="H39" s="38">
        <v>356.7</v>
      </c>
      <c r="I39" s="38">
        <v>350.7</v>
      </c>
      <c r="J39" s="38">
        <v>379.40000000000003</v>
      </c>
      <c r="K39" s="38">
        <v>385.40000000000003</v>
      </c>
      <c r="L39" s="38">
        <v>393.75000000000006</v>
      </c>
      <c r="M39" s="28">
        <v>377.05</v>
      </c>
      <c r="N39" s="28">
        <v>362.7</v>
      </c>
      <c r="O39" s="39">
        <v>8230400</v>
      </c>
      <c r="P39" s="40">
        <v>-3.0714151121160733E-2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44833</v>
      </c>
      <c r="E40" s="37">
        <v>287.75</v>
      </c>
      <c r="F40" s="37">
        <v>287.40000000000003</v>
      </c>
      <c r="G40" s="38">
        <v>284.60000000000008</v>
      </c>
      <c r="H40" s="38">
        <v>281.45000000000005</v>
      </c>
      <c r="I40" s="38">
        <v>278.65000000000009</v>
      </c>
      <c r="J40" s="38">
        <v>290.55000000000007</v>
      </c>
      <c r="K40" s="38">
        <v>293.35000000000002</v>
      </c>
      <c r="L40" s="38">
        <v>296.50000000000006</v>
      </c>
      <c r="M40" s="28">
        <v>290.2</v>
      </c>
      <c r="N40" s="28">
        <v>284.25</v>
      </c>
      <c r="O40" s="39">
        <v>27954000</v>
      </c>
      <c r="P40" s="40">
        <v>2.1576108406788582E-2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44833</v>
      </c>
      <c r="E41" s="37">
        <v>138.94999999999999</v>
      </c>
      <c r="F41" s="37">
        <v>138.98333333333332</v>
      </c>
      <c r="G41" s="38">
        <v>136.01666666666665</v>
      </c>
      <c r="H41" s="38">
        <v>133.08333333333334</v>
      </c>
      <c r="I41" s="38">
        <v>130.11666666666667</v>
      </c>
      <c r="J41" s="38">
        <v>141.91666666666663</v>
      </c>
      <c r="K41" s="38">
        <v>144.88333333333327</v>
      </c>
      <c r="L41" s="38">
        <v>147.81666666666661</v>
      </c>
      <c r="M41" s="28">
        <v>141.94999999999999</v>
      </c>
      <c r="N41" s="28">
        <v>136.05000000000001</v>
      </c>
      <c r="O41" s="39">
        <v>89083800</v>
      </c>
      <c r="P41" s="40">
        <v>4.2585238942900179E-2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44833</v>
      </c>
      <c r="E42" s="37">
        <v>1907.05</v>
      </c>
      <c r="F42" s="37">
        <v>1903.8500000000001</v>
      </c>
      <c r="G42" s="38">
        <v>1874.4000000000003</v>
      </c>
      <c r="H42" s="38">
        <v>1841.7500000000002</v>
      </c>
      <c r="I42" s="38">
        <v>1812.3000000000004</v>
      </c>
      <c r="J42" s="38">
        <v>1936.5000000000002</v>
      </c>
      <c r="K42" s="38">
        <v>1965.95</v>
      </c>
      <c r="L42" s="38">
        <v>1998.6000000000001</v>
      </c>
      <c r="M42" s="28">
        <v>1933.3</v>
      </c>
      <c r="N42" s="28">
        <v>1871.2</v>
      </c>
      <c r="O42" s="39">
        <v>2335850</v>
      </c>
      <c r="P42" s="40">
        <v>-6.5497076023391812E-3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44833</v>
      </c>
      <c r="E43" s="37">
        <v>110.45</v>
      </c>
      <c r="F43" s="37">
        <v>110.25</v>
      </c>
      <c r="G43" s="38">
        <v>108.1</v>
      </c>
      <c r="H43" s="38">
        <v>105.75</v>
      </c>
      <c r="I43" s="38">
        <v>103.6</v>
      </c>
      <c r="J43" s="38">
        <v>112.6</v>
      </c>
      <c r="K43" s="38">
        <v>114.75</v>
      </c>
      <c r="L43" s="38">
        <v>117.1</v>
      </c>
      <c r="M43" s="28">
        <v>112.4</v>
      </c>
      <c r="N43" s="28">
        <v>107.9</v>
      </c>
      <c r="O43" s="39">
        <v>85876200</v>
      </c>
      <c r="P43" s="40">
        <v>6.1583990980834273E-2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44833</v>
      </c>
      <c r="E44" s="37">
        <v>637.04999999999995</v>
      </c>
      <c r="F44" s="37">
        <v>631.96666666666658</v>
      </c>
      <c r="G44" s="38">
        <v>625.53333333333319</v>
      </c>
      <c r="H44" s="38">
        <v>614.01666666666665</v>
      </c>
      <c r="I44" s="38">
        <v>607.58333333333326</v>
      </c>
      <c r="J44" s="38">
        <v>643.48333333333312</v>
      </c>
      <c r="K44" s="38">
        <v>649.91666666666652</v>
      </c>
      <c r="L44" s="38">
        <v>661.43333333333305</v>
      </c>
      <c r="M44" s="28">
        <v>638.4</v>
      </c>
      <c r="N44" s="28">
        <v>620.45000000000005</v>
      </c>
      <c r="O44" s="39">
        <v>6949800</v>
      </c>
      <c r="P44" s="40">
        <v>-3.8648813146682899E-2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44833</v>
      </c>
      <c r="E45" s="37">
        <v>784.8</v>
      </c>
      <c r="F45" s="37">
        <v>777.21666666666658</v>
      </c>
      <c r="G45" s="38">
        <v>766.03333333333319</v>
      </c>
      <c r="H45" s="38">
        <v>747.26666666666665</v>
      </c>
      <c r="I45" s="38">
        <v>736.08333333333326</v>
      </c>
      <c r="J45" s="38">
        <v>795.98333333333312</v>
      </c>
      <c r="K45" s="38">
        <v>807.16666666666652</v>
      </c>
      <c r="L45" s="38">
        <v>825.93333333333305</v>
      </c>
      <c r="M45" s="28">
        <v>788.4</v>
      </c>
      <c r="N45" s="28">
        <v>758.45</v>
      </c>
      <c r="O45" s="39">
        <v>8244000</v>
      </c>
      <c r="P45" s="40">
        <v>0.10125567726422656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44833</v>
      </c>
      <c r="E46" s="37">
        <v>779.95</v>
      </c>
      <c r="F46" s="37">
        <v>780.08333333333337</v>
      </c>
      <c r="G46" s="38">
        <v>772.16666666666674</v>
      </c>
      <c r="H46" s="38">
        <v>764.38333333333333</v>
      </c>
      <c r="I46" s="38">
        <v>756.4666666666667</v>
      </c>
      <c r="J46" s="38">
        <v>787.86666666666679</v>
      </c>
      <c r="K46" s="38">
        <v>795.78333333333353</v>
      </c>
      <c r="L46" s="38">
        <v>803.56666666666683</v>
      </c>
      <c r="M46" s="28">
        <v>788</v>
      </c>
      <c r="N46" s="28">
        <v>772.3</v>
      </c>
      <c r="O46" s="39">
        <v>56628550</v>
      </c>
      <c r="P46" s="40">
        <v>3.09586814023072E-2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44833</v>
      </c>
      <c r="E47" s="37">
        <v>59.65</v>
      </c>
      <c r="F47" s="37">
        <v>59.316666666666663</v>
      </c>
      <c r="G47" s="38">
        <v>58.483333333333327</v>
      </c>
      <c r="H47" s="38">
        <v>57.316666666666663</v>
      </c>
      <c r="I47" s="38">
        <v>56.483333333333327</v>
      </c>
      <c r="J47" s="38">
        <v>60.483333333333327</v>
      </c>
      <c r="K47" s="38">
        <v>61.31666666666667</v>
      </c>
      <c r="L47" s="38">
        <v>62.483333333333327</v>
      </c>
      <c r="M47" s="28">
        <v>60.15</v>
      </c>
      <c r="N47" s="28">
        <v>58.15</v>
      </c>
      <c r="O47" s="39">
        <v>125275500</v>
      </c>
      <c r="P47" s="40">
        <v>2.2890946502057613E-2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44833</v>
      </c>
      <c r="E48" s="37">
        <v>289.95</v>
      </c>
      <c r="F48" s="37">
        <v>288.8</v>
      </c>
      <c r="G48" s="38">
        <v>286.60000000000002</v>
      </c>
      <c r="H48" s="38">
        <v>283.25</v>
      </c>
      <c r="I48" s="38">
        <v>281.05</v>
      </c>
      <c r="J48" s="38">
        <v>292.15000000000003</v>
      </c>
      <c r="K48" s="38">
        <v>294.34999999999997</v>
      </c>
      <c r="L48" s="38">
        <v>297.70000000000005</v>
      </c>
      <c r="M48" s="28">
        <v>291</v>
      </c>
      <c r="N48" s="28">
        <v>285.45</v>
      </c>
      <c r="O48" s="39">
        <v>22733200</v>
      </c>
      <c r="P48" s="40">
        <v>3.8890056758461217E-2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44833</v>
      </c>
      <c r="E49" s="37">
        <v>16659.95</v>
      </c>
      <c r="F49" s="37">
        <v>16678.583333333332</v>
      </c>
      <c r="G49" s="38">
        <v>16508.566666666666</v>
      </c>
      <c r="H49" s="38">
        <v>16357.183333333334</v>
      </c>
      <c r="I49" s="38">
        <v>16187.166666666668</v>
      </c>
      <c r="J49" s="38">
        <v>16829.966666666664</v>
      </c>
      <c r="K49" s="38">
        <v>16999.983333333334</v>
      </c>
      <c r="L49" s="38">
        <v>17151.366666666661</v>
      </c>
      <c r="M49" s="28">
        <v>16848.599999999999</v>
      </c>
      <c r="N49" s="28">
        <v>16527.2</v>
      </c>
      <c r="O49" s="39">
        <v>236600</v>
      </c>
      <c r="P49" s="40">
        <v>5.1789286508112917E-2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44833</v>
      </c>
      <c r="E50" s="37">
        <v>317.05</v>
      </c>
      <c r="F50" s="37">
        <v>316.66666666666669</v>
      </c>
      <c r="G50" s="38">
        <v>313.63333333333338</v>
      </c>
      <c r="H50" s="38">
        <v>310.2166666666667</v>
      </c>
      <c r="I50" s="38">
        <v>307.18333333333339</v>
      </c>
      <c r="J50" s="38">
        <v>320.08333333333337</v>
      </c>
      <c r="K50" s="38">
        <v>323.11666666666667</v>
      </c>
      <c r="L50" s="38">
        <v>326.53333333333336</v>
      </c>
      <c r="M50" s="28">
        <v>319.7</v>
      </c>
      <c r="N50" s="28">
        <v>313.25</v>
      </c>
      <c r="O50" s="39">
        <v>16075800</v>
      </c>
      <c r="P50" s="40">
        <v>3.463855421686747E-2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44833</v>
      </c>
      <c r="E51" s="37">
        <v>3830.7</v>
      </c>
      <c r="F51" s="37">
        <v>3809.0166666666664</v>
      </c>
      <c r="G51" s="38">
        <v>3778.083333333333</v>
      </c>
      <c r="H51" s="38">
        <v>3725.4666666666667</v>
      </c>
      <c r="I51" s="38">
        <v>3694.5333333333333</v>
      </c>
      <c r="J51" s="38">
        <v>3861.6333333333328</v>
      </c>
      <c r="K51" s="38">
        <v>3892.5666666666662</v>
      </c>
      <c r="L51" s="38">
        <v>3945.1833333333325</v>
      </c>
      <c r="M51" s="28">
        <v>3839.95</v>
      </c>
      <c r="N51" s="28">
        <v>3756.4</v>
      </c>
      <c r="O51" s="39">
        <v>1537000</v>
      </c>
      <c r="P51" s="40">
        <v>5.2307270984526907E-2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44833</v>
      </c>
      <c r="E52" s="37">
        <v>304.60000000000002</v>
      </c>
      <c r="F52" s="37">
        <v>303.63333333333338</v>
      </c>
      <c r="G52" s="38">
        <v>299.91666666666674</v>
      </c>
      <c r="H52" s="38">
        <v>295.23333333333335</v>
      </c>
      <c r="I52" s="38">
        <v>291.51666666666671</v>
      </c>
      <c r="J52" s="38">
        <v>308.31666666666678</v>
      </c>
      <c r="K52" s="38">
        <v>312.03333333333336</v>
      </c>
      <c r="L52" s="38">
        <v>316.71666666666681</v>
      </c>
      <c r="M52" s="28">
        <v>307.35000000000002</v>
      </c>
      <c r="N52" s="28">
        <v>298.95</v>
      </c>
      <c r="O52" s="39">
        <v>8825700</v>
      </c>
      <c r="P52" s="40">
        <v>1.1797669960182864E-3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44833</v>
      </c>
      <c r="E53" s="37">
        <v>243.3</v>
      </c>
      <c r="F53" s="37">
        <v>244.58333333333334</v>
      </c>
      <c r="G53" s="38">
        <v>239.16666666666669</v>
      </c>
      <c r="H53" s="38">
        <v>235.03333333333333</v>
      </c>
      <c r="I53" s="38">
        <v>229.61666666666667</v>
      </c>
      <c r="J53" s="38">
        <v>248.7166666666667</v>
      </c>
      <c r="K53" s="38">
        <v>254.13333333333338</v>
      </c>
      <c r="L53" s="38">
        <v>258.26666666666671</v>
      </c>
      <c r="M53" s="28">
        <v>250</v>
      </c>
      <c r="N53" s="28">
        <v>240.45</v>
      </c>
      <c r="O53" s="39">
        <v>45270900</v>
      </c>
      <c r="P53" s="40">
        <v>3.6663781377519473E-2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44833</v>
      </c>
      <c r="E54" s="37">
        <v>542.75</v>
      </c>
      <c r="F54" s="37">
        <v>543.5</v>
      </c>
      <c r="G54" s="38">
        <v>529.5</v>
      </c>
      <c r="H54" s="38">
        <v>516.25</v>
      </c>
      <c r="I54" s="38">
        <v>502.25</v>
      </c>
      <c r="J54" s="38">
        <v>556.75</v>
      </c>
      <c r="K54" s="38">
        <v>570.75</v>
      </c>
      <c r="L54" s="38">
        <v>584</v>
      </c>
      <c r="M54" s="28">
        <v>557.5</v>
      </c>
      <c r="N54" s="28">
        <v>530.25</v>
      </c>
      <c r="O54" s="39">
        <v>6732375</v>
      </c>
      <c r="P54" s="40">
        <v>-9.5612311722331367E-2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44833</v>
      </c>
      <c r="E55" s="37">
        <v>347.8</v>
      </c>
      <c r="F55" s="37">
        <v>345.81666666666666</v>
      </c>
      <c r="G55" s="38">
        <v>342.2833333333333</v>
      </c>
      <c r="H55" s="38">
        <v>336.76666666666665</v>
      </c>
      <c r="I55" s="38">
        <v>333.23333333333329</v>
      </c>
      <c r="J55" s="38">
        <v>351.33333333333331</v>
      </c>
      <c r="K55" s="38">
        <v>354.86666666666673</v>
      </c>
      <c r="L55" s="38">
        <v>360.38333333333333</v>
      </c>
      <c r="M55" s="28">
        <v>349.35</v>
      </c>
      <c r="N55" s="28">
        <v>340.3</v>
      </c>
      <c r="O55" s="39">
        <v>6163500</v>
      </c>
      <c r="P55" s="40">
        <v>-2.1855269548324428E-3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44833</v>
      </c>
      <c r="E56" s="37">
        <v>784.65</v>
      </c>
      <c r="F56" s="37">
        <v>777.70000000000016</v>
      </c>
      <c r="G56" s="38">
        <v>768.15000000000032</v>
      </c>
      <c r="H56" s="38">
        <v>751.6500000000002</v>
      </c>
      <c r="I56" s="38">
        <v>742.10000000000036</v>
      </c>
      <c r="J56" s="38">
        <v>794.20000000000027</v>
      </c>
      <c r="K56" s="38">
        <v>803.75000000000023</v>
      </c>
      <c r="L56" s="38">
        <v>820.25000000000023</v>
      </c>
      <c r="M56" s="28">
        <v>787.25</v>
      </c>
      <c r="N56" s="28">
        <v>761.2</v>
      </c>
      <c r="O56" s="39">
        <v>7496250</v>
      </c>
      <c r="P56" s="40">
        <v>-2.5353486104339348E-2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44833</v>
      </c>
      <c r="E57" s="37">
        <v>1060.05</v>
      </c>
      <c r="F57" s="37">
        <v>1060.2666666666667</v>
      </c>
      <c r="G57" s="38">
        <v>1049.5333333333333</v>
      </c>
      <c r="H57" s="38">
        <v>1039.0166666666667</v>
      </c>
      <c r="I57" s="38">
        <v>1028.2833333333333</v>
      </c>
      <c r="J57" s="38">
        <v>1070.7833333333333</v>
      </c>
      <c r="K57" s="38">
        <v>1081.5166666666664</v>
      </c>
      <c r="L57" s="38">
        <v>1092.0333333333333</v>
      </c>
      <c r="M57" s="28">
        <v>1071</v>
      </c>
      <c r="N57" s="28">
        <v>1049.75</v>
      </c>
      <c r="O57" s="39">
        <v>8913450</v>
      </c>
      <c r="P57" s="40">
        <v>-3.34326622574315E-3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44833</v>
      </c>
      <c r="E58" s="37">
        <v>228</v>
      </c>
      <c r="F58" s="37">
        <v>228.56666666666669</v>
      </c>
      <c r="G58" s="38">
        <v>225.23333333333338</v>
      </c>
      <c r="H58" s="38">
        <v>222.4666666666667</v>
      </c>
      <c r="I58" s="38">
        <v>219.13333333333338</v>
      </c>
      <c r="J58" s="38">
        <v>231.33333333333337</v>
      </c>
      <c r="K58" s="38">
        <v>234.66666666666669</v>
      </c>
      <c r="L58" s="38">
        <v>237.43333333333337</v>
      </c>
      <c r="M58" s="28">
        <v>231.9</v>
      </c>
      <c r="N58" s="28">
        <v>225.8</v>
      </c>
      <c r="O58" s="39">
        <v>35716800</v>
      </c>
      <c r="P58" s="40">
        <v>3.7073170731707315E-2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44833</v>
      </c>
      <c r="E59" s="37">
        <v>3406.85</v>
      </c>
      <c r="F59" s="37">
        <v>3375.5833333333335</v>
      </c>
      <c r="G59" s="38">
        <v>3310.3666666666668</v>
      </c>
      <c r="H59" s="38">
        <v>3213.8833333333332</v>
      </c>
      <c r="I59" s="38">
        <v>3148.6666666666665</v>
      </c>
      <c r="J59" s="38">
        <v>3472.0666666666671</v>
      </c>
      <c r="K59" s="38">
        <v>3537.2833333333333</v>
      </c>
      <c r="L59" s="38">
        <v>3633.7666666666673</v>
      </c>
      <c r="M59" s="28">
        <v>3440.8</v>
      </c>
      <c r="N59" s="28">
        <v>3279.1</v>
      </c>
      <c r="O59" s="39">
        <v>913800</v>
      </c>
      <c r="P59" s="40">
        <v>-1.8685567010309278E-2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44833</v>
      </c>
      <c r="E60" s="37">
        <v>1601.7</v>
      </c>
      <c r="F60" s="37">
        <v>1602.0666666666666</v>
      </c>
      <c r="G60" s="38">
        <v>1588.6333333333332</v>
      </c>
      <c r="H60" s="38">
        <v>1575.5666666666666</v>
      </c>
      <c r="I60" s="38">
        <v>1562.1333333333332</v>
      </c>
      <c r="J60" s="38">
        <v>1615.1333333333332</v>
      </c>
      <c r="K60" s="38">
        <v>1628.5666666666666</v>
      </c>
      <c r="L60" s="38">
        <v>1641.6333333333332</v>
      </c>
      <c r="M60" s="28">
        <v>1615.5</v>
      </c>
      <c r="N60" s="28">
        <v>1589</v>
      </c>
      <c r="O60" s="39">
        <v>2558850</v>
      </c>
      <c r="P60" s="40">
        <v>-1.7866738312735088E-2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44833</v>
      </c>
      <c r="E61" s="37">
        <v>754.2</v>
      </c>
      <c r="F61" s="37">
        <v>749.16666666666663</v>
      </c>
      <c r="G61" s="38">
        <v>738.83333333333326</v>
      </c>
      <c r="H61" s="38">
        <v>723.46666666666658</v>
      </c>
      <c r="I61" s="38">
        <v>713.13333333333321</v>
      </c>
      <c r="J61" s="38">
        <v>764.5333333333333</v>
      </c>
      <c r="K61" s="38">
        <v>774.86666666666656</v>
      </c>
      <c r="L61" s="38">
        <v>790.23333333333335</v>
      </c>
      <c r="M61" s="28">
        <v>759.5</v>
      </c>
      <c r="N61" s="28">
        <v>733.8</v>
      </c>
      <c r="O61" s="39">
        <v>7974000</v>
      </c>
      <c r="P61" s="40">
        <v>2.4014382945935532E-2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44833</v>
      </c>
      <c r="E62" s="37">
        <v>1045.55</v>
      </c>
      <c r="F62" s="37">
        <v>1039.9833333333333</v>
      </c>
      <c r="G62" s="38">
        <v>1030.5666666666666</v>
      </c>
      <c r="H62" s="38">
        <v>1015.5833333333333</v>
      </c>
      <c r="I62" s="38">
        <v>1006.1666666666665</v>
      </c>
      <c r="J62" s="38">
        <v>1054.9666666666667</v>
      </c>
      <c r="K62" s="38">
        <v>1064.3833333333332</v>
      </c>
      <c r="L62" s="38">
        <v>1079.3666666666668</v>
      </c>
      <c r="M62" s="28">
        <v>1049.4000000000001</v>
      </c>
      <c r="N62" s="28">
        <v>1025</v>
      </c>
      <c r="O62" s="39">
        <v>1351700</v>
      </c>
      <c r="P62" s="40">
        <v>2.7127659574468086E-2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44833</v>
      </c>
      <c r="E63" s="37">
        <v>407.3</v>
      </c>
      <c r="F63" s="37">
        <v>405.06666666666666</v>
      </c>
      <c r="G63" s="38">
        <v>398.58333333333331</v>
      </c>
      <c r="H63" s="38">
        <v>389.86666666666667</v>
      </c>
      <c r="I63" s="38">
        <v>383.38333333333333</v>
      </c>
      <c r="J63" s="38">
        <v>413.7833333333333</v>
      </c>
      <c r="K63" s="38">
        <v>420.26666666666665</v>
      </c>
      <c r="L63" s="38">
        <v>428.98333333333329</v>
      </c>
      <c r="M63" s="28">
        <v>411.55</v>
      </c>
      <c r="N63" s="28">
        <v>396.35</v>
      </c>
      <c r="O63" s="39">
        <v>4308000</v>
      </c>
      <c r="P63" s="40">
        <v>-2.4125042473666328E-2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44833</v>
      </c>
      <c r="E64" s="37">
        <v>180.7</v>
      </c>
      <c r="F64" s="37">
        <v>181.71666666666667</v>
      </c>
      <c r="G64" s="38">
        <v>176.68333333333334</v>
      </c>
      <c r="H64" s="38">
        <v>172.66666666666666</v>
      </c>
      <c r="I64" s="38">
        <v>167.63333333333333</v>
      </c>
      <c r="J64" s="38">
        <v>185.73333333333335</v>
      </c>
      <c r="K64" s="38">
        <v>190.76666666666671</v>
      </c>
      <c r="L64" s="38">
        <v>194.78333333333336</v>
      </c>
      <c r="M64" s="28">
        <v>186.75</v>
      </c>
      <c r="N64" s="28">
        <v>177.7</v>
      </c>
      <c r="O64" s="39">
        <v>9980000</v>
      </c>
      <c r="P64" s="40">
        <v>1.2170385395537525E-2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44833</v>
      </c>
      <c r="E65" s="37">
        <v>1254.8499999999999</v>
      </c>
      <c r="F65" s="37">
        <v>1249.9166666666667</v>
      </c>
      <c r="G65" s="38">
        <v>1230.9333333333334</v>
      </c>
      <c r="H65" s="38">
        <v>1207.0166666666667</v>
      </c>
      <c r="I65" s="38">
        <v>1188.0333333333333</v>
      </c>
      <c r="J65" s="38">
        <v>1273.8333333333335</v>
      </c>
      <c r="K65" s="38">
        <v>1292.8166666666666</v>
      </c>
      <c r="L65" s="38">
        <v>1316.7333333333336</v>
      </c>
      <c r="M65" s="28">
        <v>1268.9000000000001</v>
      </c>
      <c r="N65" s="28">
        <v>1226</v>
      </c>
      <c r="O65" s="39">
        <v>3802800</v>
      </c>
      <c r="P65" s="40">
        <v>5.6333333333333332E-2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44833</v>
      </c>
      <c r="E66" s="37">
        <v>576.25</v>
      </c>
      <c r="F66" s="37">
        <v>572.31666666666672</v>
      </c>
      <c r="G66" s="38">
        <v>563.93333333333339</v>
      </c>
      <c r="H66" s="38">
        <v>551.61666666666667</v>
      </c>
      <c r="I66" s="38">
        <v>543.23333333333335</v>
      </c>
      <c r="J66" s="38">
        <v>584.63333333333344</v>
      </c>
      <c r="K66" s="38">
        <v>593.01666666666688</v>
      </c>
      <c r="L66" s="38">
        <v>605.33333333333348</v>
      </c>
      <c r="M66" s="28">
        <v>580.70000000000005</v>
      </c>
      <c r="N66" s="28">
        <v>560</v>
      </c>
      <c r="O66" s="39">
        <v>9646250</v>
      </c>
      <c r="P66" s="40">
        <v>-3.7420481476861667E-2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44833</v>
      </c>
      <c r="E67" s="37">
        <v>1659.45</v>
      </c>
      <c r="F67" s="37">
        <v>1672.1499999999999</v>
      </c>
      <c r="G67" s="38">
        <v>1628.9999999999998</v>
      </c>
      <c r="H67" s="38">
        <v>1598.55</v>
      </c>
      <c r="I67" s="38">
        <v>1555.3999999999999</v>
      </c>
      <c r="J67" s="38">
        <v>1702.5999999999997</v>
      </c>
      <c r="K67" s="38">
        <v>1745.7499999999998</v>
      </c>
      <c r="L67" s="38">
        <v>1776.1999999999996</v>
      </c>
      <c r="M67" s="28">
        <v>1715.3</v>
      </c>
      <c r="N67" s="28">
        <v>1641.7</v>
      </c>
      <c r="O67" s="39">
        <v>1532500</v>
      </c>
      <c r="P67" s="40">
        <v>2.3714094856379427E-2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44833</v>
      </c>
      <c r="E68" s="37">
        <v>2164.0500000000002</v>
      </c>
      <c r="F68" s="37">
        <v>2155.5333333333333</v>
      </c>
      <c r="G68" s="38">
        <v>2131.1666666666665</v>
      </c>
      <c r="H68" s="38">
        <v>2098.2833333333333</v>
      </c>
      <c r="I68" s="38">
        <v>2073.9166666666665</v>
      </c>
      <c r="J68" s="38">
        <v>2188.4166666666665</v>
      </c>
      <c r="K68" s="38">
        <v>2212.7833333333333</v>
      </c>
      <c r="L68" s="38">
        <v>2245.6666666666665</v>
      </c>
      <c r="M68" s="28">
        <v>2179.9</v>
      </c>
      <c r="N68" s="28">
        <v>2122.65</v>
      </c>
      <c r="O68" s="39">
        <v>2130750</v>
      </c>
      <c r="P68" s="40">
        <v>-1.9906323185011712E-3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44833</v>
      </c>
      <c r="E69" s="37">
        <v>211.45</v>
      </c>
      <c r="F69" s="37">
        <v>210.71666666666667</v>
      </c>
      <c r="G69" s="38">
        <v>208.93333333333334</v>
      </c>
      <c r="H69" s="38">
        <v>206.41666666666666</v>
      </c>
      <c r="I69" s="38">
        <v>204.63333333333333</v>
      </c>
      <c r="J69" s="38">
        <v>213.23333333333335</v>
      </c>
      <c r="K69" s="38">
        <v>215.01666666666671</v>
      </c>
      <c r="L69" s="38">
        <v>217.53333333333336</v>
      </c>
      <c r="M69" s="28">
        <v>212.5</v>
      </c>
      <c r="N69" s="28">
        <v>208.2</v>
      </c>
      <c r="O69" s="39">
        <v>18183800</v>
      </c>
      <c r="P69" s="40">
        <v>-1.7522057909780044E-2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44833</v>
      </c>
      <c r="E70" s="37">
        <v>3592.25</v>
      </c>
      <c r="F70" s="37">
        <v>3582.5166666666664</v>
      </c>
      <c r="G70" s="38">
        <v>3560.0333333333328</v>
      </c>
      <c r="H70" s="38">
        <v>3527.8166666666666</v>
      </c>
      <c r="I70" s="38">
        <v>3505.333333333333</v>
      </c>
      <c r="J70" s="38">
        <v>3614.7333333333327</v>
      </c>
      <c r="K70" s="38">
        <v>3637.2166666666662</v>
      </c>
      <c r="L70" s="38">
        <v>3669.4333333333325</v>
      </c>
      <c r="M70" s="28">
        <v>3605</v>
      </c>
      <c r="N70" s="28">
        <v>3550.3</v>
      </c>
      <c r="O70" s="39">
        <v>2796600</v>
      </c>
      <c r="P70" s="40">
        <v>-6.1833688699360345E-3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44833</v>
      </c>
      <c r="E71" s="37">
        <v>4471.75</v>
      </c>
      <c r="F71" s="37">
        <v>4473.4000000000005</v>
      </c>
      <c r="G71" s="38">
        <v>4433.3500000000013</v>
      </c>
      <c r="H71" s="38">
        <v>4394.9500000000007</v>
      </c>
      <c r="I71" s="38">
        <v>4354.9000000000015</v>
      </c>
      <c r="J71" s="38">
        <v>4511.8000000000011</v>
      </c>
      <c r="K71" s="38">
        <v>4551.8500000000004</v>
      </c>
      <c r="L71" s="38">
        <v>4590.2500000000009</v>
      </c>
      <c r="M71" s="28">
        <v>4513.45</v>
      </c>
      <c r="N71" s="28">
        <v>4435</v>
      </c>
      <c r="O71" s="39">
        <v>656375</v>
      </c>
      <c r="P71" s="40">
        <v>2.099941668286992E-2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44833</v>
      </c>
      <c r="E72" s="37">
        <v>381.9</v>
      </c>
      <c r="F72" s="37">
        <v>380.51666666666665</v>
      </c>
      <c r="G72" s="38">
        <v>376.38333333333333</v>
      </c>
      <c r="H72" s="38">
        <v>370.86666666666667</v>
      </c>
      <c r="I72" s="38">
        <v>366.73333333333335</v>
      </c>
      <c r="J72" s="38">
        <v>386.0333333333333</v>
      </c>
      <c r="K72" s="38">
        <v>390.16666666666663</v>
      </c>
      <c r="L72" s="38">
        <v>395.68333333333328</v>
      </c>
      <c r="M72" s="28">
        <v>384.65</v>
      </c>
      <c r="N72" s="28">
        <v>375</v>
      </c>
      <c r="O72" s="39">
        <v>44012100</v>
      </c>
      <c r="P72" s="40">
        <v>3.3835897833417311E-2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44833</v>
      </c>
      <c r="E73" s="37">
        <v>4194.8999999999996</v>
      </c>
      <c r="F73" s="37">
        <v>4177.95</v>
      </c>
      <c r="G73" s="38">
        <v>4133.8999999999996</v>
      </c>
      <c r="H73" s="38">
        <v>4072.8999999999996</v>
      </c>
      <c r="I73" s="38">
        <v>4028.8499999999995</v>
      </c>
      <c r="J73" s="38">
        <v>4238.95</v>
      </c>
      <c r="K73" s="38">
        <v>4283.0000000000009</v>
      </c>
      <c r="L73" s="38">
        <v>4344</v>
      </c>
      <c r="M73" s="28">
        <v>4222</v>
      </c>
      <c r="N73" s="28">
        <v>4116.95</v>
      </c>
      <c r="O73" s="39">
        <v>2009750</v>
      </c>
      <c r="P73" s="40">
        <v>-3.4760160893318126E-2</v>
      </c>
    </row>
    <row r="74" spans="1:16" ht="12.75" customHeight="1">
      <c r="A74" s="28">
        <v>64</v>
      </c>
      <c r="B74" s="29" t="s">
        <v>49</v>
      </c>
      <c r="C74" s="249" t="s">
        <v>99</v>
      </c>
      <c r="D74" s="31">
        <v>44833</v>
      </c>
      <c r="E74" s="37">
        <v>3744.15</v>
      </c>
      <c r="F74" s="37">
        <v>3718.9499999999994</v>
      </c>
      <c r="G74" s="38">
        <v>3685.1499999999987</v>
      </c>
      <c r="H74" s="38">
        <v>3626.1499999999992</v>
      </c>
      <c r="I74" s="38">
        <v>3592.3499999999985</v>
      </c>
      <c r="J74" s="38">
        <v>3777.9499999999989</v>
      </c>
      <c r="K74" s="38">
        <v>3811.7499999999991</v>
      </c>
      <c r="L74" s="38">
        <v>3870.7499999999991</v>
      </c>
      <c r="M74" s="28">
        <v>3752.75</v>
      </c>
      <c r="N74" s="28">
        <v>3659.95</v>
      </c>
      <c r="O74" s="39">
        <v>3554600</v>
      </c>
      <c r="P74" s="40">
        <v>3.5903712770297837E-2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44833</v>
      </c>
      <c r="E75" s="37">
        <v>2119.4499999999998</v>
      </c>
      <c r="F75" s="37">
        <v>2108.5666666666666</v>
      </c>
      <c r="G75" s="38">
        <v>2088.1333333333332</v>
      </c>
      <c r="H75" s="38">
        <v>2056.8166666666666</v>
      </c>
      <c r="I75" s="38">
        <v>2036.3833333333332</v>
      </c>
      <c r="J75" s="38">
        <v>2139.8833333333332</v>
      </c>
      <c r="K75" s="38">
        <v>2160.3166666666666</v>
      </c>
      <c r="L75" s="38">
        <v>2191.6333333333332</v>
      </c>
      <c r="M75" s="28">
        <v>2129</v>
      </c>
      <c r="N75" s="28">
        <v>2077.25</v>
      </c>
      <c r="O75" s="39">
        <v>1724800</v>
      </c>
      <c r="P75" s="40">
        <v>-3.179993825254708E-2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44833</v>
      </c>
      <c r="E76" s="37">
        <v>161.19999999999999</v>
      </c>
      <c r="F76" s="37">
        <v>161.64999999999998</v>
      </c>
      <c r="G76" s="38">
        <v>159.19999999999996</v>
      </c>
      <c r="H76" s="38">
        <v>157.19999999999999</v>
      </c>
      <c r="I76" s="38">
        <v>154.74999999999997</v>
      </c>
      <c r="J76" s="38">
        <v>163.64999999999995</v>
      </c>
      <c r="K76" s="38">
        <v>166.1</v>
      </c>
      <c r="L76" s="38">
        <v>168.09999999999994</v>
      </c>
      <c r="M76" s="28">
        <v>164.1</v>
      </c>
      <c r="N76" s="28">
        <v>159.65</v>
      </c>
      <c r="O76" s="39">
        <v>30524400</v>
      </c>
      <c r="P76" s="40">
        <v>-4.9289989437859404E-3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44833</v>
      </c>
      <c r="E77" s="37">
        <v>123.3</v>
      </c>
      <c r="F77" s="37">
        <v>122.88333333333333</v>
      </c>
      <c r="G77" s="38">
        <v>121.21666666666665</v>
      </c>
      <c r="H77" s="38">
        <v>119.13333333333333</v>
      </c>
      <c r="I77" s="38">
        <v>117.46666666666665</v>
      </c>
      <c r="J77" s="38">
        <v>124.96666666666665</v>
      </c>
      <c r="K77" s="38">
        <v>126.63333333333334</v>
      </c>
      <c r="L77" s="38">
        <v>128.71666666666664</v>
      </c>
      <c r="M77" s="28">
        <v>124.55</v>
      </c>
      <c r="N77" s="28">
        <v>120.8</v>
      </c>
      <c r="O77" s="39">
        <v>97910000</v>
      </c>
      <c r="P77" s="40">
        <v>5.32487091222031E-2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44833</v>
      </c>
      <c r="E78" s="37">
        <v>107.05</v>
      </c>
      <c r="F78" s="37">
        <v>106.53333333333335</v>
      </c>
      <c r="G78" s="38">
        <v>105.41666666666669</v>
      </c>
      <c r="H78" s="38">
        <v>103.78333333333335</v>
      </c>
      <c r="I78" s="38">
        <v>102.66666666666669</v>
      </c>
      <c r="J78" s="38">
        <v>108.16666666666669</v>
      </c>
      <c r="K78" s="38">
        <v>109.28333333333333</v>
      </c>
      <c r="L78" s="38">
        <v>110.91666666666669</v>
      </c>
      <c r="M78" s="28">
        <v>107.65</v>
      </c>
      <c r="N78" s="28">
        <v>104.9</v>
      </c>
      <c r="O78" s="39">
        <v>18886400</v>
      </c>
      <c r="P78" s="40">
        <v>1.1417432470064048E-2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44833</v>
      </c>
      <c r="E79" s="37">
        <v>88.6</v>
      </c>
      <c r="F79" s="37">
        <v>88.40000000000002</v>
      </c>
      <c r="G79" s="38">
        <v>87.600000000000037</v>
      </c>
      <c r="H79" s="38">
        <v>86.600000000000023</v>
      </c>
      <c r="I79" s="38">
        <v>85.80000000000004</v>
      </c>
      <c r="J79" s="38">
        <v>89.400000000000034</v>
      </c>
      <c r="K79" s="38">
        <v>90.200000000000017</v>
      </c>
      <c r="L79" s="38">
        <v>91.200000000000031</v>
      </c>
      <c r="M79" s="28">
        <v>89.2</v>
      </c>
      <c r="N79" s="28">
        <v>87.4</v>
      </c>
      <c r="O79" s="39">
        <v>59831850</v>
      </c>
      <c r="P79" s="40">
        <v>-4.7184170471841706E-3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44833</v>
      </c>
      <c r="E80" s="37">
        <v>388.45</v>
      </c>
      <c r="F80" s="37">
        <v>386.7</v>
      </c>
      <c r="G80" s="38">
        <v>382.54999999999995</v>
      </c>
      <c r="H80" s="38">
        <v>376.65</v>
      </c>
      <c r="I80" s="38">
        <v>372.49999999999994</v>
      </c>
      <c r="J80" s="38">
        <v>392.59999999999997</v>
      </c>
      <c r="K80" s="38">
        <v>396.74999999999994</v>
      </c>
      <c r="L80" s="38">
        <v>402.65</v>
      </c>
      <c r="M80" s="28">
        <v>390.85</v>
      </c>
      <c r="N80" s="28">
        <v>380.8</v>
      </c>
      <c r="O80" s="39">
        <v>7863700</v>
      </c>
      <c r="P80" s="40">
        <v>7.6628352490421452E-3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44833</v>
      </c>
      <c r="E81" s="37">
        <v>38.1</v>
      </c>
      <c r="F81" s="37">
        <v>38.033333333333339</v>
      </c>
      <c r="G81" s="38">
        <v>37.616666666666674</v>
      </c>
      <c r="H81" s="38">
        <v>37.133333333333333</v>
      </c>
      <c r="I81" s="38">
        <v>36.716666666666669</v>
      </c>
      <c r="J81" s="38">
        <v>38.51666666666668</v>
      </c>
      <c r="K81" s="38">
        <v>38.933333333333351</v>
      </c>
      <c r="L81" s="38">
        <v>39.416666666666686</v>
      </c>
      <c r="M81" s="28">
        <v>38.450000000000003</v>
      </c>
      <c r="N81" s="28">
        <v>37.549999999999997</v>
      </c>
      <c r="O81" s="39">
        <v>139905000</v>
      </c>
      <c r="P81" s="40">
        <v>8.047642040882022E-4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44833</v>
      </c>
      <c r="E82" s="37">
        <v>695.8</v>
      </c>
      <c r="F82" s="37">
        <v>696.9</v>
      </c>
      <c r="G82" s="38">
        <v>681.9</v>
      </c>
      <c r="H82" s="38">
        <v>668</v>
      </c>
      <c r="I82" s="38">
        <v>653</v>
      </c>
      <c r="J82" s="38">
        <v>710.8</v>
      </c>
      <c r="K82" s="38">
        <v>725.8</v>
      </c>
      <c r="L82" s="38">
        <v>739.69999999999993</v>
      </c>
      <c r="M82" s="28">
        <v>711.9</v>
      </c>
      <c r="N82" s="28">
        <v>683</v>
      </c>
      <c r="O82" s="39">
        <v>6964100</v>
      </c>
      <c r="P82" s="40">
        <v>9.7970895675343311E-2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44833</v>
      </c>
      <c r="E83" s="37">
        <v>909.45</v>
      </c>
      <c r="F83" s="37">
        <v>912.98333333333323</v>
      </c>
      <c r="G83" s="38">
        <v>898.96666666666647</v>
      </c>
      <c r="H83" s="38">
        <v>888.48333333333323</v>
      </c>
      <c r="I83" s="38">
        <v>874.46666666666647</v>
      </c>
      <c r="J83" s="38">
        <v>923.46666666666647</v>
      </c>
      <c r="K83" s="38">
        <v>937.48333333333312</v>
      </c>
      <c r="L83" s="38">
        <v>947.96666666666647</v>
      </c>
      <c r="M83" s="28">
        <v>927</v>
      </c>
      <c r="N83" s="28">
        <v>902.5</v>
      </c>
      <c r="O83" s="39">
        <v>5671000</v>
      </c>
      <c r="P83" s="40">
        <v>-4.7211021505376344E-2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44833</v>
      </c>
      <c r="E84" s="37">
        <v>1260.4000000000001</v>
      </c>
      <c r="F84" s="37">
        <v>1264.9666666666665</v>
      </c>
      <c r="G84" s="38">
        <v>1240.883333333333</v>
      </c>
      <c r="H84" s="38">
        <v>1221.3666666666666</v>
      </c>
      <c r="I84" s="38">
        <v>1197.2833333333331</v>
      </c>
      <c r="J84" s="38">
        <v>1284.4833333333329</v>
      </c>
      <c r="K84" s="38">
        <v>1308.5666666666664</v>
      </c>
      <c r="L84" s="38">
        <v>1328.0833333333328</v>
      </c>
      <c r="M84" s="28">
        <v>1289.05</v>
      </c>
      <c r="N84" s="28">
        <v>1245.45</v>
      </c>
      <c r="O84" s="39">
        <v>4517825</v>
      </c>
      <c r="P84" s="40">
        <v>1.8164505969384018E-2</v>
      </c>
    </row>
    <row r="85" spans="1:16" ht="12.75" customHeight="1">
      <c r="A85" s="28">
        <v>75</v>
      </c>
      <c r="B85" s="29" t="s">
        <v>47</v>
      </c>
      <c r="C85" s="226" t="s">
        <v>109</v>
      </c>
      <c r="D85" s="31">
        <v>44833</v>
      </c>
      <c r="E85" s="37">
        <v>326.05</v>
      </c>
      <c r="F85" s="37">
        <v>321.33333333333337</v>
      </c>
      <c r="G85" s="38">
        <v>315.31666666666672</v>
      </c>
      <c r="H85" s="38">
        <v>304.58333333333337</v>
      </c>
      <c r="I85" s="38">
        <v>298.56666666666672</v>
      </c>
      <c r="J85" s="38">
        <v>332.06666666666672</v>
      </c>
      <c r="K85" s="38">
        <v>338.08333333333337</v>
      </c>
      <c r="L85" s="38">
        <v>348.81666666666672</v>
      </c>
      <c r="M85" s="28">
        <v>327.35000000000002</v>
      </c>
      <c r="N85" s="28">
        <v>310.60000000000002</v>
      </c>
      <c r="O85" s="39">
        <v>10788000</v>
      </c>
      <c r="P85" s="40">
        <v>2.0045385779122543E-2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44833</v>
      </c>
      <c r="E86" s="37">
        <v>1734.55</v>
      </c>
      <c r="F86" s="37">
        <v>1724.2333333333333</v>
      </c>
      <c r="G86" s="38">
        <v>1711.3166666666666</v>
      </c>
      <c r="H86" s="38">
        <v>1688.0833333333333</v>
      </c>
      <c r="I86" s="38">
        <v>1675.1666666666665</v>
      </c>
      <c r="J86" s="38">
        <v>1747.4666666666667</v>
      </c>
      <c r="K86" s="38">
        <v>1760.3833333333332</v>
      </c>
      <c r="L86" s="38">
        <v>1783.6166666666668</v>
      </c>
      <c r="M86" s="28">
        <v>1737.15</v>
      </c>
      <c r="N86" s="28">
        <v>1701</v>
      </c>
      <c r="O86" s="39">
        <v>7677425</v>
      </c>
      <c r="P86" s="40">
        <v>1.7974463865129541E-3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44833</v>
      </c>
      <c r="E87" s="37">
        <v>240.65</v>
      </c>
      <c r="F87" s="37">
        <v>241.06666666666669</v>
      </c>
      <c r="G87" s="38">
        <v>237.68333333333339</v>
      </c>
      <c r="H87" s="38">
        <v>234.7166666666667</v>
      </c>
      <c r="I87" s="38">
        <v>231.3333333333334</v>
      </c>
      <c r="J87" s="38">
        <v>244.03333333333339</v>
      </c>
      <c r="K87" s="38">
        <v>247.41666666666666</v>
      </c>
      <c r="L87" s="38">
        <v>250.38333333333338</v>
      </c>
      <c r="M87" s="28">
        <v>244.45</v>
      </c>
      <c r="N87" s="28">
        <v>238.1</v>
      </c>
      <c r="O87" s="39">
        <v>4750000</v>
      </c>
      <c r="P87" s="40">
        <v>-3.8947900859888723E-2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44833</v>
      </c>
      <c r="E88" s="37">
        <v>508.4</v>
      </c>
      <c r="F88" s="37">
        <v>506</v>
      </c>
      <c r="G88" s="38">
        <v>498.5</v>
      </c>
      <c r="H88" s="38">
        <v>488.6</v>
      </c>
      <c r="I88" s="38">
        <v>481.1</v>
      </c>
      <c r="J88" s="38">
        <v>515.9</v>
      </c>
      <c r="K88" s="38">
        <v>523.4</v>
      </c>
      <c r="L88" s="38">
        <v>533.29999999999995</v>
      </c>
      <c r="M88" s="28">
        <v>513.5</v>
      </c>
      <c r="N88" s="28">
        <v>496.1</v>
      </c>
      <c r="O88" s="39">
        <v>7371250</v>
      </c>
      <c r="P88" s="40">
        <v>3.7656167517156433E-2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44833</v>
      </c>
      <c r="E89" s="37">
        <v>2493.4</v>
      </c>
      <c r="F89" s="37">
        <v>2492.1</v>
      </c>
      <c r="G89" s="38">
        <v>2449.35</v>
      </c>
      <c r="H89" s="38">
        <v>2405.3000000000002</v>
      </c>
      <c r="I89" s="38">
        <v>2362.5500000000002</v>
      </c>
      <c r="J89" s="38">
        <v>2536.1499999999996</v>
      </c>
      <c r="K89" s="38">
        <v>2578.8999999999996</v>
      </c>
      <c r="L89" s="38">
        <v>2622.9499999999994</v>
      </c>
      <c r="M89" s="28">
        <v>2534.85</v>
      </c>
      <c r="N89" s="28">
        <v>2448.0500000000002</v>
      </c>
      <c r="O89" s="39">
        <v>4526275</v>
      </c>
      <c r="P89" s="40">
        <v>4.7448334036271616E-3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44833</v>
      </c>
      <c r="E90" s="37">
        <v>1318.75</v>
      </c>
      <c r="F90" s="37">
        <v>1315.9333333333334</v>
      </c>
      <c r="G90" s="38">
        <v>1302.3166666666668</v>
      </c>
      <c r="H90" s="38">
        <v>1285.8833333333334</v>
      </c>
      <c r="I90" s="38">
        <v>1272.2666666666669</v>
      </c>
      <c r="J90" s="38">
        <v>1332.3666666666668</v>
      </c>
      <c r="K90" s="38">
        <v>1345.9833333333336</v>
      </c>
      <c r="L90" s="38">
        <v>1362.4166666666667</v>
      </c>
      <c r="M90" s="28">
        <v>1329.55</v>
      </c>
      <c r="N90" s="28">
        <v>1299.5</v>
      </c>
      <c r="O90" s="39">
        <v>4360000</v>
      </c>
      <c r="P90" s="40">
        <v>1.9533494197403194E-3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44833</v>
      </c>
      <c r="E91" s="37">
        <v>900.7</v>
      </c>
      <c r="F91" s="37">
        <v>899.48333333333323</v>
      </c>
      <c r="G91" s="38">
        <v>891.96666666666647</v>
      </c>
      <c r="H91" s="38">
        <v>883.23333333333323</v>
      </c>
      <c r="I91" s="38">
        <v>875.71666666666647</v>
      </c>
      <c r="J91" s="38">
        <v>908.21666666666647</v>
      </c>
      <c r="K91" s="38">
        <v>915.73333333333312</v>
      </c>
      <c r="L91" s="38">
        <v>924.46666666666647</v>
      </c>
      <c r="M91" s="28">
        <v>907</v>
      </c>
      <c r="N91" s="28">
        <v>890.75</v>
      </c>
      <c r="O91" s="39">
        <v>21249900</v>
      </c>
      <c r="P91" s="40">
        <v>2.3741274070077225E-2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44833</v>
      </c>
      <c r="E92" s="37">
        <v>2423.5500000000002</v>
      </c>
      <c r="F92" s="37">
        <v>2426.4666666666667</v>
      </c>
      <c r="G92" s="38">
        <v>2409.0833333333335</v>
      </c>
      <c r="H92" s="38">
        <v>2394.6166666666668</v>
      </c>
      <c r="I92" s="38">
        <v>2377.2333333333336</v>
      </c>
      <c r="J92" s="38">
        <v>2440.9333333333334</v>
      </c>
      <c r="K92" s="38">
        <v>2458.3166666666666</v>
      </c>
      <c r="L92" s="38">
        <v>2472.7833333333333</v>
      </c>
      <c r="M92" s="28">
        <v>2443.85</v>
      </c>
      <c r="N92" s="28">
        <v>2412</v>
      </c>
      <c r="O92" s="39">
        <v>16388400</v>
      </c>
      <c r="P92" s="40">
        <v>-5.6608238227852711E-3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44833</v>
      </c>
      <c r="E93" s="37">
        <v>1922.2</v>
      </c>
      <c r="F93" s="37">
        <v>1921.6333333333332</v>
      </c>
      <c r="G93" s="38">
        <v>1903.2666666666664</v>
      </c>
      <c r="H93" s="38">
        <v>1884.3333333333333</v>
      </c>
      <c r="I93" s="38">
        <v>1865.9666666666665</v>
      </c>
      <c r="J93" s="38">
        <v>1940.5666666666664</v>
      </c>
      <c r="K93" s="38">
        <v>1958.9333333333332</v>
      </c>
      <c r="L93" s="38">
        <v>1977.8666666666663</v>
      </c>
      <c r="M93" s="28">
        <v>1940</v>
      </c>
      <c r="N93" s="28">
        <v>1902.7</v>
      </c>
      <c r="O93" s="39">
        <v>2599200</v>
      </c>
      <c r="P93" s="40">
        <v>1.6901408450704224E-2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44833</v>
      </c>
      <c r="E94" s="37">
        <v>1490.75</v>
      </c>
      <c r="F94" s="37">
        <v>1497.1833333333334</v>
      </c>
      <c r="G94" s="38">
        <v>1480.5666666666668</v>
      </c>
      <c r="H94" s="38">
        <v>1470.3833333333334</v>
      </c>
      <c r="I94" s="38">
        <v>1453.7666666666669</v>
      </c>
      <c r="J94" s="38">
        <v>1507.3666666666668</v>
      </c>
      <c r="K94" s="38">
        <v>1523.9833333333336</v>
      </c>
      <c r="L94" s="38">
        <v>1534.1666666666667</v>
      </c>
      <c r="M94" s="28">
        <v>1513.8</v>
      </c>
      <c r="N94" s="28">
        <v>1487</v>
      </c>
      <c r="O94" s="39">
        <v>57280300</v>
      </c>
      <c r="P94" s="40">
        <v>3.1863667888635691E-2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44833</v>
      </c>
      <c r="E95" s="37">
        <v>547.29999999999995</v>
      </c>
      <c r="F95" s="37">
        <v>547.25</v>
      </c>
      <c r="G95" s="38">
        <v>541.29999999999995</v>
      </c>
      <c r="H95" s="38">
        <v>535.29999999999995</v>
      </c>
      <c r="I95" s="38">
        <v>529.34999999999991</v>
      </c>
      <c r="J95" s="38">
        <v>553.25</v>
      </c>
      <c r="K95" s="38">
        <v>559.20000000000005</v>
      </c>
      <c r="L95" s="38">
        <v>565.20000000000005</v>
      </c>
      <c r="M95" s="28">
        <v>553.20000000000005</v>
      </c>
      <c r="N95" s="28">
        <v>541.25</v>
      </c>
      <c r="O95" s="39">
        <v>24534400</v>
      </c>
      <c r="P95" s="40">
        <v>2.3823731925636905E-2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44833</v>
      </c>
      <c r="E96" s="37">
        <v>2784.8</v>
      </c>
      <c r="F96" s="37">
        <v>2773.3166666666671</v>
      </c>
      <c r="G96" s="38">
        <v>2742.6333333333341</v>
      </c>
      <c r="H96" s="38">
        <v>2700.4666666666672</v>
      </c>
      <c r="I96" s="38">
        <v>2669.7833333333342</v>
      </c>
      <c r="J96" s="38">
        <v>2815.483333333334</v>
      </c>
      <c r="K96" s="38">
        <v>2846.1666666666674</v>
      </c>
      <c r="L96" s="38">
        <v>2888.3333333333339</v>
      </c>
      <c r="M96" s="28">
        <v>2804</v>
      </c>
      <c r="N96" s="28">
        <v>2731.15</v>
      </c>
      <c r="O96" s="39">
        <v>2581500</v>
      </c>
      <c r="P96" s="40">
        <v>-2.7573737145440164E-2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44833</v>
      </c>
      <c r="E97" s="37">
        <v>411.65</v>
      </c>
      <c r="F97" s="37">
        <v>409.76666666666671</v>
      </c>
      <c r="G97" s="38">
        <v>404.73333333333341</v>
      </c>
      <c r="H97" s="38">
        <v>397.81666666666672</v>
      </c>
      <c r="I97" s="38">
        <v>392.78333333333342</v>
      </c>
      <c r="J97" s="38">
        <v>416.68333333333339</v>
      </c>
      <c r="K97" s="38">
        <v>421.7166666666667</v>
      </c>
      <c r="L97" s="38">
        <v>428.63333333333338</v>
      </c>
      <c r="M97" s="28">
        <v>414.8</v>
      </c>
      <c r="N97" s="28">
        <v>402.85</v>
      </c>
      <c r="O97" s="39">
        <v>31314750</v>
      </c>
      <c r="P97" s="40">
        <v>6.8206820682068209E-2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44833</v>
      </c>
      <c r="E98" s="37">
        <v>117</v>
      </c>
      <c r="F98" s="37">
        <v>115.96666666666665</v>
      </c>
      <c r="G98" s="38">
        <v>113.93333333333331</v>
      </c>
      <c r="H98" s="38">
        <v>110.86666666666666</v>
      </c>
      <c r="I98" s="38">
        <v>108.83333333333331</v>
      </c>
      <c r="J98" s="38">
        <v>119.0333333333333</v>
      </c>
      <c r="K98" s="38">
        <v>121.06666666666663</v>
      </c>
      <c r="L98" s="38">
        <v>124.1333333333333</v>
      </c>
      <c r="M98" s="28">
        <v>118</v>
      </c>
      <c r="N98" s="28">
        <v>112.9</v>
      </c>
      <c r="O98" s="39">
        <v>22274000</v>
      </c>
      <c r="P98" s="40">
        <v>6.5186099115772153E-2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44833</v>
      </c>
      <c r="E99" s="37">
        <v>231.35</v>
      </c>
      <c r="F99" s="37">
        <v>231.1</v>
      </c>
      <c r="G99" s="38">
        <v>228.75</v>
      </c>
      <c r="H99" s="38">
        <v>226.15</v>
      </c>
      <c r="I99" s="38">
        <v>223.8</v>
      </c>
      <c r="J99" s="38">
        <v>233.7</v>
      </c>
      <c r="K99" s="38">
        <v>236.04999999999995</v>
      </c>
      <c r="L99" s="38">
        <v>238.64999999999998</v>
      </c>
      <c r="M99" s="28">
        <v>233.45</v>
      </c>
      <c r="N99" s="28">
        <v>228.5</v>
      </c>
      <c r="O99" s="39">
        <v>20160900</v>
      </c>
      <c r="P99" s="40">
        <v>-1.4777675155033646E-2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44833</v>
      </c>
      <c r="E100" s="37">
        <v>2695.15</v>
      </c>
      <c r="F100" s="37">
        <v>2674.4833333333331</v>
      </c>
      <c r="G100" s="38">
        <v>2646.7166666666662</v>
      </c>
      <c r="H100" s="38">
        <v>2598.2833333333333</v>
      </c>
      <c r="I100" s="38">
        <v>2570.5166666666664</v>
      </c>
      <c r="J100" s="38">
        <v>2722.9166666666661</v>
      </c>
      <c r="K100" s="38">
        <v>2750.6833333333334</v>
      </c>
      <c r="L100" s="38">
        <v>2799.1166666666659</v>
      </c>
      <c r="M100" s="28">
        <v>2702.25</v>
      </c>
      <c r="N100" s="28">
        <v>2626.05</v>
      </c>
      <c r="O100" s="39">
        <v>9753900</v>
      </c>
      <c r="P100" s="40">
        <v>7.342917337960094E-3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44833</v>
      </c>
      <c r="E101" s="37">
        <v>41045.449999999997</v>
      </c>
      <c r="F101" s="37">
        <v>41289.383333333339</v>
      </c>
      <c r="G101" s="38">
        <v>40667.116666666676</v>
      </c>
      <c r="H101" s="38">
        <v>40288.78333333334</v>
      </c>
      <c r="I101" s="38">
        <v>39666.516666666677</v>
      </c>
      <c r="J101" s="38">
        <v>41667.716666666674</v>
      </c>
      <c r="K101" s="38">
        <v>42289.983333333337</v>
      </c>
      <c r="L101" s="38">
        <v>42668.316666666673</v>
      </c>
      <c r="M101" s="28">
        <v>41911.65</v>
      </c>
      <c r="N101" s="28">
        <v>40911.050000000003</v>
      </c>
      <c r="O101" s="39">
        <v>19635</v>
      </c>
      <c r="P101" s="40">
        <v>9.4481605351170575E-2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44833</v>
      </c>
      <c r="E102" s="37">
        <v>125.75</v>
      </c>
      <c r="F102" s="37">
        <v>124.91666666666667</v>
      </c>
      <c r="G102" s="38">
        <v>122.93333333333334</v>
      </c>
      <c r="H102" s="38">
        <v>120.11666666666666</v>
      </c>
      <c r="I102" s="38">
        <v>118.13333333333333</v>
      </c>
      <c r="J102" s="38">
        <v>127.73333333333335</v>
      </c>
      <c r="K102" s="38">
        <v>129.71666666666667</v>
      </c>
      <c r="L102" s="38">
        <v>132.53333333333336</v>
      </c>
      <c r="M102" s="28">
        <v>126.9</v>
      </c>
      <c r="N102" s="28">
        <v>122.1</v>
      </c>
      <c r="O102" s="39">
        <v>40804000</v>
      </c>
      <c r="P102" s="40">
        <v>1.5934667861766755E-2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44833</v>
      </c>
      <c r="E103" s="37">
        <v>904.2</v>
      </c>
      <c r="F103" s="37">
        <v>903.85</v>
      </c>
      <c r="G103" s="38">
        <v>895.95</v>
      </c>
      <c r="H103" s="38">
        <v>887.7</v>
      </c>
      <c r="I103" s="38">
        <v>879.80000000000007</v>
      </c>
      <c r="J103" s="38">
        <v>912.1</v>
      </c>
      <c r="K103" s="38">
        <v>919.99999999999989</v>
      </c>
      <c r="L103" s="38">
        <v>928.25</v>
      </c>
      <c r="M103" s="28">
        <v>911.75</v>
      </c>
      <c r="N103" s="28">
        <v>895.6</v>
      </c>
      <c r="O103" s="39">
        <v>78555125</v>
      </c>
      <c r="P103" s="40">
        <v>-4.7848405053164893E-2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44833</v>
      </c>
      <c r="E104" s="37">
        <v>1199.25</v>
      </c>
      <c r="F104" s="37">
        <v>1196.4333333333334</v>
      </c>
      <c r="G104" s="38">
        <v>1186.9666666666667</v>
      </c>
      <c r="H104" s="38">
        <v>1174.6833333333334</v>
      </c>
      <c r="I104" s="38">
        <v>1165.2166666666667</v>
      </c>
      <c r="J104" s="38">
        <v>1208.7166666666667</v>
      </c>
      <c r="K104" s="38">
        <v>1218.1833333333334</v>
      </c>
      <c r="L104" s="38">
        <v>1230.4666666666667</v>
      </c>
      <c r="M104" s="28">
        <v>1205.9000000000001</v>
      </c>
      <c r="N104" s="28">
        <v>1184.1500000000001</v>
      </c>
      <c r="O104" s="39">
        <v>4471425</v>
      </c>
      <c r="P104" s="40">
        <v>9.1118357951275649E-3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44833</v>
      </c>
      <c r="E105" s="37">
        <v>554.95000000000005</v>
      </c>
      <c r="F105" s="37">
        <v>553.06666666666661</v>
      </c>
      <c r="G105" s="38">
        <v>548.23333333333323</v>
      </c>
      <c r="H105" s="38">
        <v>541.51666666666665</v>
      </c>
      <c r="I105" s="38">
        <v>536.68333333333328</v>
      </c>
      <c r="J105" s="38">
        <v>559.78333333333319</v>
      </c>
      <c r="K105" s="38">
        <v>564.61666666666667</v>
      </c>
      <c r="L105" s="38">
        <v>571.33333333333314</v>
      </c>
      <c r="M105" s="28">
        <v>557.9</v>
      </c>
      <c r="N105" s="28">
        <v>546.35</v>
      </c>
      <c r="O105" s="39">
        <v>7891500</v>
      </c>
      <c r="P105" s="40">
        <v>-2.4295252225519287E-2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44833</v>
      </c>
      <c r="E106" s="37">
        <v>9.15</v>
      </c>
      <c r="F106" s="37">
        <v>9.1333333333333329</v>
      </c>
      <c r="G106" s="38">
        <v>9.0166666666666657</v>
      </c>
      <c r="H106" s="38">
        <v>8.8833333333333329</v>
      </c>
      <c r="I106" s="38">
        <v>8.7666666666666657</v>
      </c>
      <c r="J106" s="38">
        <v>9.2666666666666657</v>
      </c>
      <c r="K106" s="38">
        <v>9.3833333333333329</v>
      </c>
      <c r="L106" s="38">
        <v>9.5166666666666657</v>
      </c>
      <c r="M106" s="28">
        <v>9.25</v>
      </c>
      <c r="N106" s="28">
        <v>9</v>
      </c>
      <c r="O106" s="39">
        <v>727020000</v>
      </c>
      <c r="P106" s="40">
        <v>1.3564945837806187E-2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44833</v>
      </c>
      <c r="E107" s="37">
        <v>68.099999999999994</v>
      </c>
      <c r="F107" s="37">
        <v>67.850000000000009</v>
      </c>
      <c r="G107" s="38">
        <v>67.000000000000014</v>
      </c>
      <c r="H107" s="38">
        <v>65.900000000000006</v>
      </c>
      <c r="I107" s="38">
        <v>65.050000000000011</v>
      </c>
      <c r="J107" s="38">
        <v>68.950000000000017</v>
      </c>
      <c r="K107" s="38">
        <v>69.800000000000011</v>
      </c>
      <c r="L107" s="38">
        <v>70.90000000000002</v>
      </c>
      <c r="M107" s="28">
        <v>68.7</v>
      </c>
      <c r="N107" s="28">
        <v>66.75</v>
      </c>
      <c r="O107" s="39">
        <v>126690000</v>
      </c>
      <c r="P107" s="40">
        <v>5.5283525509398196E-4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44833</v>
      </c>
      <c r="E108" s="37">
        <v>50.8</v>
      </c>
      <c r="F108" s="37">
        <v>50.616666666666674</v>
      </c>
      <c r="G108" s="38">
        <v>49.633333333333347</v>
      </c>
      <c r="H108" s="38">
        <v>48.466666666666676</v>
      </c>
      <c r="I108" s="38">
        <v>47.483333333333348</v>
      </c>
      <c r="J108" s="38">
        <v>51.783333333333346</v>
      </c>
      <c r="K108" s="38">
        <v>52.766666666666666</v>
      </c>
      <c r="L108" s="38">
        <v>53.933333333333344</v>
      </c>
      <c r="M108" s="28">
        <v>51.6</v>
      </c>
      <c r="N108" s="28">
        <v>49.45</v>
      </c>
      <c r="O108" s="39">
        <v>177510000</v>
      </c>
      <c r="P108" s="40">
        <v>1.8942655415877391E-2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44833</v>
      </c>
      <c r="E109" s="37">
        <v>152.4</v>
      </c>
      <c r="F109" s="37">
        <v>151.88333333333333</v>
      </c>
      <c r="G109" s="38">
        <v>150.41666666666666</v>
      </c>
      <c r="H109" s="38">
        <v>148.43333333333334</v>
      </c>
      <c r="I109" s="38">
        <v>146.96666666666667</v>
      </c>
      <c r="J109" s="38">
        <v>153.86666666666665</v>
      </c>
      <c r="K109" s="38">
        <v>155.33333333333334</v>
      </c>
      <c r="L109" s="38">
        <v>157.31666666666663</v>
      </c>
      <c r="M109" s="28">
        <v>153.35</v>
      </c>
      <c r="N109" s="28">
        <v>149.9</v>
      </c>
      <c r="O109" s="39">
        <v>62688750</v>
      </c>
      <c r="P109" s="40">
        <v>4.8085592354390819E-3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44833</v>
      </c>
      <c r="E110" s="37">
        <v>427.9</v>
      </c>
      <c r="F110" s="37">
        <v>425.06666666666666</v>
      </c>
      <c r="G110" s="38">
        <v>420.7833333333333</v>
      </c>
      <c r="H110" s="38">
        <v>413.66666666666663</v>
      </c>
      <c r="I110" s="38">
        <v>409.38333333333327</v>
      </c>
      <c r="J110" s="38">
        <v>432.18333333333334</v>
      </c>
      <c r="K110" s="38">
        <v>436.46666666666675</v>
      </c>
      <c r="L110" s="38">
        <v>443.58333333333337</v>
      </c>
      <c r="M110" s="28">
        <v>429.35</v>
      </c>
      <c r="N110" s="28">
        <v>417.95</v>
      </c>
      <c r="O110" s="39">
        <v>13187625</v>
      </c>
      <c r="P110" s="40">
        <v>9.154040404040404E-3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44833</v>
      </c>
      <c r="E111" s="37">
        <v>334.4</v>
      </c>
      <c r="F111" s="37">
        <v>331.90000000000003</v>
      </c>
      <c r="G111" s="38">
        <v>328.45000000000005</v>
      </c>
      <c r="H111" s="38">
        <v>322.5</v>
      </c>
      <c r="I111" s="38">
        <v>319.05</v>
      </c>
      <c r="J111" s="38">
        <v>337.85000000000008</v>
      </c>
      <c r="K111" s="38">
        <v>341.3</v>
      </c>
      <c r="L111" s="38">
        <v>347.25000000000011</v>
      </c>
      <c r="M111" s="28">
        <v>335.35</v>
      </c>
      <c r="N111" s="28">
        <v>325.95</v>
      </c>
      <c r="O111" s="39">
        <v>28190198</v>
      </c>
      <c r="P111" s="40">
        <v>2.2465353756382204E-2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44833</v>
      </c>
      <c r="E112" s="37">
        <v>262.60000000000002</v>
      </c>
      <c r="F112" s="37">
        <v>267.26666666666665</v>
      </c>
      <c r="G112" s="38">
        <v>253.63333333333333</v>
      </c>
      <c r="H112" s="38">
        <v>244.66666666666669</v>
      </c>
      <c r="I112" s="38">
        <v>231.03333333333336</v>
      </c>
      <c r="J112" s="38">
        <v>276.23333333333329</v>
      </c>
      <c r="K112" s="38">
        <v>289.86666666666662</v>
      </c>
      <c r="L112" s="38">
        <v>298.83333333333326</v>
      </c>
      <c r="M112" s="28">
        <v>280.89999999999998</v>
      </c>
      <c r="N112" s="28">
        <v>258.3</v>
      </c>
      <c r="O112" s="39">
        <v>12791900</v>
      </c>
      <c r="P112" s="40">
        <v>-6.6059707812830826E-2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44833</v>
      </c>
      <c r="E113" s="37">
        <v>4415</v>
      </c>
      <c r="F113" s="37">
        <v>4375.333333333333</v>
      </c>
      <c r="G113" s="38">
        <v>4290.8666666666659</v>
      </c>
      <c r="H113" s="38">
        <v>4166.7333333333327</v>
      </c>
      <c r="I113" s="38">
        <v>4082.2666666666655</v>
      </c>
      <c r="J113" s="38">
        <v>4499.4666666666662</v>
      </c>
      <c r="K113" s="38">
        <v>4583.9333333333334</v>
      </c>
      <c r="L113" s="38">
        <v>4708.0666666666666</v>
      </c>
      <c r="M113" s="28">
        <v>4459.8</v>
      </c>
      <c r="N113" s="28">
        <v>4251.2</v>
      </c>
      <c r="O113" s="39">
        <v>364350</v>
      </c>
      <c r="P113" s="40">
        <v>1.0819808572617561E-2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44833</v>
      </c>
      <c r="E114" s="37">
        <v>1879.8</v>
      </c>
      <c r="F114" s="37">
        <v>1884.8666666666666</v>
      </c>
      <c r="G114" s="38">
        <v>1856.6333333333332</v>
      </c>
      <c r="H114" s="38">
        <v>1833.4666666666667</v>
      </c>
      <c r="I114" s="38">
        <v>1805.2333333333333</v>
      </c>
      <c r="J114" s="38">
        <v>1908.0333333333331</v>
      </c>
      <c r="K114" s="38">
        <v>1936.2666666666662</v>
      </c>
      <c r="L114" s="38">
        <v>1959.4333333333329</v>
      </c>
      <c r="M114" s="28">
        <v>1913.1</v>
      </c>
      <c r="N114" s="28">
        <v>1861.7</v>
      </c>
      <c r="O114" s="39">
        <v>4645200</v>
      </c>
      <c r="P114" s="40">
        <v>8.0072911919796888E-3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44833</v>
      </c>
      <c r="E115" s="37">
        <v>1220.6500000000001</v>
      </c>
      <c r="F115" s="37">
        <v>1223.8333333333333</v>
      </c>
      <c r="G115" s="38">
        <v>1206.1166666666666</v>
      </c>
      <c r="H115" s="38">
        <v>1191.5833333333333</v>
      </c>
      <c r="I115" s="38">
        <v>1173.8666666666666</v>
      </c>
      <c r="J115" s="38">
        <v>1238.3666666666666</v>
      </c>
      <c r="K115" s="38">
        <v>1256.0833333333333</v>
      </c>
      <c r="L115" s="38">
        <v>1270.6166666666666</v>
      </c>
      <c r="M115" s="28">
        <v>1241.55</v>
      </c>
      <c r="N115" s="28">
        <v>1209.3</v>
      </c>
      <c r="O115" s="39">
        <v>20491200</v>
      </c>
      <c r="P115" s="40">
        <v>-3.1087175445509872E-3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44833</v>
      </c>
      <c r="E116" s="37">
        <v>195.8</v>
      </c>
      <c r="F116" s="37">
        <v>195.83333333333334</v>
      </c>
      <c r="G116" s="38">
        <v>194.26666666666668</v>
      </c>
      <c r="H116" s="38">
        <v>192.73333333333335</v>
      </c>
      <c r="I116" s="38">
        <v>191.16666666666669</v>
      </c>
      <c r="J116" s="38">
        <v>197.36666666666667</v>
      </c>
      <c r="K116" s="38">
        <v>198.93333333333334</v>
      </c>
      <c r="L116" s="38">
        <v>200.46666666666667</v>
      </c>
      <c r="M116" s="28">
        <v>197.4</v>
      </c>
      <c r="N116" s="28">
        <v>194.3</v>
      </c>
      <c r="O116" s="39">
        <v>16310000</v>
      </c>
      <c r="P116" s="40">
        <v>1.4631597282703362E-2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44833</v>
      </c>
      <c r="E117" s="37">
        <v>1372.65</v>
      </c>
      <c r="F117" s="37">
        <v>1374.7666666666667</v>
      </c>
      <c r="G117" s="38">
        <v>1361.6333333333332</v>
      </c>
      <c r="H117" s="38">
        <v>1350.6166666666666</v>
      </c>
      <c r="I117" s="38">
        <v>1337.4833333333331</v>
      </c>
      <c r="J117" s="38">
        <v>1385.7833333333333</v>
      </c>
      <c r="K117" s="38">
        <v>1398.916666666667</v>
      </c>
      <c r="L117" s="38">
        <v>1409.9333333333334</v>
      </c>
      <c r="M117" s="28">
        <v>1387.9</v>
      </c>
      <c r="N117" s="28">
        <v>1363.75</v>
      </c>
      <c r="O117" s="39">
        <v>46920900</v>
      </c>
      <c r="P117" s="40">
        <v>4.2367007451048343E-2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44833</v>
      </c>
      <c r="E118" s="37">
        <v>564.85</v>
      </c>
      <c r="F118" s="37">
        <v>561.93333333333339</v>
      </c>
      <c r="G118" s="38">
        <v>557.06666666666683</v>
      </c>
      <c r="H118" s="38">
        <v>549.28333333333342</v>
      </c>
      <c r="I118" s="38">
        <v>544.41666666666686</v>
      </c>
      <c r="J118" s="38">
        <v>569.71666666666681</v>
      </c>
      <c r="K118" s="38">
        <v>574.58333333333337</v>
      </c>
      <c r="L118" s="38">
        <v>582.36666666666679</v>
      </c>
      <c r="M118" s="28">
        <v>566.79999999999995</v>
      </c>
      <c r="N118" s="28">
        <v>554.15</v>
      </c>
      <c r="O118" s="39">
        <v>1907250</v>
      </c>
      <c r="P118" s="40">
        <v>1.8422106527833399E-2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44833</v>
      </c>
      <c r="E119" s="37">
        <v>67.95</v>
      </c>
      <c r="F119" s="37">
        <v>68.2</v>
      </c>
      <c r="G119" s="38">
        <v>67.300000000000011</v>
      </c>
      <c r="H119" s="38">
        <v>66.650000000000006</v>
      </c>
      <c r="I119" s="38">
        <v>65.750000000000014</v>
      </c>
      <c r="J119" s="38">
        <v>68.850000000000009</v>
      </c>
      <c r="K119" s="38">
        <v>69.750000000000014</v>
      </c>
      <c r="L119" s="38">
        <v>70.400000000000006</v>
      </c>
      <c r="M119" s="28">
        <v>69.099999999999994</v>
      </c>
      <c r="N119" s="28">
        <v>67.55</v>
      </c>
      <c r="O119" s="39">
        <v>127744500</v>
      </c>
      <c r="P119" s="40">
        <v>3.2141169056247046E-2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44833</v>
      </c>
      <c r="E120" s="37">
        <v>879.1</v>
      </c>
      <c r="F120" s="37">
        <v>860.85</v>
      </c>
      <c r="G120" s="38">
        <v>840.85</v>
      </c>
      <c r="H120" s="38">
        <v>802.6</v>
      </c>
      <c r="I120" s="38">
        <v>782.6</v>
      </c>
      <c r="J120" s="38">
        <v>899.1</v>
      </c>
      <c r="K120" s="38">
        <v>919.1</v>
      </c>
      <c r="L120" s="38">
        <v>957.35</v>
      </c>
      <c r="M120" s="28">
        <v>880.85</v>
      </c>
      <c r="N120" s="28">
        <v>822.6</v>
      </c>
      <c r="O120" s="39">
        <v>1592500</v>
      </c>
      <c r="P120" s="40">
        <v>-2.4293110314615691E-2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44833</v>
      </c>
      <c r="E121" s="37">
        <v>701.5</v>
      </c>
      <c r="F121" s="37">
        <v>699.7166666666667</v>
      </c>
      <c r="G121" s="38">
        <v>693.03333333333342</v>
      </c>
      <c r="H121" s="38">
        <v>684.56666666666672</v>
      </c>
      <c r="I121" s="38">
        <v>677.88333333333344</v>
      </c>
      <c r="J121" s="38">
        <v>708.18333333333339</v>
      </c>
      <c r="K121" s="38">
        <v>714.86666666666679</v>
      </c>
      <c r="L121" s="38">
        <v>723.33333333333337</v>
      </c>
      <c r="M121" s="28">
        <v>706.4</v>
      </c>
      <c r="N121" s="28">
        <v>691.25</v>
      </c>
      <c r="O121" s="39">
        <v>14328125</v>
      </c>
      <c r="P121" s="40">
        <v>3.7508711905214473E-2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44833</v>
      </c>
      <c r="E122" s="37">
        <v>345.6</v>
      </c>
      <c r="F122" s="37">
        <v>345.18333333333334</v>
      </c>
      <c r="G122" s="38">
        <v>341.9666666666667</v>
      </c>
      <c r="H122" s="38">
        <v>338.33333333333337</v>
      </c>
      <c r="I122" s="38">
        <v>335.11666666666673</v>
      </c>
      <c r="J122" s="38">
        <v>348.81666666666666</v>
      </c>
      <c r="K122" s="38">
        <v>352.03333333333325</v>
      </c>
      <c r="L122" s="38">
        <v>355.66666666666663</v>
      </c>
      <c r="M122" s="28">
        <v>348.4</v>
      </c>
      <c r="N122" s="28">
        <v>341.55</v>
      </c>
      <c r="O122" s="39">
        <v>92358400</v>
      </c>
      <c r="P122" s="40">
        <v>4.686253173739572E-2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44833</v>
      </c>
      <c r="E123" s="37">
        <v>435</v>
      </c>
      <c r="F123" s="37">
        <v>431.8</v>
      </c>
      <c r="G123" s="38">
        <v>426.1</v>
      </c>
      <c r="H123" s="38">
        <v>417.2</v>
      </c>
      <c r="I123" s="38">
        <v>411.5</v>
      </c>
      <c r="J123" s="38">
        <v>440.70000000000005</v>
      </c>
      <c r="K123" s="38">
        <v>446.4</v>
      </c>
      <c r="L123" s="38">
        <v>455.30000000000007</v>
      </c>
      <c r="M123" s="28">
        <v>437.5</v>
      </c>
      <c r="N123" s="28">
        <v>422.9</v>
      </c>
      <c r="O123" s="39">
        <v>29108750</v>
      </c>
      <c r="P123" s="40">
        <v>4.6160483175150995E-3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44833</v>
      </c>
      <c r="E124" s="37">
        <v>2768.65</v>
      </c>
      <c r="F124" s="37">
        <v>2788.5666666666671</v>
      </c>
      <c r="G124" s="38">
        <v>2710.6833333333343</v>
      </c>
      <c r="H124" s="38">
        <v>2652.7166666666672</v>
      </c>
      <c r="I124" s="38">
        <v>2574.8333333333344</v>
      </c>
      <c r="J124" s="38">
        <v>2846.5333333333342</v>
      </c>
      <c r="K124" s="38">
        <v>2924.4166666666665</v>
      </c>
      <c r="L124" s="38">
        <v>2982.3833333333341</v>
      </c>
      <c r="M124" s="28">
        <v>2866.45</v>
      </c>
      <c r="N124" s="28">
        <v>2730.6</v>
      </c>
      <c r="O124" s="39">
        <v>427500</v>
      </c>
      <c r="P124" s="40">
        <v>-5.2631578947368418E-2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44833</v>
      </c>
      <c r="E125" s="37">
        <v>681.75</v>
      </c>
      <c r="F125" s="37">
        <v>680.75</v>
      </c>
      <c r="G125" s="38">
        <v>674.5</v>
      </c>
      <c r="H125" s="38">
        <v>667.25</v>
      </c>
      <c r="I125" s="38">
        <v>661</v>
      </c>
      <c r="J125" s="38">
        <v>688</v>
      </c>
      <c r="K125" s="38">
        <v>694.25</v>
      </c>
      <c r="L125" s="38">
        <v>701.5</v>
      </c>
      <c r="M125" s="28">
        <v>687</v>
      </c>
      <c r="N125" s="28">
        <v>673.5</v>
      </c>
      <c r="O125" s="39">
        <v>28653750</v>
      </c>
      <c r="P125" s="40">
        <v>-2.49083560485008E-3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44833</v>
      </c>
      <c r="E126" s="37">
        <v>636.5</v>
      </c>
      <c r="F126" s="37">
        <v>632.93333333333339</v>
      </c>
      <c r="G126" s="38">
        <v>626.21666666666681</v>
      </c>
      <c r="H126" s="38">
        <v>615.93333333333339</v>
      </c>
      <c r="I126" s="38">
        <v>609.21666666666681</v>
      </c>
      <c r="J126" s="38">
        <v>643.21666666666681</v>
      </c>
      <c r="K126" s="38">
        <v>649.93333333333351</v>
      </c>
      <c r="L126" s="38">
        <v>660.21666666666681</v>
      </c>
      <c r="M126" s="28">
        <v>639.65</v>
      </c>
      <c r="N126" s="28">
        <v>622.65</v>
      </c>
      <c r="O126" s="39">
        <v>10438750</v>
      </c>
      <c r="P126" s="40">
        <v>-2.0315487571701723E-3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44833</v>
      </c>
      <c r="E127" s="37">
        <v>1899.3</v>
      </c>
      <c r="F127" s="37">
        <v>1905.0833333333333</v>
      </c>
      <c r="G127" s="38">
        <v>1880.5666666666666</v>
      </c>
      <c r="H127" s="38">
        <v>1861.8333333333333</v>
      </c>
      <c r="I127" s="38">
        <v>1837.3166666666666</v>
      </c>
      <c r="J127" s="38">
        <v>1923.8166666666666</v>
      </c>
      <c r="K127" s="38">
        <v>1948.3333333333335</v>
      </c>
      <c r="L127" s="38">
        <v>1967.0666666666666</v>
      </c>
      <c r="M127" s="28">
        <v>1929.6</v>
      </c>
      <c r="N127" s="28">
        <v>1886.35</v>
      </c>
      <c r="O127" s="39">
        <v>23039600</v>
      </c>
      <c r="P127" s="40">
        <v>5.0214240131279057E-2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44833</v>
      </c>
      <c r="E128" s="37">
        <v>79.55</v>
      </c>
      <c r="F128" s="37">
        <v>79.166666666666657</v>
      </c>
      <c r="G128" s="38">
        <v>77.98333333333332</v>
      </c>
      <c r="H128" s="38">
        <v>76.416666666666657</v>
      </c>
      <c r="I128" s="38">
        <v>75.23333333333332</v>
      </c>
      <c r="J128" s="38">
        <v>80.73333333333332</v>
      </c>
      <c r="K128" s="38">
        <v>81.916666666666657</v>
      </c>
      <c r="L128" s="38">
        <v>83.48333333333332</v>
      </c>
      <c r="M128" s="28">
        <v>80.349999999999994</v>
      </c>
      <c r="N128" s="28">
        <v>77.599999999999994</v>
      </c>
      <c r="O128" s="39">
        <v>64208180</v>
      </c>
      <c r="P128" s="40">
        <v>2.8297841932256682E-2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44833</v>
      </c>
      <c r="E129" s="37">
        <v>2419.75</v>
      </c>
      <c r="F129" s="37">
        <v>2405</v>
      </c>
      <c r="G129" s="38">
        <v>2378.15</v>
      </c>
      <c r="H129" s="38">
        <v>2336.5500000000002</v>
      </c>
      <c r="I129" s="38">
        <v>2309.7000000000003</v>
      </c>
      <c r="J129" s="38">
        <v>2446.6</v>
      </c>
      <c r="K129" s="38">
        <v>2473.4500000000003</v>
      </c>
      <c r="L129" s="38">
        <v>2515.0499999999997</v>
      </c>
      <c r="M129" s="28">
        <v>2431.85</v>
      </c>
      <c r="N129" s="28">
        <v>2363.4</v>
      </c>
      <c r="O129" s="39">
        <v>1540250</v>
      </c>
      <c r="P129" s="40">
        <v>-1.3924455825864277E-2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44833</v>
      </c>
      <c r="E130" s="37">
        <v>522.6</v>
      </c>
      <c r="F130" s="37">
        <v>519.45000000000005</v>
      </c>
      <c r="G130" s="38">
        <v>514.60000000000014</v>
      </c>
      <c r="H130" s="38">
        <v>506.60000000000008</v>
      </c>
      <c r="I130" s="38">
        <v>501.75000000000017</v>
      </c>
      <c r="J130" s="38">
        <v>527.45000000000005</v>
      </c>
      <c r="K130" s="38">
        <v>532.29999999999995</v>
      </c>
      <c r="L130" s="38">
        <v>540.30000000000007</v>
      </c>
      <c r="M130" s="28">
        <v>524.29999999999995</v>
      </c>
      <c r="N130" s="28">
        <v>511.45</v>
      </c>
      <c r="O130" s="39">
        <v>6740100</v>
      </c>
      <c r="P130" s="40">
        <v>2.0577814118288362E-2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44833</v>
      </c>
      <c r="E131" s="37">
        <v>424</v>
      </c>
      <c r="F131" s="37">
        <v>422.18333333333334</v>
      </c>
      <c r="G131" s="38">
        <v>417.11666666666667</v>
      </c>
      <c r="H131" s="38">
        <v>410.23333333333335</v>
      </c>
      <c r="I131" s="38">
        <v>405.16666666666669</v>
      </c>
      <c r="J131" s="38">
        <v>429.06666666666666</v>
      </c>
      <c r="K131" s="38">
        <v>434.13333333333338</v>
      </c>
      <c r="L131" s="38">
        <v>441.01666666666665</v>
      </c>
      <c r="M131" s="28">
        <v>427.25</v>
      </c>
      <c r="N131" s="28">
        <v>415.3</v>
      </c>
      <c r="O131" s="39">
        <v>15734000</v>
      </c>
      <c r="P131" s="40">
        <v>5.9385941287368703E-2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44833</v>
      </c>
      <c r="E132" s="37">
        <v>1895.35</v>
      </c>
      <c r="F132" s="37">
        <v>1894.7166666666665</v>
      </c>
      <c r="G132" s="38">
        <v>1877.4833333333329</v>
      </c>
      <c r="H132" s="38">
        <v>1859.6166666666663</v>
      </c>
      <c r="I132" s="38">
        <v>1842.3833333333328</v>
      </c>
      <c r="J132" s="38">
        <v>1912.583333333333</v>
      </c>
      <c r="K132" s="38">
        <v>1929.8166666666666</v>
      </c>
      <c r="L132" s="38">
        <v>1947.6833333333332</v>
      </c>
      <c r="M132" s="28">
        <v>1911.95</v>
      </c>
      <c r="N132" s="28">
        <v>1876.85</v>
      </c>
      <c r="O132" s="39">
        <v>9487200</v>
      </c>
      <c r="P132" s="40">
        <v>4.63208046585495E-2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44833</v>
      </c>
      <c r="E133" s="37">
        <v>4448.1000000000004</v>
      </c>
      <c r="F133" s="37">
        <v>4428.5999999999995</v>
      </c>
      <c r="G133" s="38">
        <v>4376.9999999999991</v>
      </c>
      <c r="H133" s="38">
        <v>4305.8999999999996</v>
      </c>
      <c r="I133" s="38">
        <v>4254.2999999999993</v>
      </c>
      <c r="J133" s="38">
        <v>4499.6999999999989</v>
      </c>
      <c r="K133" s="38">
        <v>4551.2999999999993</v>
      </c>
      <c r="L133" s="38">
        <v>4622.3999999999987</v>
      </c>
      <c r="M133" s="28">
        <v>4480.2</v>
      </c>
      <c r="N133" s="28">
        <v>4357.5</v>
      </c>
      <c r="O133" s="39">
        <v>1321800</v>
      </c>
      <c r="P133" s="40">
        <v>3.987695112225134E-3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44833</v>
      </c>
      <c r="E134" s="37">
        <v>3489.65</v>
      </c>
      <c r="F134" s="37">
        <v>3462.8166666666671</v>
      </c>
      <c r="G134" s="38">
        <v>3418.1833333333343</v>
      </c>
      <c r="H134" s="38">
        <v>3346.7166666666672</v>
      </c>
      <c r="I134" s="38">
        <v>3302.0833333333344</v>
      </c>
      <c r="J134" s="38">
        <v>3534.2833333333342</v>
      </c>
      <c r="K134" s="38">
        <v>3578.9166666666665</v>
      </c>
      <c r="L134" s="38">
        <v>3650.3833333333341</v>
      </c>
      <c r="M134" s="28">
        <v>3507.45</v>
      </c>
      <c r="N134" s="28">
        <v>3391.35</v>
      </c>
      <c r="O134" s="39">
        <v>1129800</v>
      </c>
      <c r="P134" s="40">
        <v>9.4343277799302599E-2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44833</v>
      </c>
      <c r="E135" s="37">
        <v>664.45</v>
      </c>
      <c r="F135" s="37">
        <v>661.4</v>
      </c>
      <c r="G135" s="38">
        <v>656.8</v>
      </c>
      <c r="H135" s="38">
        <v>649.15</v>
      </c>
      <c r="I135" s="38">
        <v>644.54999999999995</v>
      </c>
      <c r="J135" s="38">
        <v>669.05</v>
      </c>
      <c r="K135" s="38">
        <v>673.65000000000009</v>
      </c>
      <c r="L135" s="38">
        <v>681.3</v>
      </c>
      <c r="M135" s="28">
        <v>666</v>
      </c>
      <c r="N135" s="28">
        <v>653.75</v>
      </c>
      <c r="O135" s="39">
        <v>8046100</v>
      </c>
      <c r="P135" s="40">
        <v>-2.6340743862606681E-3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44833</v>
      </c>
      <c r="E136" s="37">
        <v>1315.35</v>
      </c>
      <c r="F136" s="37">
        <v>1311.7</v>
      </c>
      <c r="G136" s="38">
        <v>1299.6500000000001</v>
      </c>
      <c r="H136" s="38">
        <v>1283.95</v>
      </c>
      <c r="I136" s="38">
        <v>1271.9000000000001</v>
      </c>
      <c r="J136" s="38">
        <v>1327.4</v>
      </c>
      <c r="K136" s="38">
        <v>1339.4499999999998</v>
      </c>
      <c r="L136" s="38">
        <v>1355.15</v>
      </c>
      <c r="M136" s="28">
        <v>1323.75</v>
      </c>
      <c r="N136" s="28">
        <v>1296</v>
      </c>
      <c r="O136" s="39">
        <v>11060700</v>
      </c>
      <c r="P136" s="40">
        <v>1.987994578196605E-2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44833</v>
      </c>
      <c r="E137" s="37">
        <v>224.5</v>
      </c>
      <c r="F137" s="37">
        <v>223.58333333333334</v>
      </c>
      <c r="G137" s="38">
        <v>220.36666666666667</v>
      </c>
      <c r="H137" s="38">
        <v>216.23333333333332</v>
      </c>
      <c r="I137" s="38">
        <v>213.01666666666665</v>
      </c>
      <c r="J137" s="38">
        <v>227.7166666666667</v>
      </c>
      <c r="K137" s="38">
        <v>230.93333333333334</v>
      </c>
      <c r="L137" s="38">
        <v>235.06666666666672</v>
      </c>
      <c r="M137" s="28">
        <v>226.8</v>
      </c>
      <c r="N137" s="28">
        <v>219.45</v>
      </c>
      <c r="O137" s="39">
        <v>22552000</v>
      </c>
      <c r="P137" s="40">
        <v>2.9959810010960906E-2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44833</v>
      </c>
      <c r="E138" s="37">
        <v>97.9</v>
      </c>
      <c r="F138" s="37">
        <v>97.616666666666674</v>
      </c>
      <c r="G138" s="38">
        <v>96.183333333333351</v>
      </c>
      <c r="H138" s="38">
        <v>94.466666666666683</v>
      </c>
      <c r="I138" s="38">
        <v>93.03333333333336</v>
      </c>
      <c r="J138" s="38">
        <v>99.333333333333343</v>
      </c>
      <c r="K138" s="38">
        <v>100.76666666666668</v>
      </c>
      <c r="L138" s="38">
        <v>102.48333333333333</v>
      </c>
      <c r="M138" s="28">
        <v>99.05</v>
      </c>
      <c r="N138" s="28">
        <v>95.9</v>
      </c>
      <c r="O138" s="39">
        <v>35094000</v>
      </c>
      <c r="P138" s="40">
        <v>2.2731246721454799E-2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44833</v>
      </c>
      <c r="E139" s="37">
        <v>550</v>
      </c>
      <c r="F139" s="37">
        <v>546.26666666666665</v>
      </c>
      <c r="G139" s="38">
        <v>539.5333333333333</v>
      </c>
      <c r="H139" s="38">
        <v>529.06666666666661</v>
      </c>
      <c r="I139" s="38">
        <v>522.33333333333326</v>
      </c>
      <c r="J139" s="38">
        <v>556.73333333333335</v>
      </c>
      <c r="K139" s="38">
        <v>563.4666666666667</v>
      </c>
      <c r="L139" s="38">
        <v>573.93333333333339</v>
      </c>
      <c r="M139" s="28">
        <v>553</v>
      </c>
      <c r="N139" s="28">
        <v>535.79999999999995</v>
      </c>
      <c r="O139" s="39">
        <v>7934400</v>
      </c>
      <c r="P139" s="40">
        <v>9.0826521344232513E-4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44833</v>
      </c>
      <c r="E140" s="37">
        <v>9434.5</v>
      </c>
      <c r="F140" s="37">
        <v>9360.15</v>
      </c>
      <c r="G140" s="38">
        <v>9259.5499999999993</v>
      </c>
      <c r="H140" s="38">
        <v>9084.6</v>
      </c>
      <c r="I140" s="38">
        <v>8984</v>
      </c>
      <c r="J140" s="38">
        <v>9535.0999999999985</v>
      </c>
      <c r="K140" s="38">
        <v>9635.7000000000007</v>
      </c>
      <c r="L140" s="38">
        <v>9810.6499999999978</v>
      </c>
      <c r="M140" s="28">
        <v>9460.75</v>
      </c>
      <c r="N140" s="28">
        <v>9185.2000000000007</v>
      </c>
      <c r="O140" s="39">
        <v>4006600</v>
      </c>
      <c r="P140" s="40">
        <v>3.7737315133777101E-2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44833</v>
      </c>
      <c r="E141" s="37">
        <v>878.8</v>
      </c>
      <c r="F141" s="37">
        <v>873.69999999999993</v>
      </c>
      <c r="G141" s="38">
        <v>862.39999999999986</v>
      </c>
      <c r="H141" s="38">
        <v>845.99999999999989</v>
      </c>
      <c r="I141" s="38">
        <v>834.69999999999982</v>
      </c>
      <c r="J141" s="38">
        <v>890.09999999999991</v>
      </c>
      <c r="K141" s="38">
        <v>901.39999999999986</v>
      </c>
      <c r="L141" s="38">
        <v>917.8</v>
      </c>
      <c r="M141" s="28">
        <v>885</v>
      </c>
      <c r="N141" s="28">
        <v>857.3</v>
      </c>
      <c r="O141" s="39">
        <v>18541875</v>
      </c>
      <c r="P141" s="40">
        <v>3.2803517078119717E-3</v>
      </c>
    </row>
    <row r="142" spans="1:16" ht="12.75" customHeight="1">
      <c r="A142" s="28">
        <v>132</v>
      </c>
      <c r="B142" s="29" t="s">
        <v>44</v>
      </c>
      <c r="C142" s="30" t="s">
        <v>433</v>
      </c>
      <c r="D142" s="31">
        <v>44833</v>
      </c>
      <c r="E142" s="37">
        <v>1294.9000000000001</v>
      </c>
      <c r="F142" s="37">
        <v>1285.6499999999999</v>
      </c>
      <c r="G142" s="38">
        <v>1269.5499999999997</v>
      </c>
      <c r="H142" s="38">
        <v>1244.1999999999998</v>
      </c>
      <c r="I142" s="38">
        <v>1228.0999999999997</v>
      </c>
      <c r="J142" s="38">
        <v>1310.9999999999998</v>
      </c>
      <c r="K142" s="38">
        <v>1327.0999999999997</v>
      </c>
      <c r="L142" s="38">
        <v>1352.4499999999998</v>
      </c>
      <c r="M142" s="28">
        <v>1301.75</v>
      </c>
      <c r="N142" s="28">
        <v>1260.3</v>
      </c>
      <c r="O142" s="39">
        <v>3244000</v>
      </c>
      <c r="P142" s="40">
        <v>-1.6731328806983511E-2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44833</v>
      </c>
      <c r="E143" s="37">
        <v>1448.05</v>
      </c>
      <c r="F143" s="37">
        <v>1423.3166666666666</v>
      </c>
      <c r="G143" s="38">
        <v>1394.8333333333333</v>
      </c>
      <c r="H143" s="38">
        <v>1341.6166666666666</v>
      </c>
      <c r="I143" s="38">
        <v>1313.1333333333332</v>
      </c>
      <c r="J143" s="38">
        <v>1476.5333333333333</v>
      </c>
      <c r="K143" s="38">
        <v>1505.0166666666669</v>
      </c>
      <c r="L143" s="38">
        <v>1558.2333333333333</v>
      </c>
      <c r="M143" s="28">
        <v>1451.8</v>
      </c>
      <c r="N143" s="28">
        <v>1370.1</v>
      </c>
      <c r="O143" s="39">
        <v>1008600</v>
      </c>
      <c r="P143" s="40">
        <v>-5.5087127599775153E-2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44833</v>
      </c>
      <c r="E144" s="37">
        <v>812.8</v>
      </c>
      <c r="F144" s="37">
        <v>807.85</v>
      </c>
      <c r="G144" s="38">
        <v>801.2</v>
      </c>
      <c r="H144" s="38">
        <v>789.6</v>
      </c>
      <c r="I144" s="38">
        <v>782.95</v>
      </c>
      <c r="J144" s="38">
        <v>819.45</v>
      </c>
      <c r="K144" s="38">
        <v>826.09999999999991</v>
      </c>
      <c r="L144" s="38">
        <v>837.7</v>
      </c>
      <c r="M144" s="28">
        <v>814.5</v>
      </c>
      <c r="N144" s="28">
        <v>796.25</v>
      </c>
      <c r="O144" s="39">
        <v>1929200</v>
      </c>
      <c r="P144" s="40">
        <v>1.3495276653171389E-3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44833</v>
      </c>
      <c r="E145" s="37">
        <v>873</v>
      </c>
      <c r="F145" s="37">
        <v>867.88333333333333</v>
      </c>
      <c r="G145" s="38">
        <v>860.11666666666667</v>
      </c>
      <c r="H145" s="38">
        <v>847.23333333333335</v>
      </c>
      <c r="I145" s="38">
        <v>839.4666666666667</v>
      </c>
      <c r="J145" s="38">
        <v>880.76666666666665</v>
      </c>
      <c r="K145" s="38">
        <v>888.5333333333333</v>
      </c>
      <c r="L145" s="38">
        <v>901.41666666666663</v>
      </c>
      <c r="M145" s="28">
        <v>875.65</v>
      </c>
      <c r="N145" s="28">
        <v>855</v>
      </c>
      <c r="O145" s="39">
        <v>3366400</v>
      </c>
      <c r="P145" s="40">
        <v>-2.5249015520037062E-2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44833</v>
      </c>
      <c r="E146" s="37">
        <v>3175.25</v>
      </c>
      <c r="F146" s="37">
        <v>3161.6666666666665</v>
      </c>
      <c r="G146" s="38">
        <v>3130.2833333333328</v>
      </c>
      <c r="H146" s="38">
        <v>3085.3166666666662</v>
      </c>
      <c r="I146" s="38">
        <v>3053.9333333333325</v>
      </c>
      <c r="J146" s="38">
        <v>3206.6333333333332</v>
      </c>
      <c r="K146" s="38">
        <v>3238.0166666666673</v>
      </c>
      <c r="L146" s="38">
        <v>3282.9833333333336</v>
      </c>
      <c r="M146" s="28">
        <v>3193.05</v>
      </c>
      <c r="N146" s="28">
        <v>3116.7</v>
      </c>
      <c r="O146" s="39">
        <v>2708800</v>
      </c>
      <c r="P146" s="40">
        <v>-7.382798080472499E-5</v>
      </c>
    </row>
    <row r="147" spans="1:16" ht="12.75" customHeight="1">
      <c r="A147" s="28">
        <v>137</v>
      </c>
      <c r="B147" s="29" t="s">
        <v>49</v>
      </c>
      <c r="C147" s="30" t="s">
        <v>829</v>
      </c>
      <c r="D147" s="31">
        <v>44833</v>
      </c>
      <c r="E147" s="37">
        <v>121.8</v>
      </c>
      <c r="F147" s="37">
        <v>121.64999999999999</v>
      </c>
      <c r="G147" s="38">
        <v>119.89999999999998</v>
      </c>
      <c r="H147" s="38">
        <v>117.99999999999999</v>
      </c>
      <c r="I147" s="38">
        <v>116.24999999999997</v>
      </c>
      <c r="J147" s="38">
        <v>123.54999999999998</v>
      </c>
      <c r="K147" s="38">
        <v>125.30000000000001</v>
      </c>
      <c r="L147" s="38">
        <v>127.19999999999999</v>
      </c>
      <c r="M147" s="28">
        <v>123.4</v>
      </c>
      <c r="N147" s="28">
        <v>119.75</v>
      </c>
      <c r="O147" s="39">
        <v>47002500</v>
      </c>
      <c r="P147" s="40">
        <v>2.1216269065310912E-2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44833</v>
      </c>
      <c r="E148" s="37">
        <v>2065.25</v>
      </c>
      <c r="F148" s="37">
        <v>2073.0833333333335</v>
      </c>
      <c r="G148" s="38">
        <v>2041.166666666667</v>
      </c>
      <c r="H148" s="38">
        <v>2017.0833333333335</v>
      </c>
      <c r="I148" s="38">
        <v>1985.166666666667</v>
      </c>
      <c r="J148" s="38">
        <v>2097.166666666667</v>
      </c>
      <c r="K148" s="38">
        <v>2129.0833333333339</v>
      </c>
      <c r="L148" s="38">
        <v>2153.166666666667</v>
      </c>
      <c r="M148" s="28">
        <v>2105</v>
      </c>
      <c r="N148" s="28">
        <v>2049</v>
      </c>
      <c r="O148" s="39">
        <v>2039800</v>
      </c>
      <c r="P148" s="40">
        <v>1.9326628771316134E-2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44833</v>
      </c>
      <c r="E149" s="37">
        <v>84664.75</v>
      </c>
      <c r="F149" s="37">
        <v>84338.28333333334</v>
      </c>
      <c r="G149" s="38">
        <v>83526.56666666668</v>
      </c>
      <c r="H149" s="38">
        <v>82388.383333333346</v>
      </c>
      <c r="I149" s="38">
        <v>81576.666666666686</v>
      </c>
      <c r="J149" s="38">
        <v>85476.466666666674</v>
      </c>
      <c r="K149" s="38">
        <v>86288.18333333332</v>
      </c>
      <c r="L149" s="38">
        <v>87426.366666666669</v>
      </c>
      <c r="M149" s="28">
        <v>85150</v>
      </c>
      <c r="N149" s="28">
        <v>83200.100000000006</v>
      </c>
      <c r="O149" s="39">
        <v>70070</v>
      </c>
      <c r="P149" s="40">
        <v>-1.6837378981338573E-2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44833</v>
      </c>
      <c r="E150" s="37">
        <v>1002.35</v>
      </c>
      <c r="F150" s="37">
        <v>1001.4166666666666</v>
      </c>
      <c r="G150" s="38">
        <v>979.7833333333333</v>
      </c>
      <c r="H150" s="38">
        <v>957.2166666666667</v>
      </c>
      <c r="I150" s="38">
        <v>935.58333333333337</v>
      </c>
      <c r="J150" s="38">
        <v>1023.9833333333332</v>
      </c>
      <c r="K150" s="38">
        <v>1045.6166666666668</v>
      </c>
      <c r="L150" s="38">
        <v>1068.1833333333332</v>
      </c>
      <c r="M150" s="28">
        <v>1023.05</v>
      </c>
      <c r="N150" s="28">
        <v>978.85</v>
      </c>
      <c r="O150" s="39">
        <v>8430000</v>
      </c>
      <c r="P150" s="40">
        <v>4.6993619300451775E-2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44833</v>
      </c>
      <c r="E151" s="37">
        <v>75</v>
      </c>
      <c r="F151" s="37">
        <v>74.483333333333334</v>
      </c>
      <c r="G151" s="38">
        <v>73.666666666666671</v>
      </c>
      <c r="H151" s="38">
        <v>72.333333333333343</v>
      </c>
      <c r="I151" s="38">
        <v>71.51666666666668</v>
      </c>
      <c r="J151" s="38">
        <v>75.816666666666663</v>
      </c>
      <c r="K151" s="38">
        <v>76.633333333333326</v>
      </c>
      <c r="L151" s="38">
        <v>77.966666666666654</v>
      </c>
      <c r="M151" s="28">
        <v>75.3</v>
      </c>
      <c r="N151" s="28">
        <v>73.150000000000006</v>
      </c>
      <c r="O151" s="39">
        <v>72700500</v>
      </c>
      <c r="P151" s="40">
        <v>-1.2469691721510218E-2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44833</v>
      </c>
      <c r="E152" s="37">
        <v>4052.25</v>
      </c>
      <c r="F152" s="37">
        <v>4042.7166666666667</v>
      </c>
      <c r="G152" s="38">
        <v>3999.5333333333333</v>
      </c>
      <c r="H152" s="38">
        <v>3946.8166666666666</v>
      </c>
      <c r="I152" s="38">
        <v>3903.6333333333332</v>
      </c>
      <c r="J152" s="38">
        <v>4095.4333333333334</v>
      </c>
      <c r="K152" s="38">
        <v>4138.6166666666668</v>
      </c>
      <c r="L152" s="38">
        <v>4191.3333333333339</v>
      </c>
      <c r="M152" s="28">
        <v>4085.9</v>
      </c>
      <c r="N152" s="28">
        <v>3990</v>
      </c>
      <c r="O152" s="39">
        <v>1824500</v>
      </c>
      <c r="P152" s="40">
        <v>-1.5049938432070051E-3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44833</v>
      </c>
      <c r="E153" s="37">
        <v>4724.75</v>
      </c>
      <c r="F153" s="37">
        <v>4692</v>
      </c>
      <c r="G153" s="38">
        <v>4640</v>
      </c>
      <c r="H153" s="38">
        <v>4555.25</v>
      </c>
      <c r="I153" s="38">
        <v>4503.25</v>
      </c>
      <c r="J153" s="38">
        <v>4776.75</v>
      </c>
      <c r="K153" s="38">
        <v>4828.75</v>
      </c>
      <c r="L153" s="38">
        <v>4913.5</v>
      </c>
      <c r="M153" s="28">
        <v>4744</v>
      </c>
      <c r="N153" s="28">
        <v>4607.25</v>
      </c>
      <c r="O153" s="39">
        <v>582525</v>
      </c>
      <c r="P153" s="40">
        <v>1.370399373531715E-2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44833</v>
      </c>
      <c r="E154" s="37">
        <v>18708.150000000001</v>
      </c>
      <c r="F154" s="37">
        <v>18751.099999999999</v>
      </c>
      <c r="G154" s="38">
        <v>18607.399999999998</v>
      </c>
      <c r="H154" s="38">
        <v>18506.649999999998</v>
      </c>
      <c r="I154" s="38">
        <v>18362.949999999997</v>
      </c>
      <c r="J154" s="38">
        <v>18851.849999999999</v>
      </c>
      <c r="K154" s="38">
        <v>18995.549999999996</v>
      </c>
      <c r="L154" s="38">
        <v>19096.3</v>
      </c>
      <c r="M154" s="28">
        <v>18894.8</v>
      </c>
      <c r="N154" s="28">
        <v>18650.349999999999</v>
      </c>
      <c r="O154" s="39">
        <v>295680</v>
      </c>
      <c r="P154" s="40">
        <v>-6.3180535018147604E-3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44833</v>
      </c>
      <c r="E155" s="37">
        <v>131.4</v>
      </c>
      <c r="F155" s="37">
        <v>130.45000000000002</v>
      </c>
      <c r="G155" s="38">
        <v>129.05000000000004</v>
      </c>
      <c r="H155" s="38">
        <v>126.70000000000002</v>
      </c>
      <c r="I155" s="38">
        <v>125.30000000000004</v>
      </c>
      <c r="J155" s="38">
        <v>132.80000000000004</v>
      </c>
      <c r="K155" s="38">
        <v>134.20000000000002</v>
      </c>
      <c r="L155" s="38">
        <v>136.55000000000004</v>
      </c>
      <c r="M155" s="28">
        <v>131.85</v>
      </c>
      <c r="N155" s="28">
        <v>128.1</v>
      </c>
      <c r="O155" s="39">
        <v>61774000</v>
      </c>
      <c r="P155" s="40">
        <v>8.8612078635102426E-2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44833</v>
      </c>
      <c r="E156" s="37">
        <v>168.9</v>
      </c>
      <c r="F156" s="37">
        <v>168.66666666666669</v>
      </c>
      <c r="G156" s="38">
        <v>167.53333333333336</v>
      </c>
      <c r="H156" s="38">
        <v>166.16666666666669</v>
      </c>
      <c r="I156" s="38">
        <v>165.03333333333336</v>
      </c>
      <c r="J156" s="38">
        <v>170.03333333333336</v>
      </c>
      <c r="K156" s="38">
        <v>171.16666666666669</v>
      </c>
      <c r="L156" s="38">
        <v>172.53333333333336</v>
      </c>
      <c r="M156" s="28">
        <v>169.8</v>
      </c>
      <c r="N156" s="28">
        <v>167.3</v>
      </c>
      <c r="O156" s="39">
        <v>71016300</v>
      </c>
      <c r="P156" s="40">
        <v>1.3663398167497187E-3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44833</v>
      </c>
      <c r="E157" s="37">
        <v>1011.4</v>
      </c>
      <c r="F157" s="37">
        <v>1008.3666666666667</v>
      </c>
      <c r="G157" s="38">
        <v>997.0333333333333</v>
      </c>
      <c r="H157" s="38">
        <v>982.66666666666663</v>
      </c>
      <c r="I157" s="38">
        <v>971.33333333333326</v>
      </c>
      <c r="J157" s="38">
        <v>1022.7333333333333</v>
      </c>
      <c r="K157" s="38">
        <v>1034.0666666666666</v>
      </c>
      <c r="L157" s="38">
        <v>1048.4333333333334</v>
      </c>
      <c r="M157" s="28">
        <v>1019.7</v>
      </c>
      <c r="N157" s="28">
        <v>994</v>
      </c>
      <c r="O157" s="39">
        <v>5601400</v>
      </c>
      <c r="P157" s="40">
        <v>7.6840263759924643E-2</v>
      </c>
    </row>
    <row r="158" spans="1:16" ht="12.75" customHeight="1">
      <c r="A158" s="28">
        <v>148</v>
      </c>
      <c r="B158" s="29" t="s">
        <v>86</v>
      </c>
      <c r="C158" s="30" t="s">
        <v>442</v>
      </c>
      <c r="D158" s="31">
        <v>44833</v>
      </c>
      <c r="E158" s="37">
        <v>3010.8</v>
      </c>
      <c r="F158" s="37">
        <v>3012.9500000000003</v>
      </c>
      <c r="G158" s="38">
        <v>2990.9000000000005</v>
      </c>
      <c r="H158" s="38">
        <v>2971.0000000000005</v>
      </c>
      <c r="I158" s="38">
        <v>2948.9500000000007</v>
      </c>
      <c r="J158" s="38">
        <v>3032.8500000000004</v>
      </c>
      <c r="K158" s="38">
        <v>3054.9000000000005</v>
      </c>
      <c r="L158" s="38">
        <v>3074.8</v>
      </c>
      <c r="M158" s="28">
        <v>3035</v>
      </c>
      <c r="N158" s="28">
        <v>2993.05</v>
      </c>
      <c r="O158" s="39">
        <v>605000</v>
      </c>
      <c r="P158" s="40">
        <v>-1.9766688269604666E-2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44833</v>
      </c>
      <c r="E159" s="37">
        <v>128.80000000000001</v>
      </c>
      <c r="F159" s="37">
        <v>129.35</v>
      </c>
      <c r="G159" s="38">
        <v>127.85</v>
      </c>
      <c r="H159" s="38">
        <v>126.9</v>
      </c>
      <c r="I159" s="38">
        <v>125.4</v>
      </c>
      <c r="J159" s="38">
        <v>130.29999999999998</v>
      </c>
      <c r="K159" s="38">
        <v>131.79999999999998</v>
      </c>
      <c r="L159" s="38">
        <v>132.74999999999997</v>
      </c>
      <c r="M159" s="28">
        <v>130.85</v>
      </c>
      <c r="N159" s="28">
        <v>128.4</v>
      </c>
      <c r="O159" s="39">
        <v>45433850</v>
      </c>
      <c r="P159" s="40">
        <v>3.2729500306292118E-2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44833</v>
      </c>
      <c r="E160" s="37">
        <v>53023.1</v>
      </c>
      <c r="F160" s="37">
        <v>52438.583333333336</v>
      </c>
      <c r="G160" s="38">
        <v>51537.216666666674</v>
      </c>
      <c r="H160" s="38">
        <v>50051.333333333336</v>
      </c>
      <c r="I160" s="38">
        <v>49149.966666666674</v>
      </c>
      <c r="J160" s="38">
        <v>53924.466666666674</v>
      </c>
      <c r="K160" s="38">
        <v>54825.833333333328</v>
      </c>
      <c r="L160" s="38">
        <v>56311.716666666674</v>
      </c>
      <c r="M160" s="28">
        <v>53339.95</v>
      </c>
      <c r="N160" s="28">
        <v>50952.7</v>
      </c>
      <c r="O160" s="39">
        <v>105975</v>
      </c>
      <c r="P160" s="40">
        <v>-4.2444821731748726E-4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44833</v>
      </c>
      <c r="E161" s="37">
        <v>977.85</v>
      </c>
      <c r="F161" s="37">
        <v>971.04999999999984</v>
      </c>
      <c r="G161" s="38">
        <v>960.09999999999968</v>
      </c>
      <c r="H161" s="38">
        <v>942.3499999999998</v>
      </c>
      <c r="I161" s="38">
        <v>931.39999999999964</v>
      </c>
      <c r="J161" s="38">
        <v>988.79999999999973</v>
      </c>
      <c r="K161" s="38">
        <v>999.74999999999977</v>
      </c>
      <c r="L161" s="38">
        <v>1017.4999999999998</v>
      </c>
      <c r="M161" s="28">
        <v>982</v>
      </c>
      <c r="N161" s="28">
        <v>953.3</v>
      </c>
      <c r="O161" s="39">
        <v>6871425</v>
      </c>
      <c r="P161" s="40">
        <v>7.4184574446639522E-3</v>
      </c>
    </row>
    <row r="162" spans="1:16" ht="12.75" customHeight="1">
      <c r="A162" s="28">
        <v>152</v>
      </c>
      <c r="B162" s="29" t="s">
        <v>86</v>
      </c>
      <c r="C162" s="30" t="s">
        <v>447</v>
      </c>
      <c r="D162" s="31">
        <v>44833</v>
      </c>
      <c r="E162" s="37">
        <v>3216.4</v>
      </c>
      <c r="F162" s="37">
        <v>3193.65</v>
      </c>
      <c r="G162" s="38">
        <v>3158.3</v>
      </c>
      <c r="H162" s="38">
        <v>3100.2000000000003</v>
      </c>
      <c r="I162" s="38">
        <v>3064.8500000000004</v>
      </c>
      <c r="J162" s="38">
        <v>3251.75</v>
      </c>
      <c r="K162" s="38">
        <v>3287.0999999999995</v>
      </c>
      <c r="L162" s="38">
        <v>3345.2</v>
      </c>
      <c r="M162" s="28">
        <v>3229</v>
      </c>
      <c r="N162" s="28">
        <v>3135.55</v>
      </c>
      <c r="O162" s="39">
        <v>770850</v>
      </c>
      <c r="P162" s="40">
        <v>-1.0208012326656394E-2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44833</v>
      </c>
      <c r="E163" s="37">
        <v>207.8</v>
      </c>
      <c r="F163" s="37">
        <v>208</v>
      </c>
      <c r="G163" s="38">
        <v>206.35</v>
      </c>
      <c r="H163" s="38">
        <v>204.9</v>
      </c>
      <c r="I163" s="38">
        <v>203.25</v>
      </c>
      <c r="J163" s="38">
        <v>209.45</v>
      </c>
      <c r="K163" s="38">
        <v>211.09999999999997</v>
      </c>
      <c r="L163" s="38">
        <v>212.54999999999998</v>
      </c>
      <c r="M163" s="28">
        <v>209.65</v>
      </c>
      <c r="N163" s="28">
        <v>206.55</v>
      </c>
      <c r="O163" s="39">
        <v>15444000</v>
      </c>
      <c r="P163" s="40">
        <v>-1.0570824524312896E-2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44833</v>
      </c>
      <c r="E164" s="37">
        <v>112.7</v>
      </c>
      <c r="F164" s="37">
        <v>112.56666666666666</v>
      </c>
      <c r="G164" s="38">
        <v>111.63333333333333</v>
      </c>
      <c r="H164" s="38">
        <v>110.56666666666666</v>
      </c>
      <c r="I164" s="38">
        <v>109.63333333333333</v>
      </c>
      <c r="J164" s="38">
        <v>113.63333333333333</v>
      </c>
      <c r="K164" s="38">
        <v>114.56666666666666</v>
      </c>
      <c r="L164" s="38">
        <v>115.63333333333333</v>
      </c>
      <c r="M164" s="28">
        <v>113.5</v>
      </c>
      <c r="N164" s="28">
        <v>111.5</v>
      </c>
      <c r="O164" s="39">
        <v>58751200</v>
      </c>
      <c r="P164" s="40">
        <v>4.2390843577787196E-3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44833</v>
      </c>
      <c r="E165" s="37">
        <v>2822.65</v>
      </c>
      <c r="F165" s="37">
        <v>2803.4499999999994</v>
      </c>
      <c r="G165" s="38">
        <v>2776.8999999999987</v>
      </c>
      <c r="H165" s="38">
        <v>2731.1499999999992</v>
      </c>
      <c r="I165" s="38">
        <v>2704.5999999999985</v>
      </c>
      <c r="J165" s="38">
        <v>2849.1999999999989</v>
      </c>
      <c r="K165" s="38">
        <v>2875.7499999999991</v>
      </c>
      <c r="L165" s="38">
        <v>2921.4999999999991</v>
      </c>
      <c r="M165" s="28">
        <v>2830</v>
      </c>
      <c r="N165" s="28">
        <v>2757.7</v>
      </c>
      <c r="O165" s="39">
        <v>2506250</v>
      </c>
      <c r="P165" s="40">
        <v>-7.0324881141045955E-3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44833</v>
      </c>
      <c r="E166" s="37">
        <v>3173.25</v>
      </c>
      <c r="F166" s="37">
        <v>3150.8333333333335</v>
      </c>
      <c r="G166" s="38">
        <v>3116.3666666666668</v>
      </c>
      <c r="H166" s="38">
        <v>3059.4833333333331</v>
      </c>
      <c r="I166" s="38">
        <v>3025.0166666666664</v>
      </c>
      <c r="J166" s="38">
        <v>3207.7166666666672</v>
      </c>
      <c r="K166" s="38">
        <v>3242.1833333333334</v>
      </c>
      <c r="L166" s="38">
        <v>3299.0666666666675</v>
      </c>
      <c r="M166" s="28">
        <v>3185.3</v>
      </c>
      <c r="N166" s="28">
        <v>3093.95</v>
      </c>
      <c r="O166" s="39">
        <v>1802750</v>
      </c>
      <c r="P166" s="40">
        <v>3.6212099439574652E-2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44833</v>
      </c>
      <c r="E167" s="37">
        <v>40.549999999999997</v>
      </c>
      <c r="F167" s="37">
        <v>40.583333333333336</v>
      </c>
      <c r="G167" s="38">
        <v>39.866666666666674</v>
      </c>
      <c r="H167" s="38">
        <v>39.183333333333337</v>
      </c>
      <c r="I167" s="38">
        <v>38.466666666666676</v>
      </c>
      <c r="J167" s="38">
        <v>41.266666666666673</v>
      </c>
      <c r="K167" s="38">
        <v>41.983333333333327</v>
      </c>
      <c r="L167" s="38">
        <v>42.666666666666671</v>
      </c>
      <c r="M167" s="28">
        <v>41.3</v>
      </c>
      <c r="N167" s="28">
        <v>39.9</v>
      </c>
      <c r="O167" s="39">
        <v>302320000</v>
      </c>
      <c r="P167" s="40">
        <v>0.11626395699178826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44833</v>
      </c>
      <c r="E168" s="37">
        <v>2604.6</v>
      </c>
      <c r="F168" s="37">
        <v>2604.9833333333331</v>
      </c>
      <c r="G168" s="38">
        <v>2576.9166666666661</v>
      </c>
      <c r="H168" s="38">
        <v>2549.2333333333331</v>
      </c>
      <c r="I168" s="38">
        <v>2521.1666666666661</v>
      </c>
      <c r="J168" s="38">
        <v>2632.6666666666661</v>
      </c>
      <c r="K168" s="38">
        <v>2660.7333333333327</v>
      </c>
      <c r="L168" s="38">
        <v>2688.4166666666661</v>
      </c>
      <c r="M168" s="28">
        <v>2633.05</v>
      </c>
      <c r="N168" s="28">
        <v>2577.3000000000002</v>
      </c>
      <c r="O168" s="39">
        <v>875400</v>
      </c>
      <c r="P168" s="40">
        <v>4.7003946896304272E-2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44833</v>
      </c>
      <c r="E169" s="37">
        <v>220.75</v>
      </c>
      <c r="F169" s="37">
        <v>222.51666666666665</v>
      </c>
      <c r="G169" s="38">
        <v>218.0333333333333</v>
      </c>
      <c r="H169" s="38">
        <v>215.31666666666666</v>
      </c>
      <c r="I169" s="38">
        <v>210.83333333333331</v>
      </c>
      <c r="J169" s="38">
        <v>225.23333333333329</v>
      </c>
      <c r="K169" s="38">
        <v>229.71666666666664</v>
      </c>
      <c r="L169" s="38">
        <v>232.43333333333328</v>
      </c>
      <c r="M169" s="28">
        <v>227</v>
      </c>
      <c r="N169" s="28">
        <v>219.8</v>
      </c>
      <c r="O169" s="39">
        <v>38539800</v>
      </c>
      <c r="P169" s="40">
        <v>-2.2730384773380803E-2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44833</v>
      </c>
      <c r="E170" s="37">
        <v>1780.7</v>
      </c>
      <c r="F170" s="37">
        <v>1766.6499999999999</v>
      </c>
      <c r="G170" s="38">
        <v>1745.2999999999997</v>
      </c>
      <c r="H170" s="38">
        <v>1709.8999999999999</v>
      </c>
      <c r="I170" s="38">
        <v>1688.5499999999997</v>
      </c>
      <c r="J170" s="38">
        <v>1802.0499999999997</v>
      </c>
      <c r="K170" s="38">
        <v>1823.3999999999996</v>
      </c>
      <c r="L170" s="38">
        <v>1858.7999999999997</v>
      </c>
      <c r="M170" s="28">
        <v>1788</v>
      </c>
      <c r="N170" s="28">
        <v>1731.25</v>
      </c>
      <c r="O170" s="39">
        <v>4442812</v>
      </c>
      <c r="P170" s="40">
        <v>-7.3656451759570793E-3</v>
      </c>
    </row>
    <row r="171" spans="1:16" ht="12.75" customHeight="1">
      <c r="A171" s="28">
        <v>161</v>
      </c>
      <c r="B171" s="29" t="s">
        <v>44</v>
      </c>
      <c r="C171" s="30" t="s">
        <v>459</v>
      </c>
      <c r="D171" s="31">
        <v>44833</v>
      </c>
      <c r="E171" s="37">
        <v>178.85</v>
      </c>
      <c r="F171" s="37">
        <v>177.69999999999996</v>
      </c>
      <c r="G171" s="38">
        <v>174.94999999999993</v>
      </c>
      <c r="H171" s="38">
        <v>171.04999999999998</v>
      </c>
      <c r="I171" s="38">
        <v>168.29999999999995</v>
      </c>
      <c r="J171" s="38">
        <v>181.59999999999991</v>
      </c>
      <c r="K171" s="38">
        <v>184.34999999999997</v>
      </c>
      <c r="L171" s="38">
        <v>188.24999999999989</v>
      </c>
      <c r="M171" s="28">
        <v>180.45</v>
      </c>
      <c r="N171" s="28">
        <v>173.8</v>
      </c>
      <c r="O171" s="39">
        <v>13118000</v>
      </c>
      <c r="P171" s="40">
        <v>-2.1154348393836512E-2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44833</v>
      </c>
      <c r="E172" s="37">
        <v>752.05</v>
      </c>
      <c r="F172" s="37">
        <v>750.68333333333339</v>
      </c>
      <c r="G172" s="38">
        <v>739.36666666666679</v>
      </c>
      <c r="H172" s="38">
        <v>726.68333333333339</v>
      </c>
      <c r="I172" s="38">
        <v>715.36666666666679</v>
      </c>
      <c r="J172" s="38">
        <v>763.36666666666679</v>
      </c>
      <c r="K172" s="38">
        <v>774.68333333333339</v>
      </c>
      <c r="L172" s="38">
        <v>787.36666666666679</v>
      </c>
      <c r="M172" s="28">
        <v>762</v>
      </c>
      <c r="N172" s="28">
        <v>738</v>
      </c>
      <c r="O172" s="39">
        <v>4153100</v>
      </c>
      <c r="P172" s="40">
        <v>-1.432317934234416E-2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44833</v>
      </c>
      <c r="E173" s="37">
        <v>127.6</v>
      </c>
      <c r="F173" s="37">
        <v>127.14999999999999</v>
      </c>
      <c r="G173" s="38">
        <v>125.49999999999997</v>
      </c>
      <c r="H173" s="38">
        <v>123.39999999999998</v>
      </c>
      <c r="I173" s="38">
        <v>121.74999999999996</v>
      </c>
      <c r="J173" s="38">
        <v>129.25</v>
      </c>
      <c r="K173" s="38">
        <v>130.89999999999998</v>
      </c>
      <c r="L173" s="38">
        <v>133</v>
      </c>
      <c r="M173" s="28">
        <v>128.80000000000001</v>
      </c>
      <c r="N173" s="28">
        <v>125.05</v>
      </c>
      <c r="O173" s="39">
        <v>56425000</v>
      </c>
      <c r="P173" s="40">
        <v>-5.5806559571619813E-2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44833</v>
      </c>
      <c r="E174" s="37">
        <v>104.05</v>
      </c>
      <c r="F174" s="37">
        <v>103.48333333333333</v>
      </c>
      <c r="G174" s="38">
        <v>102.61666666666667</v>
      </c>
      <c r="H174" s="38">
        <v>101.18333333333334</v>
      </c>
      <c r="I174" s="38">
        <v>100.31666666666668</v>
      </c>
      <c r="J174" s="38">
        <v>104.91666666666667</v>
      </c>
      <c r="K174" s="38">
        <v>105.78333333333332</v>
      </c>
      <c r="L174" s="38">
        <v>107.21666666666667</v>
      </c>
      <c r="M174" s="28">
        <v>104.35</v>
      </c>
      <c r="N174" s="28">
        <v>102.05</v>
      </c>
      <c r="O174" s="39">
        <v>35960000</v>
      </c>
      <c r="P174" s="40">
        <v>2.3917995444191344E-2</v>
      </c>
    </row>
    <row r="175" spans="1:16" ht="12.75" customHeight="1">
      <c r="A175" s="28">
        <v>165</v>
      </c>
      <c r="B175" s="225" t="s">
        <v>79</v>
      </c>
      <c r="C175" s="30" t="s">
        <v>185</v>
      </c>
      <c r="D175" s="31">
        <v>44833</v>
      </c>
      <c r="E175" s="37">
        <v>2494</v>
      </c>
      <c r="F175" s="37">
        <v>2492.2333333333331</v>
      </c>
      <c r="G175" s="38">
        <v>2476.7666666666664</v>
      </c>
      <c r="H175" s="38">
        <v>2459.5333333333333</v>
      </c>
      <c r="I175" s="38">
        <v>2444.0666666666666</v>
      </c>
      <c r="J175" s="38">
        <v>2509.4666666666662</v>
      </c>
      <c r="K175" s="38">
        <v>2524.9333333333325</v>
      </c>
      <c r="L175" s="38">
        <v>2542.1666666666661</v>
      </c>
      <c r="M175" s="28">
        <v>2507.6999999999998</v>
      </c>
      <c r="N175" s="28">
        <v>2475</v>
      </c>
      <c r="O175" s="39">
        <v>36742000</v>
      </c>
      <c r="P175" s="40">
        <v>1.8948244184837246E-2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44833</v>
      </c>
      <c r="E176" s="37">
        <v>80.650000000000006</v>
      </c>
      <c r="F176" s="37">
        <v>80.316666666666663</v>
      </c>
      <c r="G176" s="38">
        <v>79.283333333333331</v>
      </c>
      <c r="H176" s="38">
        <v>77.916666666666671</v>
      </c>
      <c r="I176" s="38">
        <v>76.88333333333334</v>
      </c>
      <c r="J176" s="38">
        <v>81.683333333333323</v>
      </c>
      <c r="K176" s="38">
        <v>82.716666666666654</v>
      </c>
      <c r="L176" s="38">
        <v>84.083333333333314</v>
      </c>
      <c r="M176" s="28">
        <v>81.349999999999994</v>
      </c>
      <c r="N176" s="28">
        <v>78.95</v>
      </c>
      <c r="O176" s="39">
        <v>100524000</v>
      </c>
      <c r="P176" s="40">
        <v>-2.5646990404187265E-2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44833</v>
      </c>
      <c r="E177" s="37">
        <v>945.4</v>
      </c>
      <c r="F177" s="37">
        <v>939.26666666666677</v>
      </c>
      <c r="G177" s="38">
        <v>927.58333333333348</v>
      </c>
      <c r="H177" s="38">
        <v>909.76666666666677</v>
      </c>
      <c r="I177" s="38">
        <v>898.08333333333348</v>
      </c>
      <c r="J177" s="38">
        <v>957.08333333333348</v>
      </c>
      <c r="K177" s="38">
        <v>968.76666666666665</v>
      </c>
      <c r="L177" s="38">
        <v>986.58333333333348</v>
      </c>
      <c r="M177" s="28">
        <v>950.95</v>
      </c>
      <c r="N177" s="28">
        <v>921.45</v>
      </c>
      <c r="O177" s="39">
        <v>4598400</v>
      </c>
      <c r="P177" s="40">
        <v>-8.2815734989648039E-3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44833</v>
      </c>
      <c r="E178" s="37">
        <v>1290.55</v>
      </c>
      <c r="F178" s="37">
        <v>1286.1666666666667</v>
      </c>
      <c r="G178" s="38">
        <v>1276.0833333333335</v>
      </c>
      <c r="H178" s="38">
        <v>1261.6166666666668</v>
      </c>
      <c r="I178" s="38">
        <v>1251.5333333333335</v>
      </c>
      <c r="J178" s="38">
        <v>1300.6333333333334</v>
      </c>
      <c r="K178" s="38">
        <v>1310.7166666666669</v>
      </c>
      <c r="L178" s="38">
        <v>1325.1833333333334</v>
      </c>
      <c r="M178" s="28">
        <v>1296.25</v>
      </c>
      <c r="N178" s="28">
        <v>1271.7</v>
      </c>
      <c r="O178" s="39">
        <v>5500500</v>
      </c>
      <c r="P178" s="40">
        <v>2.6452064380685793E-2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44833</v>
      </c>
      <c r="E179" s="37">
        <v>566</v>
      </c>
      <c r="F179" s="37">
        <v>566.36666666666667</v>
      </c>
      <c r="G179" s="38">
        <v>560.73333333333335</v>
      </c>
      <c r="H179" s="38">
        <v>555.4666666666667</v>
      </c>
      <c r="I179" s="38">
        <v>549.83333333333337</v>
      </c>
      <c r="J179" s="38">
        <v>571.63333333333333</v>
      </c>
      <c r="K179" s="38">
        <v>577.26666666666677</v>
      </c>
      <c r="L179" s="38">
        <v>582.5333333333333</v>
      </c>
      <c r="M179" s="28">
        <v>572</v>
      </c>
      <c r="N179" s="28">
        <v>561.1</v>
      </c>
      <c r="O179" s="39">
        <v>53002500</v>
      </c>
      <c r="P179" s="40">
        <v>2.7807673288926381E-2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44833</v>
      </c>
      <c r="E180" s="37">
        <v>21771.25</v>
      </c>
      <c r="F180" s="37">
        <v>22007.283333333336</v>
      </c>
      <c r="G180" s="38">
        <v>21303.966666666674</v>
      </c>
      <c r="H180" s="38">
        <v>20836.683333333338</v>
      </c>
      <c r="I180" s="38">
        <v>20133.366666666676</v>
      </c>
      <c r="J180" s="38">
        <v>22474.566666666673</v>
      </c>
      <c r="K180" s="38">
        <v>23177.883333333331</v>
      </c>
      <c r="L180" s="38">
        <v>23645.166666666672</v>
      </c>
      <c r="M180" s="28">
        <v>22710.6</v>
      </c>
      <c r="N180" s="28">
        <v>21540</v>
      </c>
      <c r="O180" s="39">
        <v>514100</v>
      </c>
      <c r="P180" s="40">
        <v>-2.2995058912960852E-2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44833</v>
      </c>
      <c r="E181" s="37">
        <v>2923.15</v>
      </c>
      <c r="F181" s="37">
        <v>2921.7666666666664</v>
      </c>
      <c r="G181" s="38">
        <v>2889.4333333333329</v>
      </c>
      <c r="H181" s="38">
        <v>2855.7166666666667</v>
      </c>
      <c r="I181" s="38">
        <v>2823.3833333333332</v>
      </c>
      <c r="J181" s="38">
        <v>2955.4833333333327</v>
      </c>
      <c r="K181" s="38">
        <v>2987.8166666666666</v>
      </c>
      <c r="L181" s="38">
        <v>3021.5333333333324</v>
      </c>
      <c r="M181" s="28">
        <v>2954.1</v>
      </c>
      <c r="N181" s="28">
        <v>2888.05</v>
      </c>
      <c r="O181" s="39">
        <v>1604625</v>
      </c>
      <c r="P181" s="40">
        <v>-4.6059365404298872E-3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44833</v>
      </c>
      <c r="E182" s="37">
        <v>2631.3</v>
      </c>
      <c r="F182" s="37">
        <v>2613.6166666666668</v>
      </c>
      <c r="G182" s="38">
        <v>2575.8333333333335</v>
      </c>
      <c r="H182" s="38">
        <v>2520.3666666666668</v>
      </c>
      <c r="I182" s="38">
        <v>2482.5833333333335</v>
      </c>
      <c r="J182" s="38">
        <v>2669.0833333333335</v>
      </c>
      <c r="K182" s="38">
        <v>2706.8666666666663</v>
      </c>
      <c r="L182" s="38">
        <v>2762.3333333333335</v>
      </c>
      <c r="M182" s="28">
        <v>2651.4</v>
      </c>
      <c r="N182" s="28">
        <v>2558.15</v>
      </c>
      <c r="O182" s="39">
        <v>3784125</v>
      </c>
      <c r="P182" s="40">
        <v>6.3217785270256038E-2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44833</v>
      </c>
      <c r="E183" s="37">
        <v>1262.45</v>
      </c>
      <c r="F183" s="37">
        <v>1260.2166666666667</v>
      </c>
      <c r="G183" s="38">
        <v>1246.2333333333333</v>
      </c>
      <c r="H183" s="38">
        <v>1230.0166666666667</v>
      </c>
      <c r="I183" s="38">
        <v>1216.0333333333333</v>
      </c>
      <c r="J183" s="38">
        <v>1276.4333333333334</v>
      </c>
      <c r="K183" s="38">
        <v>1290.416666666667</v>
      </c>
      <c r="L183" s="38">
        <v>1306.6333333333334</v>
      </c>
      <c r="M183" s="28">
        <v>1274.2</v>
      </c>
      <c r="N183" s="28">
        <v>1244</v>
      </c>
      <c r="O183" s="39">
        <v>4571400</v>
      </c>
      <c r="P183" s="40">
        <v>3.9001772807854905E-2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44833</v>
      </c>
      <c r="E184" s="37">
        <v>909.65</v>
      </c>
      <c r="F184" s="37">
        <v>906.43333333333339</v>
      </c>
      <c r="G184" s="38">
        <v>900.96666666666681</v>
      </c>
      <c r="H184" s="38">
        <v>892.28333333333342</v>
      </c>
      <c r="I184" s="38">
        <v>886.81666666666683</v>
      </c>
      <c r="J184" s="38">
        <v>915.11666666666679</v>
      </c>
      <c r="K184" s="38">
        <v>920.58333333333348</v>
      </c>
      <c r="L184" s="38">
        <v>929.26666666666677</v>
      </c>
      <c r="M184" s="28">
        <v>911.9</v>
      </c>
      <c r="N184" s="28">
        <v>897.75</v>
      </c>
      <c r="O184" s="39">
        <v>23117500</v>
      </c>
      <c r="P184" s="40">
        <v>1.0402325225638671E-2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44833</v>
      </c>
      <c r="E185" s="37">
        <v>522.95000000000005</v>
      </c>
      <c r="F185" s="37">
        <v>520.1</v>
      </c>
      <c r="G185" s="38">
        <v>513.80000000000007</v>
      </c>
      <c r="H185" s="38">
        <v>504.65000000000003</v>
      </c>
      <c r="I185" s="38">
        <v>498.35000000000008</v>
      </c>
      <c r="J185" s="38">
        <v>529.25</v>
      </c>
      <c r="K185" s="38">
        <v>535.54999999999995</v>
      </c>
      <c r="L185" s="38">
        <v>544.70000000000005</v>
      </c>
      <c r="M185" s="28">
        <v>526.4</v>
      </c>
      <c r="N185" s="28">
        <v>510.95</v>
      </c>
      <c r="O185" s="39">
        <v>11595000</v>
      </c>
      <c r="P185" s="40">
        <v>-1.1629409484429512E-3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44833</v>
      </c>
      <c r="E186" s="37">
        <v>564.29999999999995</v>
      </c>
      <c r="F186" s="37">
        <v>565.43333333333328</v>
      </c>
      <c r="G186" s="38">
        <v>556.86666666666656</v>
      </c>
      <c r="H186" s="38">
        <v>549.43333333333328</v>
      </c>
      <c r="I186" s="38">
        <v>540.86666666666656</v>
      </c>
      <c r="J186" s="38">
        <v>572.86666666666656</v>
      </c>
      <c r="K186" s="38">
        <v>581.43333333333339</v>
      </c>
      <c r="L186" s="38">
        <v>588.86666666666656</v>
      </c>
      <c r="M186" s="28">
        <v>574</v>
      </c>
      <c r="N186" s="28">
        <v>558</v>
      </c>
      <c r="O186" s="39">
        <v>4124000</v>
      </c>
      <c r="P186" s="40">
        <v>-3.5998129967274424E-2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44833</v>
      </c>
      <c r="E187" s="37">
        <v>1154.6500000000001</v>
      </c>
      <c r="F187" s="37">
        <v>1133.2666666666667</v>
      </c>
      <c r="G187" s="38">
        <v>1106.5333333333333</v>
      </c>
      <c r="H187" s="38">
        <v>1058.4166666666667</v>
      </c>
      <c r="I187" s="38">
        <v>1031.6833333333334</v>
      </c>
      <c r="J187" s="38">
        <v>1181.3833333333332</v>
      </c>
      <c r="K187" s="38">
        <v>1208.1166666666663</v>
      </c>
      <c r="L187" s="38">
        <v>1256.2333333333331</v>
      </c>
      <c r="M187" s="28">
        <v>1160</v>
      </c>
      <c r="N187" s="28">
        <v>1085.1500000000001</v>
      </c>
      <c r="O187" s="39">
        <v>8350000</v>
      </c>
      <c r="P187" s="40">
        <v>2.7620991953884954E-3</v>
      </c>
    </row>
    <row r="188" spans="1:16" ht="12.75" customHeight="1">
      <c r="A188" s="28">
        <v>178</v>
      </c>
      <c r="B188" s="29" t="s">
        <v>74</v>
      </c>
      <c r="C188" s="30" t="s">
        <v>502</v>
      </c>
      <c r="D188" s="31">
        <v>44833</v>
      </c>
      <c r="E188" s="37">
        <v>1213.8</v>
      </c>
      <c r="F188" s="37">
        <v>1217.5666666666666</v>
      </c>
      <c r="G188" s="38">
        <v>1205.1833333333332</v>
      </c>
      <c r="H188" s="38">
        <v>1196.5666666666666</v>
      </c>
      <c r="I188" s="38">
        <v>1184.1833333333332</v>
      </c>
      <c r="J188" s="38">
        <v>1226.1833333333332</v>
      </c>
      <c r="K188" s="38">
        <v>1238.5666666666664</v>
      </c>
      <c r="L188" s="38">
        <v>1247.1833333333332</v>
      </c>
      <c r="M188" s="28">
        <v>1229.95</v>
      </c>
      <c r="N188" s="28">
        <v>1208.95</v>
      </c>
      <c r="O188" s="39">
        <v>3069500</v>
      </c>
      <c r="P188" s="40">
        <v>1.9936866589134409E-2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44833</v>
      </c>
      <c r="E189" s="37">
        <v>805.8</v>
      </c>
      <c r="F189" s="37">
        <v>801.5333333333333</v>
      </c>
      <c r="G189" s="38">
        <v>793.41666666666663</v>
      </c>
      <c r="H189" s="38">
        <v>781.0333333333333</v>
      </c>
      <c r="I189" s="38">
        <v>772.91666666666663</v>
      </c>
      <c r="J189" s="38">
        <v>813.91666666666663</v>
      </c>
      <c r="K189" s="38">
        <v>822.03333333333342</v>
      </c>
      <c r="L189" s="38">
        <v>834.41666666666663</v>
      </c>
      <c r="M189" s="28">
        <v>809.65</v>
      </c>
      <c r="N189" s="28">
        <v>789.15</v>
      </c>
      <c r="O189" s="39">
        <v>8278200</v>
      </c>
      <c r="P189" s="40">
        <v>-2.9268292682926829E-3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44833</v>
      </c>
      <c r="E190" s="37">
        <v>433.4</v>
      </c>
      <c r="F190" s="37">
        <v>430.86666666666662</v>
      </c>
      <c r="G190" s="38">
        <v>426.23333333333323</v>
      </c>
      <c r="H190" s="38">
        <v>419.06666666666661</v>
      </c>
      <c r="I190" s="38">
        <v>414.43333333333322</v>
      </c>
      <c r="J190" s="38">
        <v>438.03333333333325</v>
      </c>
      <c r="K190" s="38">
        <v>442.66666666666657</v>
      </c>
      <c r="L190" s="38">
        <v>449.83333333333326</v>
      </c>
      <c r="M190" s="28">
        <v>435.5</v>
      </c>
      <c r="N190" s="28">
        <v>423.7</v>
      </c>
      <c r="O190" s="39">
        <v>74365050</v>
      </c>
      <c r="P190" s="40">
        <v>3.750649150814564E-3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44833</v>
      </c>
      <c r="E191" s="37">
        <v>232.55</v>
      </c>
      <c r="F191" s="37">
        <v>231.54999999999998</v>
      </c>
      <c r="G191" s="38">
        <v>228.89999999999998</v>
      </c>
      <c r="H191" s="38">
        <v>225.25</v>
      </c>
      <c r="I191" s="38">
        <v>222.6</v>
      </c>
      <c r="J191" s="38">
        <v>235.19999999999996</v>
      </c>
      <c r="K191" s="38">
        <v>237.85</v>
      </c>
      <c r="L191" s="38">
        <v>241.49999999999994</v>
      </c>
      <c r="M191" s="28">
        <v>234.2</v>
      </c>
      <c r="N191" s="28">
        <v>227.9</v>
      </c>
      <c r="O191" s="39">
        <v>109309500</v>
      </c>
      <c r="P191" s="40">
        <v>-2.9553010712966383E-3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44833</v>
      </c>
      <c r="E192" s="37">
        <v>104</v>
      </c>
      <c r="F192" s="37">
        <v>104.3</v>
      </c>
      <c r="G192" s="38">
        <v>103.14999999999999</v>
      </c>
      <c r="H192" s="38">
        <v>102.3</v>
      </c>
      <c r="I192" s="38">
        <v>101.14999999999999</v>
      </c>
      <c r="J192" s="38">
        <v>105.14999999999999</v>
      </c>
      <c r="K192" s="38">
        <v>106.3</v>
      </c>
      <c r="L192" s="38">
        <v>107.14999999999999</v>
      </c>
      <c r="M192" s="28">
        <v>105.45</v>
      </c>
      <c r="N192" s="28">
        <v>103.45</v>
      </c>
      <c r="O192" s="39">
        <v>254579250</v>
      </c>
      <c r="P192" s="40">
        <v>4.2173391095568662E-2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44833</v>
      </c>
      <c r="E193" s="37">
        <v>3018.2</v>
      </c>
      <c r="F193" s="37">
        <v>3013.7166666666667</v>
      </c>
      <c r="G193" s="38">
        <v>2987.5833333333335</v>
      </c>
      <c r="H193" s="38">
        <v>2956.9666666666667</v>
      </c>
      <c r="I193" s="38">
        <v>2930.8333333333335</v>
      </c>
      <c r="J193" s="38">
        <v>3044.3333333333335</v>
      </c>
      <c r="K193" s="38">
        <v>3070.4666666666667</v>
      </c>
      <c r="L193" s="38">
        <v>3101.0833333333335</v>
      </c>
      <c r="M193" s="28">
        <v>3039.85</v>
      </c>
      <c r="N193" s="28">
        <v>2983.1</v>
      </c>
      <c r="O193" s="39">
        <v>13049400</v>
      </c>
      <c r="P193" s="40">
        <v>1.7461375624247103E-2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44833</v>
      </c>
      <c r="E194" s="37">
        <v>1052.25</v>
      </c>
      <c r="F194" s="37">
        <v>1056.5999999999999</v>
      </c>
      <c r="G194" s="38">
        <v>1038.4999999999998</v>
      </c>
      <c r="H194" s="38">
        <v>1024.7499999999998</v>
      </c>
      <c r="I194" s="38">
        <v>1006.6499999999996</v>
      </c>
      <c r="J194" s="38">
        <v>1070.3499999999999</v>
      </c>
      <c r="K194" s="38">
        <v>1088.4500000000003</v>
      </c>
      <c r="L194" s="38">
        <v>1102.2</v>
      </c>
      <c r="M194" s="28">
        <v>1074.7</v>
      </c>
      <c r="N194" s="28">
        <v>1042.8499999999999</v>
      </c>
      <c r="O194" s="39">
        <v>16521000</v>
      </c>
      <c r="P194" s="40">
        <v>5.135547919053074E-2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44833</v>
      </c>
      <c r="E195" s="37">
        <v>2744.65</v>
      </c>
      <c r="F195" s="37">
        <v>2716.2166666666667</v>
      </c>
      <c r="G195" s="38">
        <v>2682.4833333333336</v>
      </c>
      <c r="H195" s="38">
        <v>2620.3166666666671</v>
      </c>
      <c r="I195" s="38">
        <v>2586.5833333333339</v>
      </c>
      <c r="J195" s="38">
        <v>2778.3833333333332</v>
      </c>
      <c r="K195" s="38">
        <v>2812.1166666666659</v>
      </c>
      <c r="L195" s="38">
        <v>2874.2833333333328</v>
      </c>
      <c r="M195" s="28">
        <v>2749.95</v>
      </c>
      <c r="N195" s="28">
        <v>2654.05</v>
      </c>
      <c r="O195" s="39">
        <v>4525500</v>
      </c>
      <c r="P195" s="40">
        <v>3.9806996381182146E-2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44833</v>
      </c>
      <c r="E196" s="37">
        <v>1540.95</v>
      </c>
      <c r="F196" s="37">
        <v>1531.1666666666667</v>
      </c>
      <c r="G196" s="38">
        <v>1512.3333333333335</v>
      </c>
      <c r="H196" s="38">
        <v>1483.7166666666667</v>
      </c>
      <c r="I196" s="38">
        <v>1464.8833333333334</v>
      </c>
      <c r="J196" s="38">
        <v>1559.7833333333335</v>
      </c>
      <c r="K196" s="38">
        <v>1578.616666666667</v>
      </c>
      <c r="L196" s="38">
        <v>1607.2333333333336</v>
      </c>
      <c r="M196" s="28">
        <v>1550</v>
      </c>
      <c r="N196" s="28">
        <v>1502.55</v>
      </c>
      <c r="O196" s="39">
        <v>1579500</v>
      </c>
      <c r="P196" s="40">
        <v>-1.8957345971563982E-3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44833</v>
      </c>
      <c r="E197" s="37">
        <v>535.9</v>
      </c>
      <c r="F197" s="37">
        <v>533.58333333333337</v>
      </c>
      <c r="G197" s="38">
        <v>528.41666666666674</v>
      </c>
      <c r="H197" s="38">
        <v>520.93333333333339</v>
      </c>
      <c r="I197" s="38">
        <v>515.76666666666677</v>
      </c>
      <c r="J197" s="38">
        <v>541.06666666666672</v>
      </c>
      <c r="K197" s="38">
        <v>546.23333333333346</v>
      </c>
      <c r="L197" s="38">
        <v>553.7166666666667</v>
      </c>
      <c r="M197" s="28">
        <v>538.75</v>
      </c>
      <c r="N197" s="28">
        <v>526.1</v>
      </c>
      <c r="O197" s="39">
        <v>4093500</v>
      </c>
      <c r="P197" s="40">
        <v>7.7548005908419501E-3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44833</v>
      </c>
      <c r="E198" s="37">
        <v>1489.05</v>
      </c>
      <c r="F198" s="37">
        <v>1474.6833333333334</v>
      </c>
      <c r="G198" s="38">
        <v>1455.3666666666668</v>
      </c>
      <c r="H198" s="38">
        <v>1421.6833333333334</v>
      </c>
      <c r="I198" s="38">
        <v>1402.3666666666668</v>
      </c>
      <c r="J198" s="38">
        <v>1508.3666666666668</v>
      </c>
      <c r="K198" s="38">
        <v>1527.6833333333334</v>
      </c>
      <c r="L198" s="38">
        <v>1561.3666666666668</v>
      </c>
      <c r="M198" s="28">
        <v>1494</v>
      </c>
      <c r="N198" s="28">
        <v>1441</v>
      </c>
      <c r="O198" s="39">
        <v>4440625</v>
      </c>
      <c r="P198" s="40">
        <v>7.0700427490956921E-3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44833</v>
      </c>
      <c r="E199" s="37">
        <v>1071.3499999999999</v>
      </c>
      <c r="F199" s="37">
        <v>1073.6166666666666</v>
      </c>
      <c r="G199" s="38">
        <v>1058.7333333333331</v>
      </c>
      <c r="H199" s="38">
        <v>1046.1166666666666</v>
      </c>
      <c r="I199" s="38">
        <v>1031.2333333333331</v>
      </c>
      <c r="J199" s="38">
        <v>1086.2333333333331</v>
      </c>
      <c r="K199" s="38">
        <v>1101.1166666666668</v>
      </c>
      <c r="L199" s="38">
        <v>1113.7333333333331</v>
      </c>
      <c r="M199" s="28">
        <v>1088.5</v>
      </c>
      <c r="N199" s="28">
        <v>1061</v>
      </c>
      <c r="O199" s="39">
        <v>7593600</v>
      </c>
      <c r="P199" s="40">
        <v>3.8086124401913876E-2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44833</v>
      </c>
      <c r="E200" s="37">
        <v>1646.3</v>
      </c>
      <c r="F200" s="37">
        <v>1656.8</v>
      </c>
      <c r="G200" s="38">
        <v>1629.6</v>
      </c>
      <c r="H200" s="38">
        <v>1612.8999999999999</v>
      </c>
      <c r="I200" s="38">
        <v>1585.6999999999998</v>
      </c>
      <c r="J200" s="38">
        <v>1673.5</v>
      </c>
      <c r="K200" s="38">
        <v>1700.7000000000003</v>
      </c>
      <c r="L200" s="38">
        <v>1717.4</v>
      </c>
      <c r="M200" s="28">
        <v>1684</v>
      </c>
      <c r="N200" s="28">
        <v>1640.1</v>
      </c>
      <c r="O200" s="39">
        <v>1189200</v>
      </c>
      <c r="P200" s="40">
        <v>6.6738428417653387E-2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44833</v>
      </c>
      <c r="E201" s="37">
        <v>6258</v>
      </c>
      <c r="F201" s="37">
        <v>6286.8833333333341</v>
      </c>
      <c r="G201" s="38">
        <v>6203.1666666666679</v>
      </c>
      <c r="H201" s="38">
        <v>6148.3333333333339</v>
      </c>
      <c r="I201" s="38">
        <v>6064.6166666666677</v>
      </c>
      <c r="J201" s="38">
        <v>6341.7166666666681</v>
      </c>
      <c r="K201" s="38">
        <v>6425.4333333333334</v>
      </c>
      <c r="L201" s="38">
        <v>6480.2666666666682</v>
      </c>
      <c r="M201" s="28">
        <v>6370.6</v>
      </c>
      <c r="N201" s="28">
        <v>6232.05</v>
      </c>
      <c r="O201" s="39">
        <v>2421300</v>
      </c>
      <c r="P201" s="40">
        <v>3.8961596223986268E-2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44833</v>
      </c>
      <c r="E202" s="37">
        <v>723.85</v>
      </c>
      <c r="F202" s="37">
        <v>721.11666666666667</v>
      </c>
      <c r="G202" s="38">
        <v>714.23333333333335</v>
      </c>
      <c r="H202" s="38">
        <v>704.61666666666667</v>
      </c>
      <c r="I202" s="38">
        <v>697.73333333333335</v>
      </c>
      <c r="J202" s="38">
        <v>730.73333333333335</v>
      </c>
      <c r="K202" s="38">
        <v>737.61666666666679</v>
      </c>
      <c r="L202" s="38">
        <v>747.23333333333335</v>
      </c>
      <c r="M202" s="28">
        <v>728</v>
      </c>
      <c r="N202" s="28">
        <v>711.5</v>
      </c>
      <c r="O202" s="39">
        <v>25316200</v>
      </c>
      <c r="P202" s="40">
        <v>-5.210461789946874E-3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44833</v>
      </c>
      <c r="E203" s="37">
        <v>281.45</v>
      </c>
      <c r="F203" s="37">
        <v>280.33333333333331</v>
      </c>
      <c r="G203" s="38">
        <v>276.76666666666665</v>
      </c>
      <c r="H203" s="38">
        <v>272.08333333333331</v>
      </c>
      <c r="I203" s="38">
        <v>268.51666666666665</v>
      </c>
      <c r="J203" s="38">
        <v>285.01666666666665</v>
      </c>
      <c r="K203" s="38">
        <v>288.58333333333337</v>
      </c>
      <c r="L203" s="38">
        <v>293.26666666666665</v>
      </c>
      <c r="M203" s="28">
        <v>283.89999999999998</v>
      </c>
      <c r="N203" s="28">
        <v>275.64999999999998</v>
      </c>
      <c r="O203" s="39">
        <v>31823050</v>
      </c>
      <c r="P203" s="40">
        <v>1.931287856220832E-2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44833</v>
      </c>
      <c r="E204" s="37">
        <v>901.5</v>
      </c>
      <c r="F204" s="37">
        <v>900.35</v>
      </c>
      <c r="G204" s="38">
        <v>891.7</v>
      </c>
      <c r="H204" s="38">
        <v>881.9</v>
      </c>
      <c r="I204" s="38">
        <v>873.25</v>
      </c>
      <c r="J204" s="38">
        <v>910.15000000000009</v>
      </c>
      <c r="K204" s="38">
        <v>918.8</v>
      </c>
      <c r="L204" s="38">
        <v>928.60000000000014</v>
      </c>
      <c r="M204" s="28">
        <v>909</v>
      </c>
      <c r="N204" s="28">
        <v>890.55</v>
      </c>
      <c r="O204" s="39">
        <v>6061500</v>
      </c>
      <c r="P204" s="40">
        <v>3.8995543366472402E-2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44833</v>
      </c>
      <c r="E205" s="37">
        <v>1693.55</v>
      </c>
      <c r="F205" s="37">
        <v>1700.2166666666665</v>
      </c>
      <c r="G205" s="38">
        <v>1677.1833333333329</v>
      </c>
      <c r="H205" s="38">
        <v>1660.8166666666664</v>
      </c>
      <c r="I205" s="38">
        <v>1637.7833333333328</v>
      </c>
      <c r="J205" s="38">
        <v>1716.583333333333</v>
      </c>
      <c r="K205" s="38">
        <v>1739.6166666666663</v>
      </c>
      <c r="L205" s="38">
        <v>1755.9833333333331</v>
      </c>
      <c r="M205" s="28">
        <v>1723.25</v>
      </c>
      <c r="N205" s="28">
        <v>1683.85</v>
      </c>
      <c r="O205" s="39">
        <v>767900</v>
      </c>
      <c r="P205" s="40">
        <v>-1.0820559062218215E-2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44833</v>
      </c>
      <c r="E206" s="37">
        <v>399.35</v>
      </c>
      <c r="F206" s="37">
        <v>398.68333333333334</v>
      </c>
      <c r="G206" s="38">
        <v>395.86666666666667</v>
      </c>
      <c r="H206" s="38">
        <v>392.38333333333333</v>
      </c>
      <c r="I206" s="38">
        <v>389.56666666666666</v>
      </c>
      <c r="J206" s="38">
        <v>402.16666666666669</v>
      </c>
      <c r="K206" s="38">
        <v>404.98333333333341</v>
      </c>
      <c r="L206" s="38">
        <v>408.4666666666667</v>
      </c>
      <c r="M206" s="28">
        <v>401.5</v>
      </c>
      <c r="N206" s="28">
        <v>395.2</v>
      </c>
      <c r="O206" s="39">
        <v>41788000</v>
      </c>
      <c r="P206" s="40">
        <v>4.0097568260447518E-2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44833</v>
      </c>
      <c r="E207" s="37">
        <v>274.5</v>
      </c>
      <c r="F207" s="37">
        <v>274.75</v>
      </c>
      <c r="G207" s="38">
        <v>270.5</v>
      </c>
      <c r="H207" s="38">
        <v>266.5</v>
      </c>
      <c r="I207" s="38">
        <v>262.25</v>
      </c>
      <c r="J207" s="38">
        <v>278.75</v>
      </c>
      <c r="K207" s="38">
        <v>283</v>
      </c>
      <c r="L207" s="38">
        <v>287</v>
      </c>
      <c r="M207" s="28">
        <v>279</v>
      </c>
      <c r="N207" s="28">
        <v>270.75</v>
      </c>
      <c r="O207" s="39">
        <v>101646000</v>
      </c>
      <c r="P207" s="40">
        <v>2.362537764350453E-2</v>
      </c>
    </row>
    <row r="208" spans="1:16" ht="12.75" customHeight="1">
      <c r="A208" s="28">
        <v>198</v>
      </c>
      <c r="B208" s="29" t="s">
        <v>47</v>
      </c>
      <c r="C208" s="30" t="s">
        <v>825</v>
      </c>
      <c r="D208" s="31">
        <v>44833</v>
      </c>
      <c r="E208" s="37">
        <v>364.4</v>
      </c>
      <c r="F208" s="37">
        <v>364.26666666666665</v>
      </c>
      <c r="G208" s="38">
        <v>361.0333333333333</v>
      </c>
      <c r="H208" s="38">
        <v>357.66666666666663</v>
      </c>
      <c r="I208" s="38">
        <v>354.43333333333328</v>
      </c>
      <c r="J208" s="38">
        <v>367.63333333333333</v>
      </c>
      <c r="K208" s="38">
        <v>370.86666666666667</v>
      </c>
      <c r="L208" s="38">
        <v>374.23333333333335</v>
      </c>
      <c r="M208" s="28">
        <v>367.5</v>
      </c>
      <c r="N208" s="28">
        <v>360.9</v>
      </c>
      <c r="O208" s="39">
        <v>13462200</v>
      </c>
      <c r="P208" s="40">
        <v>-9.6663135593220342E-3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70"/>
      <c r="C211" s="249"/>
      <c r="D211" s="271"/>
      <c r="E211" s="250"/>
      <c r="F211" s="250"/>
      <c r="G211" s="272"/>
      <c r="H211" s="272"/>
      <c r="I211" s="272"/>
      <c r="J211" s="272"/>
      <c r="K211" s="272"/>
      <c r="L211" s="272"/>
      <c r="M211" s="249"/>
      <c r="N211" s="249"/>
      <c r="O211" s="273"/>
      <c r="P211" s="274"/>
    </row>
    <row r="212" spans="1:16" ht="12.75" customHeight="1">
      <c r="A212" s="28"/>
      <c r="B212" s="270"/>
      <c r="C212" s="249"/>
      <c r="D212" s="271"/>
      <c r="E212" s="250"/>
      <c r="F212" s="250"/>
      <c r="G212" s="272"/>
      <c r="H212" s="272"/>
      <c r="I212" s="272"/>
      <c r="J212" s="272"/>
      <c r="K212" s="272"/>
      <c r="L212" s="272"/>
      <c r="M212" s="249"/>
      <c r="N212" s="249"/>
      <c r="O212" s="273"/>
      <c r="P212" s="274"/>
    </row>
    <row r="213" spans="1:16" ht="12.75" customHeight="1">
      <c r="A213" s="249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9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4" sqref="B14:B1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2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44827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75" t="s">
        <v>16</v>
      </c>
      <c r="B8" s="477"/>
      <c r="C8" s="481" t="s">
        <v>20</v>
      </c>
      <c r="D8" s="481" t="s">
        <v>21</v>
      </c>
      <c r="E8" s="472" t="s">
        <v>22</v>
      </c>
      <c r="F8" s="473"/>
      <c r="G8" s="474"/>
      <c r="H8" s="472" t="s">
        <v>23</v>
      </c>
      <c r="I8" s="473"/>
      <c r="J8" s="474"/>
      <c r="K8" s="23"/>
      <c r="L8" s="50"/>
      <c r="M8" s="50"/>
      <c r="N8" s="1"/>
      <c r="O8" s="1"/>
    </row>
    <row r="9" spans="1:15" ht="36" customHeight="1">
      <c r="A9" s="479"/>
      <c r="B9" s="480"/>
      <c r="C9" s="480"/>
      <c r="D9" s="48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403" t="s">
        <v>230</v>
      </c>
      <c r="C10" s="403">
        <v>17629.8</v>
      </c>
      <c r="D10" s="403">
        <v>17628.333333333332</v>
      </c>
      <c r="E10" s="403">
        <v>17533.916666666664</v>
      </c>
      <c r="F10" s="403">
        <v>17438.033333333333</v>
      </c>
      <c r="G10" s="403">
        <v>17343.616666666665</v>
      </c>
      <c r="H10" s="403">
        <v>17724.216666666664</v>
      </c>
      <c r="I10" s="403">
        <v>17818.633333333328</v>
      </c>
      <c r="J10" s="403">
        <v>17914.516666666663</v>
      </c>
      <c r="K10" s="403">
        <v>17722.75</v>
      </c>
      <c r="L10" s="403">
        <v>17532.45</v>
      </c>
      <c r="M10" s="404"/>
      <c r="N10" s="1"/>
      <c r="O10" s="1"/>
    </row>
    <row r="11" spans="1:15" ht="12.75" customHeight="1">
      <c r="A11" s="53">
        <v>2</v>
      </c>
      <c r="B11" s="268" t="s">
        <v>231</v>
      </c>
      <c r="C11" s="403">
        <v>40630.6</v>
      </c>
      <c r="D11" s="403">
        <v>40716.666666666664</v>
      </c>
      <c r="E11" s="403">
        <v>40274.133333333331</v>
      </c>
      <c r="F11" s="403">
        <v>39917.666666666664</v>
      </c>
      <c r="G11" s="403">
        <v>39475.133333333331</v>
      </c>
      <c r="H11" s="403">
        <v>41073.133333333331</v>
      </c>
      <c r="I11" s="403">
        <v>41515.666666666672</v>
      </c>
      <c r="J11" s="403">
        <v>41872.133333333331</v>
      </c>
      <c r="K11" s="403">
        <v>41159.199999999997</v>
      </c>
      <c r="L11" s="403">
        <v>40360.199999999997</v>
      </c>
      <c r="M11" s="404"/>
      <c r="N11" s="1"/>
      <c r="O11" s="1"/>
    </row>
    <row r="12" spans="1:15" ht="12.75" customHeight="1">
      <c r="A12" s="53">
        <v>3</v>
      </c>
      <c r="B12" s="268" t="s">
        <v>232</v>
      </c>
      <c r="C12" s="269">
        <v>2699.45</v>
      </c>
      <c r="D12" s="269">
        <v>2704.4166666666665</v>
      </c>
      <c r="E12" s="269">
        <v>2677.2333333333331</v>
      </c>
      <c r="F12" s="269">
        <v>2655.0166666666664</v>
      </c>
      <c r="G12" s="269">
        <v>2627.833333333333</v>
      </c>
      <c r="H12" s="269">
        <v>2726.6333333333332</v>
      </c>
      <c r="I12" s="269">
        <v>2753.8166666666666</v>
      </c>
      <c r="J12" s="269">
        <v>2776.0333333333333</v>
      </c>
      <c r="K12" s="269">
        <v>2731.6</v>
      </c>
      <c r="L12" s="269">
        <v>2682.2</v>
      </c>
      <c r="M12" s="404"/>
      <c r="N12" s="1"/>
      <c r="O12" s="1"/>
    </row>
    <row r="13" spans="1:15" ht="12.75" customHeight="1">
      <c r="A13" s="53">
        <v>4</v>
      </c>
      <c r="B13" s="268" t="s">
        <v>233</v>
      </c>
      <c r="C13" s="269">
        <v>5119.2</v>
      </c>
      <c r="D13" s="269">
        <v>5115.3666666666659</v>
      </c>
      <c r="E13" s="269">
        <v>5083.8333333333321</v>
      </c>
      <c r="F13" s="269">
        <v>5048.4666666666662</v>
      </c>
      <c r="G13" s="269">
        <v>5016.9333333333325</v>
      </c>
      <c r="H13" s="269">
        <v>5150.7333333333318</v>
      </c>
      <c r="I13" s="269">
        <v>5182.2666666666664</v>
      </c>
      <c r="J13" s="269">
        <v>5217.6333333333314</v>
      </c>
      <c r="K13" s="269">
        <v>5146.8999999999996</v>
      </c>
      <c r="L13" s="269">
        <v>5080</v>
      </c>
      <c r="M13" s="404"/>
      <c r="N13" s="1"/>
      <c r="O13" s="1"/>
    </row>
    <row r="14" spans="1:15" ht="12.75" customHeight="1">
      <c r="A14" s="53">
        <v>5</v>
      </c>
      <c r="B14" s="268" t="s">
        <v>234</v>
      </c>
      <c r="C14" s="269">
        <v>26782.65</v>
      </c>
      <c r="D14" s="269">
        <v>26781.383333333331</v>
      </c>
      <c r="E14" s="269">
        <v>26553.716666666664</v>
      </c>
      <c r="F14" s="269">
        <v>26324.783333333333</v>
      </c>
      <c r="G14" s="269">
        <v>26097.116666666665</v>
      </c>
      <c r="H14" s="269">
        <v>27010.316666666662</v>
      </c>
      <c r="I14" s="269">
        <v>27237.983333333334</v>
      </c>
      <c r="J14" s="269">
        <v>27466.916666666661</v>
      </c>
      <c r="K14" s="269">
        <v>27009.05</v>
      </c>
      <c r="L14" s="269">
        <v>26552.45</v>
      </c>
      <c r="M14" s="404"/>
      <c r="N14" s="1"/>
      <c r="O14" s="1"/>
    </row>
    <row r="15" spans="1:15" ht="12.75" customHeight="1">
      <c r="A15" s="53">
        <v>6</v>
      </c>
      <c r="B15" s="268" t="s">
        <v>235</v>
      </c>
      <c r="C15" s="269">
        <v>4176.1000000000004</v>
      </c>
      <c r="D15" s="269">
        <v>4177.1500000000005</v>
      </c>
      <c r="E15" s="269">
        <v>4142.2500000000009</v>
      </c>
      <c r="F15" s="269">
        <v>4108.4000000000005</v>
      </c>
      <c r="G15" s="269">
        <v>4073.5000000000009</v>
      </c>
      <c r="H15" s="269">
        <v>4211.0000000000009</v>
      </c>
      <c r="I15" s="269">
        <v>4245.9000000000005</v>
      </c>
      <c r="J15" s="269">
        <v>4279.7500000000009</v>
      </c>
      <c r="K15" s="269">
        <v>4212.05</v>
      </c>
      <c r="L15" s="269">
        <v>4143.3</v>
      </c>
      <c r="M15" s="404"/>
      <c r="N15" s="1"/>
      <c r="O15" s="1"/>
    </row>
    <row r="16" spans="1:15" ht="12.75" customHeight="1">
      <c r="A16" s="53">
        <v>7</v>
      </c>
      <c r="B16" s="268" t="s">
        <v>236</v>
      </c>
      <c r="C16" s="269">
        <v>8661.15</v>
      </c>
      <c r="D16" s="269">
        <v>8638.2833333333328</v>
      </c>
      <c r="E16" s="269">
        <v>8584.0166666666664</v>
      </c>
      <c r="F16" s="269">
        <v>8506.8833333333332</v>
      </c>
      <c r="G16" s="269">
        <v>8452.6166666666668</v>
      </c>
      <c r="H16" s="269">
        <v>8715.4166666666661</v>
      </c>
      <c r="I16" s="269">
        <v>8769.6833333333325</v>
      </c>
      <c r="J16" s="269">
        <v>8846.8166666666657</v>
      </c>
      <c r="K16" s="269">
        <v>8692.5499999999993</v>
      </c>
      <c r="L16" s="269">
        <v>8561.15</v>
      </c>
      <c r="M16" s="404"/>
      <c r="N16" s="1"/>
      <c r="O16" s="1"/>
    </row>
    <row r="17" spans="1:15" ht="12.75" customHeight="1">
      <c r="A17" s="53">
        <v>8</v>
      </c>
      <c r="B17" s="405" t="s">
        <v>288</v>
      </c>
      <c r="C17" s="268">
        <v>3144.1</v>
      </c>
      <c r="D17" s="269">
        <v>3154.6833333333329</v>
      </c>
      <c r="E17" s="269">
        <v>3089.4166666666661</v>
      </c>
      <c r="F17" s="269">
        <v>3034.7333333333331</v>
      </c>
      <c r="G17" s="269">
        <v>2969.4666666666662</v>
      </c>
      <c r="H17" s="269">
        <v>3209.3666666666659</v>
      </c>
      <c r="I17" s="269">
        <v>3274.6333333333332</v>
      </c>
      <c r="J17" s="269">
        <v>3329.3166666666657</v>
      </c>
      <c r="K17" s="268">
        <v>3219.95</v>
      </c>
      <c r="L17" s="268">
        <v>3100</v>
      </c>
      <c r="M17" s="268">
        <v>3.3401200000000002</v>
      </c>
      <c r="N17" s="1"/>
      <c r="O17" s="1"/>
    </row>
    <row r="18" spans="1:15" ht="12.75" customHeight="1">
      <c r="A18" s="53">
        <v>9</v>
      </c>
      <c r="B18" s="405" t="s">
        <v>43</v>
      </c>
      <c r="C18" s="268">
        <v>2555.6999999999998</v>
      </c>
      <c r="D18" s="269">
        <v>2531.9333333333334</v>
      </c>
      <c r="E18" s="269">
        <v>2484.9666666666667</v>
      </c>
      <c r="F18" s="269">
        <v>2414.2333333333331</v>
      </c>
      <c r="G18" s="269">
        <v>2367.2666666666664</v>
      </c>
      <c r="H18" s="269">
        <v>2602.666666666667</v>
      </c>
      <c r="I18" s="269">
        <v>2649.6333333333341</v>
      </c>
      <c r="J18" s="269">
        <v>2720.3666666666672</v>
      </c>
      <c r="K18" s="268">
        <v>2578.9</v>
      </c>
      <c r="L18" s="268">
        <v>2461.1999999999998</v>
      </c>
      <c r="M18" s="268">
        <v>23.375029999999999</v>
      </c>
      <c r="N18" s="1"/>
      <c r="O18" s="1"/>
    </row>
    <row r="19" spans="1:15" ht="12.75" customHeight="1">
      <c r="A19" s="53">
        <v>10</v>
      </c>
      <c r="B19" s="405" t="s">
        <v>59</v>
      </c>
      <c r="C19" s="268">
        <v>663.4</v>
      </c>
      <c r="D19" s="269">
        <v>665.06666666666661</v>
      </c>
      <c r="E19" s="269">
        <v>657.58333333333326</v>
      </c>
      <c r="F19" s="269">
        <v>651.76666666666665</v>
      </c>
      <c r="G19" s="269">
        <v>644.2833333333333</v>
      </c>
      <c r="H19" s="269">
        <v>670.88333333333321</v>
      </c>
      <c r="I19" s="269">
        <v>678.36666666666656</v>
      </c>
      <c r="J19" s="269">
        <v>684.18333333333317</v>
      </c>
      <c r="K19" s="268">
        <v>672.55</v>
      </c>
      <c r="L19" s="268">
        <v>659.25</v>
      </c>
      <c r="M19" s="268">
        <v>9.1327300000000005</v>
      </c>
      <c r="N19" s="1"/>
      <c r="O19" s="1"/>
    </row>
    <row r="20" spans="1:15" ht="12.75" customHeight="1">
      <c r="A20" s="53">
        <v>11</v>
      </c>
      <c r="B20" s="405" t="s">
        <v>237</v>
      </c>
      <c r="C20" s="268">
        <v>17908</v>
      </c>
      <c r="D20" s="269">
        <v>17957.850000000002</v>
      </c>
      <c r="E20" s="269">
        <v>17750.150000000005</v>
      </c>
      <c r="F20" s="269">
        <v>17592.300000000003</v>
      </c>
      <c r="G20" s="269">
        <v>17384.600000000006</v>
      </c>
      <c r="H20" s="269">
        <v>18115.700000000004</v>
      </c>
      <c r="I20" s="269">
        <v>18323.400000000001</v>
      </c>
      <c r="J20" s="269">
        <v>18481.250000000004</v>
      </c>
      <c r="K20" s="268">
        <v>18165.55</v>
      </c>
      <c r="L20" s="268">
        <v>17800</v>
      </c>
      <c r="M20" s="268">
        <v>0.53339999999999999</v>
      </c>
      <c r="N20" s="1"/>
      <c r="O20" s="1"/>
    </row>
    <row r="21" spans="1:15" ht="12.75" customHeight="1">
      <c r="A21" s="53">
        <v>12</v>
      </c>
      <c r="B21" s="405" t="s">
        <v>45</v>
      </c>
      <c r="C21" s="268">
        <v>3716.3</v>
      </c>
      <c r="D21" s="269">
        <v>3686.7666666666664</v>
      </c>
      <c r="E21" s="269">
        <v>3637.583333333333</v>
      </c>
      <c r="F21" s="269">
        <v>3558.8666666666668</v>
      </c>
      <c r="G21" s="269">
        <v>3509.6833333333334</v>
      </c>
      <c r="H21" s="269">
        <v>3765.4833333333327</v>
      </c>
      <c r="I21" s="269">
        <v>3814.6666666666661</v>
      </c>
      <c r="J21" s="269">
        <v>3893.3833333333323</v>
      </c>
      <c r="K21" s="268">
        <v>3735.95</v>
      </c>
      <c r="L21" s="268">
        <v>3608.05</v>
      </c>
      <c r="M21" s="268">
        <v>34.907719999999998</v>
      </c>
      <c r="N21" s="1"/>
      <c r="O21" s="1"/>
    </row>
    <row r="22" spans="1:15" ht="12.75" customHeight="1">
      <c r="A22" s="53">
        <v>13</v>
      </c>
      <c r="B22" s="405" t="s">
        <v>238</v>
      </c>
      <c r="C22" s="268">
        <v>2363.6</v>
      </c>
      <c r="D22" s="269">
        <v>2359.2000000000003</v>
      </c>
      <c r="E22" s="269">
        <v>2329.4000000000005</v>
      </c>
      <c r="F22" s="269">
        <v>2295.2000000000003</v>
      </c>
      <c r="G22" s="269">
        <v>2265.4000000000005</v>
      </c>
      <c r="H22" s="269">
        <v>2393.4000000000005</v>
      </c>
      <c r="I22" s="269">
        <v>2423.2000000000007</v>
      </c>
      <c r="J22" s="269">
        <v>2457.4000000000005</v>
      </c>
      <c r="K22" s="268">
        <v>2389</v>
      </c>
      <c r="L22" s="268">
        <v>2325</v>
      </c>
      <c r="M22" s="268">
        <v>17.60549</v>
      </c>
      <c r="N22" s="1"/>
      <c r="O22" s="1"/>
    </row>
    <row r="23" spans="1:15" ht="12.75" customHeight="1">
      <c r="A23" s="53">
        <v>14</v>
      </c>
      <c r="B23" s="405" t="s">
        <v>46</v>
      </c>
      <c r="C23" s="268">
        <v>946.65</v>
      </c>
      <c r="D23" s="269">
        <v>942.73333333333323</v>
      </c>
      <c r="E23" s="269">
        <v>931.96666666666647</v>
      </c>
      <c r="F23" s="269">
        <v>917.28333333333319</v>
      </c>
      <c r="G23" s="269">
        <v>906.51666666666642</v>
      </c>
      <c r="H23" s="269">
        <v>957.41666666666652</v>
      </c>
      <c r="I23" s="269">
        <v>968.18333333333317</v>
      </c>
      <c r="J23" s="269">
        <v>982.86666666666656</v>
      </c>
      <c r="K23" s="268">
        <v>953.5</v>
      </c>
      <c r="L23" s="268">
        <v>928.05</v>
      </c>
      <c r="M23" s="268">
        <v>88.555639999999997</v>
      </c>
      <c r="N23" s="1"/>
      <c r="O23" s="1"/>
    </row>
    <row r="24" spans="1:15" ht="12.75" customHeight="1">
      <c r="A24" s="53">
        <v>15</v>
      </c>
      <c r="B24" s="405" t="s">
        <v>239</v>
      </c>
      <c r="C24" s="268">
        <v>3629.9</v>
      </c>
      <c r="D24" s="269">
        <v>3588.6166666666668</v>
      </c>
      <c r="E24" s="269">
        <v>3532.2833333333338</v>
      </c>
      <c r="F24" s="269">
        <v>3434.666666666667</v>
      </c>
      <c r="G24" s="269">
        <v>3378.3333333333339</v>
      </c>
      <c r="H24" s="269">
        <v>3686.2333333333336</v>
      </c>
      <c r="I24" s="269">
        <v>3742.5666666666666</v>
      </c>
      <c r="J24" s="269">
        <v>3840.1833333333334</v>
      </c>
      <c r="K24" s="268">
        <v>3644.95</v>
      </c>
      <c r="L24" s="268">
        <v>3491</v>
      </c>
      <c r="M24" s="268">
        <v>2.2951199999999998</v>
      </c>
      <c r="N24" s="1"/>
      <c r="O24" s="1"/>
    </row>
    <row r="25" spans="1:15" ht="12.75" customHeight="1">
      <c r="A25" s="53">
        <v>16</v>
      </c>
      <c r="B25" s="405" t="s">
        <v>240</v>
      </c>
      <c r="C25" s="268">
        <v>3997.9</v>
      </c>
      <c r="D25" s="269">
        <v>3952.9166666666665</v>
      </c>
      <c r="E25" s="269">
        <v>3866.083333333333</v>
      </c>
      <c r="F25" s="269">
        <v>3734.2666666666664</v>
      </c>
      <c r="G25" s="269">
        <v>3647.4333333333329</v>
      </c>
      <c r="H25" s="269">
        <v>4084.7333333333331</v>
      </c>
      <c r="I25" s="269">
        <v>4171.5666666666657</v>
      </c>
      <c r="J25" s="269">
        <v>4303.3833333333332</v>
      </c>
      <c r="K25" s="268">
        <v>4039.75</v>
      </c>
      <c r="L25" s="268">
        <v>3821.1</v>
      </c>
      <c r="M25" s="268">
        <v>6.29474</v>
      </c>
      <c r="N25" s="1"/>
      <c r="O25" s="1"/>
    </row>
    <row r="26" spans="1:15" ht="12.75" customHeight="1">
      <c r="A26" s="53">
        <v>17</v>
      </c>
      <c r="B26" s="405" t="s">
        <v>241</v>
      </c>
      <c r="C26" s="268">
        <v>115.95</v>
      </c>
      <c r="D26" s="269">
        <v>115.91666666666667</v>
      </c>
      <c r="E26" s="269">
        <v>114.28333333333335</v>
      </c>
      <c r="F26" s="269">
        <v>112.61666666666667</v>
      </c>
      <c r="G26" s="269">
        <v>110.98333333333335</v>
      </c>
      <c r="H26" s="269">
        <v>117.58333333333334</v>
      </c>
      <c r="I26" s="269">
        <v>119.21666666666667</v>
      </c>
      <c r="J26" s="269">
        <v>120.88333333333334</v>
      </c>
      <c r="K26" s="268">
        <v>117.55</v>
      </c>
      <c r="L26" s="268">
        <v>114.25</v>
      </c>
      <c r="M26" s="268">
        <v>24.802689999999998</v>
      </c>
      <c r="N26" s="1"/>
      <c r="O26" s="1"/>
    </row>
    <row r="27" spans="1:15" ht="12.75" customHeight="1">
      <c r="A27" s="53">
        <v>18</v>
      </c>
      <c r="B27" s="405" t="s">
        <v>41</v>
      </c>
      <c r="C27" s="268">
        <v>344.75</v>
      </c>
      <c r="D27" s="269">
        <v>342.35000000000008</v>
      </c>
      <c r="E27" s="269">
        <v>338.25000000000017</v>
      </c>
      <c r="F27" s="269">
        <v>331.75000000000011</v>
      </c>
      <c r="G27" s="269">
        <v>327.6500000000002</v>
      </c>
      <c r="H27" s="269">
        <v>348.85000000000014</v>
      </c>
      <c r="I27" s="269">
        <v>352.95000000000005</v>
      </c>
      <c r="J27" s="269">
        <v>359.4500000000001</v>
      </c>
      <c r="K27" s="268">
        <v>346.45</v>
      </c>
      <c r="L27" s="268">
        <v>335.85</v>
      </c>
      <c r="M27" s="268">
        <v>18.236440000000002</v>
      </c>
      <c r="N27" s="1"/>
      <c r="O27" s="1"/>
    </row>
    <row r="28" spans="1:15" ht="12.75" customHeight="1">
      <c r="A28" s="53">
        <v>19</v>
      </c>
      <c r="B28" s="405" t="s">
        <v>52</v>
      </c>
      <c r="C28" s="268">
        <v>609.70000000000005</v>
      </c>
      <c r="D28" s="269">
        <v>607.41666666666663</v>
      </c>
      <c r="E28" s="269">
        <v>603.2833333333333</v>
      </c>
      <c r="F28" s="269">
        <v>596.86666666666667</v>
      </c>
      <c r="G28" s="269">
        <v>592.73333333333335</v>
      </c>
      <c r="H28" s="269">
        <v>613.83333333333326</v>
      </c>
      <c r="I28" s="269">
        <v>617.9666666666667</v>
      </c>
      <c r="J28" s="269">
        <v>624.38333333333321</v>
      </c>
      <c r="K28" s="268">
        <v>611.54999999999995</v>
      </c>
      <c r="L28" s="268">
        <v>601</v>
      </c>
      <c r="M28" s="268">
        <v>0.83755000000000002</v>
      </c>
      <c r="N28" s="1"/>
      <c r="O28" s="1"/>
    </row>
    <row r="29" spans="1:15" ht="12.75" customHeight="1">
      <c r="A29" s="53">
        <v>20</v>
      </c>
      <c r="B29" s="405" t="s">
        <v>48</v>
      </c>
      <c r="C29" s="268">
        <v>3279.2</v>
      </c>
      <c r="D29" s="269">
        <v>3259.1999999999994</v>
      </c>
      <c r="E29" s="269">
        <v>3231.0499999999988</v>
      </c>
      <c r="F29" s="269">
        <v>3182.8999999999996</v>
      </c>
      <c r="G29" s="269">
        <v>3154.7499999999991</v>
      </c>
      <c r="H29" s="269">
        <v>3307.3499999999985</v>
      </c>
      <c r="I29" s="269">
        <v>3335.4999999999991</v>
      </c>
      <c r="J29" s="269">
        <v>3383.6499999999983</v>
      </c>
      <c r="K29" s="268">
        <v>3287.35</v>
      </c>
      <c r="L29" s="268">
        <v>3211.05</v>
      </c>
      <c r="M29" s="268">
        <v>0.25838</v>
      </c>
      <c r="N29" s="1"/>
      <c r="O29" s="1"/>
    </row>
    <row r="30" spans="1:15" ht="12.75" customHeight="1">
      <c r="A30" s="53">
        <v>21</v>
      </c>
      <c r="B30" s="405" t="s">
        <v>51</v>
      </c>
      <c r="C30" s="268">
        <v>534.04999999999995</v>
      </c>
      <c r="D30" s="269">
        <v>532.98333333333323</v>
      </c>
      <c r="E30" s="269">
        <v>517.16666666666652</v>
      </c>
      <c r="F30" s="269">
        <v>500.2833333333333</v>
      </c>
      <c r="G30" s="269">
        <v>484.46666666666658</v>
      </c>
      <c r="H30" s="269">
        <v>549.86666666666645</v>
      </c>
      <c r="I30" s="269">
        <v>565.68333333333328</v>
      </c>
      <c r="J30" s="269">
        <v>582.56666666666638</v>
      </c>
      <c r="K30" s="268">
        <v>548.79999999999995</v>
      </c>
      <c r="L30" s="268">
        <v>516.1</v>
      </c>
      <c r="M30" s="268">
        <v>247.14675</v>
      </c>
      <c r="N30" s="1"/>
      <c r="O30" s="1"/>
    </row>
    <row r="31" spans="1:15" ht="12.75" customHeight="1">
      <c r="A31" s="53">
        <v>22</v>
      </c>
      <c r="B31" s="405" t="s">
        <v>53</v>
      </c>
      <c r="C31" s="268">
        <v>4608.8999999999996</v>
      </c>
      <c r="D31" s="269">
        <v>4587.4333333333334</v>
      </c>
      <c r="E31" s="269">
        <v>4543.666666666667</v>
      </c>
      <c r="F31" s="269">
        <v>4478.4333333333334</v>
      </c>
      <c r="G31" s="269">
        <v>4434.666666666667</v>
      </c>
      <c r="H31" s="269">
        <v>4652.666666666667</v>
      </c>
      <c r="I31" s="269">
        <v>4696.4333333333334</v>
      </c>
      <c r="J31" s="269">
        <v>4761.666666666667</v>
      </c>
      <c r="K31" s="268">
        <v>4631.2</v>
      </c>
      <c r="L31" s="268">
        <v>4522.2</v>
      </c>
      <c r="M31" s="268">
        <v>5.1178900000000001</v>
      </c>
      <c r="N31" s="1"/>
      <c r="O31" s="1"/>
    </row>
    <row r="32" spans="1:15" ht="12.75" customHeight="1">
      <c r="A32" s="53">
        <v>23</v>
      </c>
      <c r="B32" s="405" t="s">
        <v>54</v>
      </c>
      <c r="C32" s="268">
        <v>288.10000000000002</v>
      </c>
      <c r="D32" s="269">
        <v>285.11666666666667</v>
      </c>
      <c r="E32" s="269">
        <v>280.33333333333337</v>
      </c>
      <c r="F32" s="269">
        <v>272.56666666666672</v>
      </c>
      <c r="G32" s="269">
        <v>267.78333333333342</v>
      </c>
      <c r="H32" s="269">
        <v>292.88333333333333</v>
      </c>
      <c r="I32" s="269">
        <v>297.66666666666663</v>
      </c>
      <c r="J32" s="269">
        <v>305.43333333333328</v>
      </c>
      <c r="K32" s="268">
        <v>289.89999999999998</v>
      </c>
      <c r="L32" s="268">
        <v>277.35000000000002</v>
      </c>
      <c r="M32" s="268">
        <v>42.343670000000003</v>
      </c>
      <c r="N32" s="1"/>
      <c r="O32" s="1"/>
    </row>
    <row r="33" spans="1:15" ht="12.75" customHeight="1">
      <c r="A33" s="53">
        <v>24</v>
      </c>
      <c r="B33" s="405" t="s">
        <v>55</v>
      </c>
      <c r="C33" s="268">
        <v>164.5</v>
      </c>
      <c r="D33" s="269">
        <v>163.73333333333332</v>
      </c>
      <c r="E33" s="269">
        <v>161.76666666666665</v>
      </c>
      <c r="F33" s="269">
        <v>159.03333333333333</v>
      </c>
      <c r="G33" s="269">
        <v>157.06666666666666</v>
      </c>
      <c r="H33" s="269">
        <v>166.46666666666664</v>
      </c>
      <c r="I33" s="269">
        <v>168.43333333333328</v>
      </c>
      <c r="J33" s="269">
        <v>171.16666666666663</v>
      </c>
      <c r="K33" s="268">
        <v>165.7</v>
      </c>
      <c r="L33" s="268">
        <v>161</v>
      </c>
      <c r="M33" s="268">
        <v>117.55126</v>
      </c>
      <c r="N33" s="1"/>
      <c r="O33" s="1"/>
    </row>
    <row r="34" spans="1:15" ht="12.75" customHeight="1">
      <c r="A34" s="53">
        <v>25</v>
      </c>
      <c r="B34" s="405" t="s">
        <v>57</v>
      </c>
      <c r="C34" s="268">
        <v>3436</v>
      </c>
      <c r="D34" s="269">
        <v>3397.2166666666667</v>
      </c>
      <c r="E34" s="269">
        <v>3354.4333333333334</v>
      </c>
      <c r="F34" s="269">
        <v>3272.8666666666668</v>
      </c>
      <c r="G34" s="269">
        <v>3230.0833333333335</v>
      </c>
      <c r="H34" s="269">
        <v>3478.7833333333333</v>
      </c>
      <c r="I34" s="269">
        <v>3521.5666666666671</v>
      </c>
      <c r="J34" s="269">
        <v>3603.1333333333332</v>
      </c>
      <c r="K34" s="268">
        <v>3440</v>
      </c>
      <c r="L34" s="268">
        <v>3315.65</v>
      </c>
      <c r="M34" s="268">
        <v>8.2939600000000002</v>
      </c>
      <c r="N34" s="1"/>
      <c r="O34" s="1"/>
    </row>
    <row r="35" spans="1:15" ht="12.75" customHeight="1">
      <c r="A35" s="53">
        <v>26</v>
      </c>
      <c r="B35" s="405" t="s">
        <v>302</v>
      </c>
      <c r="C35" s="268">
        <v>2342.75</v>
      </c>
      <c r="D35" s="269">
        <v>2374.2166666666667</v>
      </c>
      <c r="E35" s="269">
        <v>2298.5333333333333</v>
      </c>
      <c r="F35" s="269">
        <v>2254.3166666666666</v>
      </c>
      <c r="G35" s="269">
        <v>2178.6333333333332</v>
      </c>
      <c r="H35" s="269">
        <v>2418.4333333333334</v>
      </c>
      <c r="I35" s="269">
        <v>2494.1166666666668</v>
      </c>
      <c r="J35" s="269">
        <v>2538.3333333333335</v>
      </c>
      <c r="K35" s="268">
        <v>2449.9</v>
      </c>
      <c r="L35" s="268">
        <v>2330</v>
      </c>
      <c r="M35" s="268">
        <v>6.9607900000000003</v>
      </c>
      <c r="N35" s="1"/>
      <c r="O35" s="1"/>
    </row>
    <row r="36" spans="1:15" ht="12.75" customHeight="1">
      <c r="A36" s="53">
        <v>27</v>
      </c>
      <c r="B36" s="405" t="s">
        <v>60</v>
      </c>
      <c r="C36" s="268">
        <v>520.70000000000005</v>
      </c>
      <c r="D36" s="269">
        <v>522.16666666666663</v>
      </c>
      <c r="E36" s="269">
        <v>517.5333333333333</v>
      </c>
      <c r="F36" s="269">
        <v>514.36666666666667</v>
      </c>
      <c r="G36" s="269">
        <v>509.73333333333335</v>
      </c>
      <c r="H36" s="269">
        <v>525.33333333333326</v>
      </c>
      <c r="I36" s="269">
        <v>529.9666666666667</v>
      </c>
      <c r="J36" s="269">
        <v>533.13333333333321</v>
      </c>
      <c r="K36" s="268">
        <v>526.79999999999995</v>
      </c>
      <c r="L36" s="268">
        <v>519</v>
      </c>
      <c r="M36" s="268">
        <v>18.635960000000001</v>
      </c>
      <c r="N36" s="1"/>
      <c r="O36" s="1"/>
    </row>
    <row r="37" spans="1:15" ht="12.75" customHeight="1">
      <c r="A37" s="53">
        <v>28</v>
      </c>
      <c r="B37" s="405" t="s">
        <v>243</v>
      </c>
      <c r="C37" s="268">
        <v>4431.7</v>
      </c>
      <c r="D37" s="269">
        <v>4376.4333333333334</v>
      </c>
      <c r="E37" s="269">
        <v>4312.2666666666664</v>
      </c>
      <c r="F37" s="269">
        <v>4192.833333333333</v>
      </c>
      <c r="G37" s="269">
        <v>4128.6666666666661</v>
      </c>
      <c r="H37" s="269">
        <v>4495.8666666666668</v>
      </c>
      <c r="I37" s="269">
        <v>4560.0333333333328</v>
      </c>
      <c r="J37" s="269">
        <v>4679.4666666666672</v>
      </c>
      <c r="K37" s="268">
        <v>4440.6000000000004</v>
      </c>
      <c r="L37" s="268">
        <v>4257</v>
      </c>
      <c r="M37" s="268">
        <v>4.6523000000000003</v>
      </c>
      <c r="N37" s="1"/>
      <c r="O37" s="1"/>
    </row>
    <row r="38" spans="1:15" ht="12.75" customHeight="1">
      <c r="A38" s="53">
        <v>29</v>
      </c>
      <c r="B38" s="405" t="s">
        <v>61</v>
      </c>
      <c r="C38" s="268">
        <v>789.2</v>
      </c>
      <c r="D38" s="269">
        <v>794.1</v>
      </c>
      <c r="E38" s="269">
        <v>779.40000000000009</v>
      </c>
      <c r="F38" s="269">
        <v>769.6</v>
      </c>
      <c r="G38" s="269">
        <v>754.90000000000009</v>
      </c>
      <c r="H38" s="269">
        <v>803.90000000000009</v>
      </c>
      <c r="I38" s="269">
        <v>818.60000000000014</v>
      </c>
      <c r="J38" s="269">
        <v>828.40000000000009</v>
      </c>
      <c r="K38" s="268">
        <v>808.8</v>
      </c>
      <c r="L38" s="268">
        <v>784.3</v>
      </c>
      <c r="M38" s="268">
        <v>78.042749999999998</v>
      </c>
      <c r="N38" s="1"/>
      <c r="O38" s="1"/>
    </row>
    <row r="39" spans="1:15" ht="12.75" customHeight="1">
      <c r="A39" s="53">
        <v>30</v>
      </c>
      <c r="B39" s="405" t="s">
        <v>62</v>
      </c>
      <c r="C39" s="268">
        <v>3728.9</v>
      </c>
      <c r="D39" s="269">
        <v>3729.6333333333332</v>
      </c>
      <c r="E39" s="269">
        <v>3699.2666666666664</v>
      </c>
      <c r="F39" s="269">
        <v>3669.6333333333332</v>
      </c>
      <c r="G39" s="269">
        <v>3639.2666666666664</v>
      </c>
      <c r="H39" s="269">
        <v>3759.2666666666664</v>
      </c>
      <c r="I39" s="269">
        <v>3789.6333333333332</v>
      </c>
      <c r="J39" s="269">
        <v>3819.2666666666664</v>
      </c>
      <c r="K39" s="268">
        <v>3760</v>
      </c>
      <c r="L39" s="268">
        <v>3700</v>
      </c>
      <c r="M39" s="268">
        <v>1.49651</v>
      </c>
      <c r="N39" s="1"/>
      <c r="O39" s="1"/>
    </row>
    <row r="40" spans="1:15" ht="12.75" customHeight="1">
      <c r="A40" s="53">
        <v>31</v>
      </c>
      <c r="B40" s="405" t="s">
        <v>65</v>
      </c>
      <c r="C40" s="268">
        <v>7719.55</v>
      </c>
      <c r="D40" s="269">
        <v>7699.1833333333334</v>
      </c>
      <c r="E40" s="269">
        <v>7620.3666666666668</v>
      </c>
      <c r="F40" s="269">
        <v>7521.1833333333334</v>
      </c>
      <c r="G40" s="269">
        <v>7442.3666666666668</v>
      </c>
      <c r="H40" s="269">
        <v>7798.3666666666668</v>
      </c>
      <c r="I40" s="269">
        <v>7877.1833333333343</v>
      </c>
      <c r="J40" s="269">
        <v>7976.3666666666668</v>
      </c>
      <c r="K40" s="268">
        <v>7778</v>
      </c>
      <c r="L40" s="268">
        <v>7600</v>
      </c>
      <c r="M40" s="268">
        <v>12.81039</v>
      </c>
      <c r="N40" s="1"/>
      <c r="O40" s="1"/>
    </row>
    <row r="41" spans="1:15" ht="12.75" customHeight="1">
      <c r="A41" s="53">
        <v>32</v>
      </c>
      <c r="B41" s="405" t="s">
        <v>64</v>
      </c>
      <c r="C41" s="268">
        <v>1772.35</v>
      </c>
      <c r="D41" s="269">
        <v>1764.45</v>
      </c>
      <c r="E41" s="269">
        <v>1740.9</v>
      </c>
      <c r="F41" s="269">
        <v>1709.45</v>
      </c>
      <c r="G41" s="269">
        <v>1685.9</v>
      </c>
      <c r="H41" s="269">
        <v>1795.9</v>
      </c>
      <c r="I41" s="269">
        <v>1819.4499999999998</v>
      </c>
      <c r="J41" s="269">
        <v>1850.9</v>
      </c>
      <c r="K41" s="268">
        <v>1788</v>
      </c>
      <c r="L41" s="268">
        <v>1733</v>
      </c>
      <c r="M41" s="268">
        <v>44.808169999999997</v>
      </c>
      <c r="N41" s="1"/>
      <c r="O41" s="1"/>
    </row>
    <row r="42" spans="1:15" ht="12.75" customHeight="1">
      <c r="A42" s="53">
        <v>33</v>
      </c>
      <c r="B42" s="405" t="s">
        <v>244</v>
      </c>
      <c r="C42" s="268">
        <v>6901.9</v>
      </c>
      <c r="D42" s="269">
        <v>6903.7166666666672</v>
      </c>
      <c r="E42" s="269">
        <v>6817.4333333333343</v>
      </c>
      <c r="F42" s="269">
        <v>6732.9666666666672</v>
      </c>
      <c r="G42" s="269">
        <v>6646.6833333333343</v>
      </c>
      <c r="H42" s="269">
        <v>6988.1833333333343</v>
      </c>
      <c r="I42" s="269">
        <v>7074.4666666666672</v>
      </c>
      <c r="J42" s="269">
        <v>7158.9333333333343</v>
      </c>
      <c r="K42" s="268">
        <v>6990</v>
      </c>
      <c r="L42" s="268">
        <v>6819.25</v>
      </c>
      <c r="M42" s="268">
        <v>1.1393500000000001</v>
      </c>
      <c r="N42" s="1"/>
      <c r="O42" s="1"/>
    </row>
    <row r="43" spans="1:15" ht="12.75" customHeight="1">
      <c r="A43" s="53">
        <v>34</v>
      </c>
      <c r="B43" s="405" t="s">
        <v>66</v>
      </c>
      <c r="C43" s="268">
        <v>1918.35</v>
      </c>
      <c r="D43" s="269">
        <v>1910.75</v>
      </c>
      <c r="E43" s="269">
        <v>1888.6</v>
      </c>
      <c r="F43" s="269">
        <v>1858.85</v>
      </c>
      <c r="G43" s="269">
        <v>1836.6999999999998</v>
      </c>
      <c r="H43" s="269">
        <v>1940.5</v>
      </c>
      <c r="I43" s="269">
        <v>1962.65</v>
      </c>
      <c r="J43" s="269">
        <v>1992.4</v>
      </c>
      <c r="K43" s="268">
        <v>1932.9</v>
      </c>
      <c r="L43" s="268">
        <v>1881</v>
      </c>
      <c r="M43" s="268">
        <v>3.2002100000000002</v>
      </c>
      <c r="N43" s="1"/>
      <c r="O43" s="1"/>
    </row>
    <row r="44" spans="1:15" ht="12.75" customHeight="1">
      <c r="A44" s="53">
        <v>35</v>
      </c>
      <c r="B44" s="405" t="s">
        <v>67</v>
      </c>
      <c r="C44" s="268">
        <v>287.25</v>
      </c>
      <c r="D44" s="269">
        <v>286.9666666666667</v>
      </c>
      <c r="E44" s="269">
        <v>284.48333333333341</v>
      </c>
      <c r="F44" s="269">
        <v>281.7166666666667</v>
      </c>
      <c r="G44" s="269">
        <v>279.23333333333341</v>
      </c>
      <c r="H44" s="269">
        <v>289.73333333333341</v>
      </c>
      <c r="I44" s="269">
        <v>292.21666666666675</v>
      </c>
      <c r="J44" s="269">
        <v>294.98333333333341</v>
      </c>
      <c r="K44" s="268">
        <v>289.45</v>
      </c>
      <c r="L44" s="268">
        <v>284.2</v>
      </c>
      <c r="M44" s="268">
        <v>54.385120000000001</v>
      </c>
      <c r="N44" s="1"/>
      <c r="O44" s="1"/>
    </row>
    <row r="45" spans="1:15" ht="12.75" customHeight="1">
      <c r="A45" s="53">
        <v>36</v>
      </c>
      <c r="B45" s="405" t="s">
        <v>68</v>
      </c>
      <c r="C45" s="268">
        <v>138.44999999999999</v>
      </c>
      <c r="D45" s="269">
        <v>138.63333333333333</v>
      </c>
      <c r="E45" s="269">
        <v>135.56666666666666</v>
      </c>
      <c r="F45" s="269">
        <v>132.68333333333334</v>
      </c>
      <c r="G45" s="269">
        <v>129.61666666666667</v>
      </c>
      <c r="H45" s="269">
        <v>141.51666666666665</v>
      </c>
      <c r="I45" s="269">
        <v>144.58333333333331</v>
      </c>
      <c r="J45" s="269">
        <v>147.46666666666664</v>
      </c>
      <c r="K45" s="268">
        <v>141.69999999999999</v>
      </c>
      <c r="L45" s="268">
        <v>135.75</v>
      </c>
      <c r="M45" s="268">
        <v>349.47453999999999</v>
      </c>
      <c r="N45" s="1"/>
      <c r="O45" s="1"/>
    </row>
    <row r="46" spans="1:15" ht="12.75" customHeight="1">
      <c r="A46" s="53">
        <v>37</v>
      </c>
      <c r="B46" s="405" t="s">
        <v>245</v>
      </c>
      <c r="C46" s="268">
        <v>51.2</v>
      </c>
      <c r="D46" s="269">
        <v>51.54999999999999</v>
      </c>
      <c r="E46" s="269">
        <v>50.699999999999982</v>
      </c>
      <c r="F46" s="269">
        <v>50.199999999999989</v>
      </c>
      <c r="G46" s="269">
        <v>49.34999999999998</v>
      </c>
      <c r="H46" s="269">
        <v>52.049999999999983</v>
      </c>
      <c r="I46" s="269">
        <v>52.899999999999991</v>
      </c>
      <c r="J46" s="269">
        <v>53.399999999999984</v>
      </c>
      <c r="K46" s="268">
        <v>52.4</v>
      </c>
      <c r="L46" s="268">
        <v>51.05</v>
      </c>
      <c r="M46" s="268">
        <v>41.752369999999999</v>
      </c>
      <c r="N46" s="1"/>
      <c r="O46" s="1"/>
    </row>
    <row r="47" spans="1:15" ht="12.75" customHeight="1">
      <c r="A47" s="53">
        <v>38</v>
      </c>
      <c r="B47" s="405" t="s">
        <v>69</v>
      </c>
      <c r="C47" s="268">
        <v>1906.1</v>
      </c>
      <c r="D47" s="269">
        <v>1902.2</v>
      </c>
      <c r="E47" s="269">
        <v>1872.45</v>
      </c>
      <c r="F47" s="269">
        <v>1838.8</v>
      </c>
      <c r="G47" s="269">
        <v>1809.05</v>
      </c>
      <c r="H47" s="269">
        <v>1935.8500000000001</v>
      </c>
      <c r="I47" s="269">
        <v>1965.6000000000001</v>
      </c>
      <c r="J47" s="269">
        <v>1999.2500000000002</v>
      </c>
      <c r="K47" s="268">
        <v>1931.95</v>
      </c>
      <c r="L47" s="268">
        <v>1868.55</v>
      </c>
      <c r="M47" s="268">
        <v>5.3639000000000001</v>
      </c>
      <c r="N47" s="1"/>
      <c r="O47" s="1"/>
    </row>
    <row r="48" spans="1:15" ht="12.75" customHeight="1">
      <c r="A48" s="53">
        <v>39</v>
      </c>
      <c r="B48" s="405" t="s">
        <v>72</v>
      </c>
      <c r="C48" s="268">
        <v>635.29999999999995</v>
      </c>
      <c r="D48" s="269">
        <v>631.13333333333333</v>
      </c>
      <c r="E48" s="269">
        <v>624.36666666666667</v>
      </c>
      <c r="F48" s="269">
        <v>613.43333333333339</v>
      </c>
      <c r="G48" s="269">
        <v>606.66666666666674</v>
      </c>
      <c r="H48" s="269">
        <v>642.06666666666661</v>
      </c>
      <c r="I48" s="269">
        <v>648.83333333333326</v>
      </c>
      <c r="J48" s="269">
        <v>659.76666666666654</v>
      </c>
      <c r="K48" s="268">
        <v>637.9</v>
      </c>
      <c r="L48" s="268">
        <v>620.20000000000005</v>
      </c>
      <c r="M48" s="268">
        <v>10.847709999999999</v>
      </c>
      <c r="N48" s="1"/>
      <c r="O48" s="1"/>
    </row>
    <row r="49" spans="1:15" ht="12.75" customHeight="1">
      <c r="A49" s="53">
        <v>40</v>
      </c>
      <c r="B49" s="405" t="s">
        <v>71</v>
      </c>
      <c r="C49" s="268">
        <v>110</v>
      </c>
      <c r="D49" s="269">
        <v>109.86666666666667</v>
      </c>
      <c r="E49" s="269">
        <v>107.73333333333335</v>
      </c>
      <c r="F49" s="269">
        <v>105.46666666666667</v>
      </c>
      <c r="G49" s="269">
        <v>103.33333333333334</v>
      </c>
      <c r="H49" s="269">
        <v>112.13333333333335</v>
      </c>
      <c r="I49" s="269">
        <v>114.26666666666668</v>
      </c>
      <c r="J49" s="269">
        <v>116.53333333333336</v>
      </c>
      <c r="K49" s="268">
        <v>112</v>
      </c>
      <c r="L49" s="268">
        <v>107.6</v>
      </c>
      <c r="M49" s="268">
        <v>207.01187999999999</v>
      </c>
      <c r="N49" s="1"/>
      <c r="O49" s="1"/>
    </row>
    <row r="50" spans="1:15" ht="12.75" customHeight="1">
      <c r="A50" s="53">
        <v>41</v>
      </c>
      <c r="B50" s="405" t="s">
        <v>73</v>
      </c>
      <c r="C50" s="268">
        <v>781.55</v>
      </c>
      <c r="D50" s="269">
        <v>774.98333333333323</v>
      </c>
      <c r="E50" s="269">
        <v>764.11666666666645</v>
      </c>
      <c r="F50" s="269">
        <v>746.68333333333317</v>
      </c>
      <c r="G50" s="269">
        <v>735.81666666666638</v>
      </c>
      <c r="H50" s="269">
        <v>792.41666666666652</v>
      </c>
      <c r="I50" s="269">
        <v>803.2833333333333</v>
      </c>
      <c r="J50" s="269">
        <v>820.71666666666658</v>
      </c>
      <c r="K50" s="268">
        <v>785.85</v>
      </c>
      <c r="L50" s="268">
        <v>757.55</v>
      </c>
      <c r="M50" s="268">
        <v>13.551299999999999</v>
      </c>
      <c r="N50" s="1"/>
      <c r="O50" s="1"/>
    </row>
    <row r="51" spans="1:15" ht="12.75" customHeight="1">
      <c r="A51" s="53">
        <v>42</v>
      </c>
      <c r="B51" s="405" t="s">
        <v>76</v>
      </c>
      <c r="C51" s="268">
        <v>59.4</v>
      </c>
      <c r="D51" s="269">
        <v>59.15</v>
      </c>
      <c r="E51" s="269">
        <v>58.349999999999994</v>
      </c>
      <c r="F51" s="269">
        <v>57.3</v>
      </c>
      <c r="G51" s="269">
        <v>56.499999999999993</v>
      </c>
      <c r="H51" s="269">
        <v>60.199999999999996</v>
      </c>
      <c r="I51" s="269">
        <v>60.999999999999993</v>
      </c>
      <c r="J51" s="269">
        <v>62.05</v>
      </c>
      <c r="K51" s="268">
        <v>59.95</v>
      </c>
      <c r="L51" s="268">
        <v>58.1</v>
      </c>
      <c r="M51" s="268">
        <v>160.97084000000001</v>
      </c>
      <c r="N51" s="1"/>
      <c r="O51" s="1"/>
    </row>
    <row r="52" spans="1:15" ht="12.75" customHeight="1">
      <c r="A52" s="53">
        <v>43</v>
      </c>
      <c r="B52" s="405" t="s">
        <v>80</v>
      </c>
      <c r="C52" s="268">
        <v>315.85000000000002</v>
      </c>
      <c r="D52" s="269">
        <v>316.33333333333331</v>
      </c>
      <c r="E52" s="269">
        <v>312.71666666666664</v>
      </c>
      <c r="F52" s="269">
        <v>309.58333333333331</v>
      </c>
      <c r="G52" s="269">
        <v>305.96666666666664</v>
      </c>
      <c r="H52" s="269">
        <v>319.46666666666664</v>
      </c>
      <c r="I52" s="269">
        <v>323.08333333333331</v>
      </c>
      <c r="J52" s="269">
        <v>326.21666666666664</v>
      </c>
      <c r="K52" s="268">
        <v>319.95</v>
      </c>
      <c r="L52" s="268">
        <v>313.2</v>
      </c>
      <c r="M52" s="268">
        <v>26.767700000000001</v>
      </c>
      <c r="N52" s="1"/>
      <c r="O52" s="1"/>
    </row>
    <row r="53" spans="1:15" ht="12.75" customHeight="1">
      <c r="A53" s="53">
        <v>44</v>
      </c>
      <c r="B53" s="405" t="s">
        <v>75</v>
      </c>
      <c r="C53" s="268">
        <v>784.1</v>
      </c>
      <c r="D53" s="269">
        <v>785.08333333333337</v>
      </c>
      <c r="E53" s="269">
        <v>775.36666666666679</v>
      </c>
      <c r="F53" s="269">
        <v>766.63333333333344</v>
      </c>
      <c r="G53" s="269">
        <v>756.91666666666686</v>
      </c>
      <c r="H53" s="269">
        <v>793.81666666666672</v>
      </c>
      <c r="I53" s="269">
        <v>803.53333333333319</v>
      </c>
      <c r="J53" s="269">
        <v>812.26666666666665</v>
      </c>
      <c r="K53" s="268">
        <v>794.8</v>
      </c>
      <c r="L53" s="268">
        <v>776.35</v>
      </c>
      <c r="M53" s="268">
        <v>77.211330000000004</v>
      </c>
      <c r="N53" s="1"/>
      <c r="O53" s="1"/>
    </row>
    <row r="54" spans="1:15" ht="12.75" customHeight="1">
      <c r="A54" s="53">
        <v>45</v>
      </c>
      <c r="B54" s="405" t="s">
        <v>77</v>
      </c>
      <c r="C54" s="268">
        <v>289.5</v>
      </c>
      <c r="D54" s="269">
        <v>288.5</v>
      </c>
      <c r="E54" s="269">
        <v>286.5</v>
      </c>
      <c r="F54" s="269">
        <v>283.5</v>
      </c>
      <c r="G54" s="269">
        <v>281.5</v>
      </c>
      <c r="H54" s="269">
        <v>291.5</v>
      </c>
      <c r="I54" s="269">
        <v>293.5</v>
      </c>
      <c r="J54" s="269">
        <v>296.5</v>
      </c>
      <c r="K54" s="268">
        <v>290.5</v>
      </c>
      <c r="L54" s="268">
        <v>285.5</v>
      </c>
      <c r="M54" s="268">
        <v>11.45495</v>
      </c>
      <c r="N54" s="1"/>
      <c r="O54" s="1"/>
    </row>
    <row r="55" spans="1:15" ht="12.75" customHeight="1">
      <c r="A55" s="53">
        <v>46</v>
      </c>
      <c r="B55" s="405" t="s">
        <v>78</v>
      </c>
      <c r="C55" s="268">
        <v>16592.599999999999</v>
      </c>
      <c r="D55" s="269">
        <v>16643.633333333331</v>
      </c>
      <c r="E55" s="269">
        <v>16462.266666666663</v>
      </c>
      <c r="F55" s="269">
        <v>16331.933333333331</v>
      </c>
      <c r="G55" s="269">
        <v>16150.566666666662</v>
      </c>
      <c r="H55" s="269">
        <v>16773.966666666664</v>
      </c>
      <c r="I55" s="269">
        <v>16955.333333333332</v>
      </c>
      <c r="J55" s="269">
        <v>17085.666666666664</v>
      </c>
      <c r="K55" s="268">
        <v>16825</v>
      </c>
      <c r="L55" s="268">
        <v>16513.3</v>
      </c>
      <c r="M55" s="268">
        <v>0.35868</v>
      </c>
      <c r="N55" s="1"/>
      <c r="O55" s="1"/>
    </row>
    <row r="56" spans="1:15" ht="12.75" customHeight="1">
      <c r="A56" s="53">
        <v>47</v>
      </c>
      <c r="B56" s="405" t="s">
        <v>81</v>
      </c>
      <c r="C56" s="268">
        <v>3825.95</v>
      </c>
      <c r="D56" s="269">
        <v>3804.1333333333332</v>
      </c>
      <c r="E56" s="269">
        <v>3772.8166666666666</v>
      </c>
      <c r="F56" s="269">
        <v>3719.6833333333334</v>
      </c>
      <c r="G56" s="269">
        <v>3688.3666666666668</v>
      </c>
      <c r="H56" s="269">
        <v>3857.2666666666664</v>
      </c>
      <c r="I56" s="269">
        <v>3888.583333333333</v>
      </c>
      <c r="J56" s="269">
        <v>3941.7166666666662</v>
      </c>
      <c r="K56" s="268">
        <v>3835.45</v>
      </c>
      <c r="L56" s="268">
        <v>3751</v>
      </c>
      <c r="M56" s="268">
        <v>6.8717199999999998</v>
      </c>
      <c r="N56" s="1"/>
      <c r="O56" s="1"/>
    </row>
    <row r="57" spans="1:15" ht="12.75" customHeight="1">
      <c r="A57" s="53">
        <v>48</v>
      </c>
      <c r="B57" s="405" t="s">
        <v>82</v>
      </c>
      <c r="C57" s="268">
        <v>242.95</v>
      </c>
      <c r="D57" s="269">
        <v>244.21666666666667</v>
      </c>
      <c r="E57" s="269">
        <v>239.13333333333333</v>
      </c>
      <c r="F57" s="269">
        <v>235.31666666666666</v>
      </c>
      <c r="G57" s="269">
        <v>230.23333333333332</v>
      </c>
      <c r="H57" s="269">
        <v>248.03333333333333</v>
      </c>
      <c r="I57" s="269">
        <v>253.11666666666665</v>
      </c>
      <c r="J57" s="269">
        <v>256.93333333333334</v>
      </c>
      <c r="K57" s="268">
        <v>249.3</v>
      </c>
      <c r="L57" s="268">
        <v>240.4</v>
      </c>
      <c r="M57" s="268">
        <v>77.871750000000006</v>
      </c>
      <c r="N57" s="1"/>
      <c r="O57" s="1"/>
    </row>
    <row r="58" spans="1:15" ht="12.75" customHeight="1">
      <c r="A58" s="53">
        <v>49</v>
      </c>
      <c r="B58" s="405" t="s">
        <v>83</v>
      </c>
      <c r="C58" s="268">
        <v>784.1</v>
      </c>
      <c r="D58" s="269">
        <v>776.2833333333333</v>
      </c>
      <c r="E58" s="269">
        <v>766.81666666666661</v>
      </c>
      <c r="F58" s="269">
        <v>749.5333333333333</v>
      </c>
      <c r="G58" s="269">
        <v>740.06666666666661</v>
      </c>
      <c r="H58" s="269">
        <v>793.56666666666661</v>
      </c>
      <c r="I58" s="269">
        <v>803.0333333333333</v>
      </c>
      <c r="J58" s="269">
        <v>820.31666666666661</v>
      </c>
      <c r="K58" s="268">
        <v>785.75</v>
      </c>
      <c r="L58" s="268">
        <v>759</v>
      </c>
      <c r="M58" s="268">
        <v>14.59136</v>
      </c>
      <c r="N58" s="1"/>
      <c r="O58" s="1"/>
    </row>
    <row r="59" spans="1:15" ht="12.75" customHeight="1">
      <c r="A59" s="53">
        <v>50</v>
      </c>
      <c r="B59" s="405" t="s">
        <v>84</v>
      </c>
      <c r="C59" s="268">
        <v>1061.9000000000001</v>
      </c>
      <c r="D59" s="269">
        <v>1061.5666666666666</v>
      </c>
      <c r="E59" s="269">
        <v>1051.3333333333333</v>
      </c>
      <c r="F59" s="269">
        <v>1040.7666666666667</v>
      </c>
      <c r="G59" s="269">
        <v>1030.5333333333333</v>
      </c>
      <c r="H59" s="269">
        <v>1072.1333333333332</v>
      </c>
      <c r="I59" s="269">
        <v>1082.3666666666668</v>
      </c>
      <c r="J59" s="269">
        <v>1092.9333333333332</v>
      </c>
      <c r="K59" s="268">
        <v>1071.8</v>
      </c>
      <c r="L59" s="268">
        <v>1051</v>
      </c>
      <c r="M59" s="268">
        <v>16.343039999999998</v>
      </c>
      <c r="N59" s="1"/>
      <c r="O59" s="1"/>
    </row>
    <row r="60" spans="1:15" ht="12.75" customHeight="1">
      <c r="A60" s="53">
        <v>51</v>
      </c>
      <c r="B60" s="405" t="s">
        <v>830</v>
      </c>
      <c r="C60" s="268">
        <v>1874.7</v>
      </c>
      <c r="D60" s="269">
        <v>1884.8</v>
      </c>
      <c r="E60" s="269">
        <v>1841.8999999999999</v>
      </c>
      <c r="F60" s="269">
        <v>1809.1</v>
      </c>
      <c r="G60" s="269">
        <v>1766.1999999999998</v>
      </c>
      <c r="H60" s="269">
        <v>1917.6</v>
      </c>
      <c r="I60" s="269">
        <v>1960.5</v>
      </c>
      <c r="J60" s="269">
        <v>1993.3</v>
      </c>
      <c r="K60" s="268">
        <v>1927.7</v>
      </c>
      <c r="L60" s="268">
        <v>1852</v>
      </c>
      <c r="M60" s="268">
        <v>0.80064000000000002</v>
      </c>
      <c r="N60" s="1"/>
      <c r="O60" s="1"/>
    </row>
    <row r="61" spans="1:15" ht="12.75" customHeight="1">
      <c r="A61" s="53">
        <v>52</v>
      </c>
      <c r="B61" s="405" t="s">
        <v>85</v>
      </c>
      <c r="C61" s="268">
        <v>227.05</v>
      </c>
      <c r="D61" s="269">
        <v>227.95000000000002</v>
      </c>
      <c r="E61" s="269">
        <v>224.60000000000002</v>
      </c>
      <c r="F61" s="269">
        <v>222.15</v>
      </c>
      <c r="G61" s="269">
        <v>218.8</v>
      </c>
      <c r="H61" s="269">
        <v>230.40000000000003</v>
      </c>
      <c r="I61" s="269">
        <v>233.75</v>
      </c>
      <c r="J61" s="269">
        <v>236.20000000000005</v>
      </c>
      <c r="K61" s="268">
        <v>231.3</v>
      </c>
      <c r="L61" s="268">
        <v>225.5</v>
      </c>
      <c r="M61" s="268">
        <v>76.772189999999995</v>
      </c>
      <c r="N61" s="1"/>
      <c r="O61" s="1"/>
    </row>
    <row r="62" spans="1:15" ht="12.75" customHeight="1">
      <c r="A62" s="53">
        <v>53</v>
      </c>
      <c r="B62" s="405" t="s">
        <v>87</v>
      </c>
      <c r="C62" s="268">
        <v>3397.5</v>
      </c>
      <c r="D62" s="269">
        <v>3368.6</v>
      </c>
      <c r="E62" s="269">
        <v>3304.2</v>
      </c>
      <c r="F62" s="269">
        <v>3210.9</v>
      </c>
      <c r="G62" s="269">
        <v>3146.5</v>
      </c>
      <c r="H62" s="269">
        <v>3461.8999999999996</v>
      </c>
      <c r="I62" s="269">
        <v>3526.3</v>
      </c>
      <c r="J62" s="269">
        <v>3619.5999999999995</v>
      </c>
      <c r="K62" s="268">
        <v>3433</v>
      </c>
      <c r="L62" s="268">
        <v>3275.3</v>
      </c>
      <c r="M62" s="268">
        <v>3.46393</v>
      </c>
      <c r="N62" s="1"/>
      <c r="O62" s="1"/>
    </row>
    <row r="63" spans="1:15" ht="12.75" customHeight="1">
      <c r="A63" s="53">
        <v>54</v>
      </c>
      <c r="B63" s="405" t="s">
        <v>88</v>
      </c>
      <c r="C63" s="268">
        <v>1595.15</v>
      </c>
      <c r="D63" s="269">
        <v>1595.8500000000001</v>
      </c>
      <c r="E63" s="269">
        <v>1580.7000000000003</v>
      </c>
      <c r="F63" s="269">
        <v>1566.2500000000002</v>
      </c>
      <c r="G63" s="269">
        <v>1551.1000000000004</v>
      </c>
      <c r="H63" s="269">
        <v>1610.3000000000002</v>
      </c>
      <c r="I63" s="269">
        <v>1625.4500000000003</v>
      </c>
      <c r="J63" s="269">
        <v>1639.9</v>
      </c>
      <c r="K63" s="268">
        <v>1611</v>
      </c>
      <c r="L63" s="268">
        <v>1581.4</v>
      </c>
      <c r="M63" s="268">
        <v>1.6596900000000001</v>
      </c>
      <c r="N63" s="1"/>
      <c r="O63" s="1"/>
    </row>
    <row r="64" spans="1:15" ht="12.75" customHeight="1">
      <c r="A64" s="53">
        <v>55</v>
      </c>
      <c r="B64" s="405" t="s">
        <v>89</v>
      </c>
      <c r="C64" s="268">
        <v>751.9</v>
      </c>
      <c r="D64" s="269">
        <v>746.9666666666667</v>
      </c>
      <c r="E64" s="269">
        <v>736.93333333333339</v>
      </c>
      <c r="F64" s="269">
        <v>721.9666666666667</v>
      </c>
      <c r="G64" s="269">
        <v>711.93333333333339</v>
      </c>
      <c r="H64" s="269">
        <v>761.93333333333339</v>
      </c>
      <c r="I64" s="269">
        <v>771.9666666666667</v>
      </c>
      <c r="J64" s="269">
        <v>786.93333333333339</v>
      </c>
      <c r="K64" s="268">
        <v>757</v>
      </c>
      <c r="L64" s="268">
        <v>732</v>
      </c>
      <c r="M64" s="268">
        <v>12.01721</v>
      </c>
      <c r="N64" s="1"/>
      <c r="O64" s="1"/>
    </row>
    <row r="65" spans="1:15" ht="12.75" customHeight="1">
      <c r="A65" s="53">
        <v>56</v>
      </c>
      <c r="B65" s="405" t="s">
        <v>90</v>
      </c>
      <c r="C65" s="268">
        <v>1044.7</v>
      </c>
      <c r="D65" s="269">
        <v>1038.3</v>
      </c>
      <c r="E65" s="269">
        <v>1027.5</v>
      </c>
      <c r="F65" s="269">
        <v>1010.3000000000001</v>
      </c>
      <c r="G65" s="269">
        <v>999.50000000000011</v>
      </c>
      <c r="H65" s="269">
        <v>1055.5</v>
      </c>
      <c r="I65" s="269">
        <v>1066.2999999999997</v>
      </c>
      <c r="J65" s="269">
        <v>1083.4999999999998</v>
      </c>
      <c r="K65" s="268">
        <v>1049.0999999999999</v>
      </c>
      <c r="L65" s="268">
        <v>1021.1</v>
      </c>
      <c r="M65" s="268">
        <v>2.1664099999999999</v>
      </c>
      <c r="N65" s="1"/>
      <c r="O65" s="1"/>
    </row>
    <row r="66" spans="1:15" ht="12.75" customHeight="1">
      <c r="A66" s="53">
        <v>57</v>
      </c>
      <c r="B66" s="405" t="s">
        <v>249</v>
      </c>
      <c r="C66" s="268">
        <v>406.65</v>
      </c>
      <c r="D66" s="269">
        <v>404.91666666666669</v>
      </c>
      <c r="E66" s="269">
        <v>397.88333333333338</v>
      </c>
      <c r="F66" s="269">
        <v>389.11666666666667</v>
      </c>
      <c r="G66" s="269">
        <v>382.08333333333337</v>
      </c>
      <c r="H66" s="269">
        <v>413.68333333333339</v>
      </c>
      <c r="I66" s="269">
        <v>420.7166666666667</v>
      </c>
      <c r="J66" s="269">
        <v>429.48333333333341</v>
      </c>
      <c r="K66" s="268">
        <v>411.95</v>
      </c>
      <c r="L66" s="268">
        <v>396.15</v>
      </c>
      <c r="M66" s="268">
        <v>34.316139999999997</v>
      </c>
      <c r="N66" s="1"/>
      <c r="O66" s="1"/>
    </row>
    <row r="67" spans="1:15" ht="12.75" customHeight="1">
      <c r="A67" s="53">
        <v>58</v>
      </c>
      <c r="B67" s="405" t="s">
        <v>92</v>
      </c>
      <c r="C67" s="268">
        <v>1254.4000000000001</v>
      </c>
      <c r="D67" s="269">
        <v>1248.9833333333333</v>
      </c>
      <c r="E67" s="269">
        <v>1230.0166666666667</v>
      </c>
      <c r="F67" s="269">
        <v>1205.6333333333332</v>
      </c>
      <c r="G67" s="269">
        <v>1186.6666666666665</v>
      </c>
      <c r="H67" s="269">
        <v>1273.3666666666668</v>
      </c>
      <c r="I67" s="269">
        <v>1292.3333333333335</v>
      </c>
      <c r="J67" s="269">
        <v>1316.7166666666669</v>
      </c>
      <c r="K67" s="268">
        <v>1267.95</v>
      </c>
      <c r="L67" s="268">
        <v>1224.5999999999999</v>
      </c>
      <c r="M67" s="268">
        <v>7.5947199999999997</v>
      </c>
      <c r="N67" s="1"/>
      <c r="O67" s="1"/>
    </row>
    <row r="68" spans="1:15" ht="12.75" customHeight="1">
      <c r="A68" s="53">
        <v>59</v>
      </c>
      <c r="B68" s="405" t="s">
        <v>97</v>
      </c>
      <c r="C68" s="268">
        <v>380.7</v>
      </c>
      <c r="D68" s="269">
        <v>379.88333333333338</v>
      </c>
      <c r="E68" s="269">
        <v>375.81666666666678</v>
      </c>
      <c r="F68" s="269">
        <v>370.93333333333339</v>
      </c>
      <c r="G68" s="269">
        <v>366.86666666666679</v>
      </c>
      <c r="H68" s="269">
        <v>384.76666666666677</v>
      </c>
      <c r="I68" s="269">
        <v>388.83333333333337</v>
      </c>
      <c r="J68" s="269">
        <v>393.71666666666675</v>
      </c>
      <c r="K68" s="268">
        <v>383.95</v>
      </c>
      <c r="L68" s="268">
        <v>375</v>
      </c>
      <c r="M68" s="268">
        <v>39.410490000000003</v>
      </c>
      <c r="N68" s="1"/>
      <c r="O68" s="1"/>
    </row>
    <row r="69" spans="1:15" ht="12.75" customHeight="1">
      <c r="A69" s="53">
        <v>60</v>
      </c>
      <c r="B69" s="405" t="s">
        <v>93</v>
      </c>
      <c r="C69" s="268">
        <v>575.65</v>
      </c>
      <c r="D69" s="269">
        <v>571.51666666666677</v>
      </c>
      <c r="E69" s="269">
        <v>563.03333333333353</v>
      </c>
      <c r="F69" s="269">
        <v>550.41666666666674</v>
      </c>
      <c r="G69" s="269">
        <v>541.93333333333351</v>
      </c>
      <c r="H69" s="269">
        <v>584.13333333333355</v>
      </c>
      <c r="I69" s="269">
        <v>592.6166666666669</v>
      </c>
      <c r="J69" s="269">
        <v>605.23333333333358</v>
      </c>
      <c r="K69" s="268">
        <v>580</v>
      </c>
      <c r="L69" s="268">
        <v>558.9</v>
      </c>
      <c r="M69" s="268">
        <v>26.265450000000001</v>
      </c>
      <c r="N69" s="1"/>
      <c r="O69" s="1"/>
    </row>
    <row r="70" spans="1:15" ht="12.75" customHeight="1">
      <c r="A70" s="53">
        <v>61</v>
      </c>
      <c r="B70" s="405" t="s">
        <v>250</v>
      </c>
      <c r="C70" s="268">
        <v>1651.55</v>
      </c>
      <c r="D70" s="269">
        <v>1666.7333333333333</v>
      </c>
      <c r="E70" s="269">
        <v>1620.8666666666668</v>
      </c>
      <c r="F70" s="269">
        <v>1590.1833333333334</v>
      </c>
      <c r="G70" s="269">
        <v>1544.3166666666668</v>
      </c>
      <c r="H70" s="269">
        <v>1697.4166666666667</v>
      </c>
      <c r="I70" s="269">
        <v>1743.2833333333331</v>
      </c>
      <c r="J70" s="269">
        <v>1773.9666666666667</v>
      </c>
      <c r="K70" s="268">
        <v>1712.6</v>
      </c>
      <c r="L70" s="268">
        <v>1636.05</v>
      </c>
      <c r="M70" s="268">
        <v>1.87809</v>
      </c>
      <c r="N70" s="1"/>
      <c r="O70" s="1"/>
    </row>
    <row r="71" spans="1:15" ht="12.75" customHeight="1">
      <c r="A71" s="53">
        <v>62</v>
      </c>
      <c r="B71" s="405" t="s">
        <v>94</v>
      </c>
      <c r="C71" s="268">
        <v>2162.65</v>
      </c>
      <c r="D71" s="269">
        <v>2153.7833333333333</v>
      </c>
      <c r="E71" s="269">
        <v>2129.8666666666668</v>
      </c>
      <c r="F71" s="269">
        <v>2097.0833333333335</v>
      </c>
      <c r="G71" s="269">
        <v>2073.166666666667</v>
      </c>
      <c r="H71" s="269">
        <v>2186.5666666666666</v>
      </c>
      <c r="I71" s="269">
        <v>2210.4833333333336</v>
      </c>
      <c r="J71" s="269">
        <v>2243.2666666666664</v>
      </c>
      <c r="K71" s="268">
        <v>2177.6999999999998</v>
      </c>
      <c r="L71" s="268">
        <v>2121</v>
      </c>
      <c r="M71" s="268">
        <v>7.4802299999999997</v>
      </c>
      <c r="N71" s="1"/>
      <c r="O71" s="1"/>
    </row>
    <row r="72" spans="1:15" ht="12.75" customHeight="1">
      <c r="A72" s="53">
        <v>63</v>
      </c>
      <c r="B72" s="405" t="s">
        <v>95</v>
      </c>
      <c r="C72" s="268">
        <v>3580.1</v>
      </c>
      <c r="D72" s="269">
        <v>3573.3166666666671</v>
      </c>
      <c r="E72" s="269">
        <v>3550.7833333333342</v>
      </c>
      <c r="F72" s="269">
        <v>3521.4666666666672</v>
      </c>
      <c r="G72" s="269">
        <v>3498.9333333333343</v>
      </c>
      <c r="H72" s="269">
        <v>3602.6333333333341</v>
      </c>
      <c r="I72" s="269">
        <v>3625.166666666667</v>
      </c>
      <c r="J72" s="269">
        <v>3654.483333333334</v>
      </c>
      <c r="K72" s="268">
        <v>3595.85</v>
      </c>
      <c r="L72" s="268">
        <v>3544</v>
      </c>
      <c r="M72" s="268">
        <v>3.47349</v>
      </c>
      <c r="N72" s="1"/>
      <c r="O72" s="1"/>
    </row>
    <row r="73" spans="1:15" ht="12.75" customHeight="1">
      <c r="A73" s="53">
        <v>64</v>
      </c>
      <c r="B73" s="405" t="s">
        <v>252</v>
      </c>
      <c r="C73" s="268">
        <v>4469.3</v>
      </c>
      <c r="D73" s="269">
        <v>4480.7666666666664</v>
      </c>
      <c r="E73" s="269">
        <v>4439.5333333333328</v>
      </c>
      <c r="F73" s="269">
        <v>4409.7666666666664</v>
      </c>
      <c r="G73" s="269">
        <v>4368.5333333333328</v>
      </c>
      <c r="H73" s="269">
        <v>4510.5333333333328</v>
      </c>
      <c r="I73" s="269">
        <v>4551.7666666666664</v>
      </c>
      <c r="J73" s="269">
        <v>4581.5333333333328</v>
      </c>
      <c r="K73" s="268">
        <v>4522</v>
      </c>
      <c r="L73" s="268">
        <v>4451</v>
      </c>
      <c r="M73" s="268">
        <v>1.3458300000000001</v>
      </c>
      <c r="N73" s="1"/>
      <c r="O73" s="1"/>
    </row>
    <row r="74" spans="1:15" ht="12.75" customHeight="1">
      <c r="A74" s="53">
        <v>65</v>
      </c>
      <c r="B74" s="405" t="s">
        <v>143</v>
      </c>
      <c r="C74" s="268">
        <v>2445.65</v>
      </c>
      <c r="D74" s="269">
        <v>2425.2333333333331</v>
      </c>
      <c r="E74" s="269">
        <v>2400.4666666666662</v>
      </c>
      <c r="F74" s="269">
        <v>2355.2833333333333</v>
      </c>
      <c r="G74" s="269">
        <v>2330.5166666666664</v>
      </c>
      <c r="H74" s="269">
        <v>2470.4166666666661</v>
      </c>
      <c r="I74" s="269">
        <v>2495.1833333333334</v>
      </c>
      <c r="J74" s="269">
        <v>2540.3666666666659</v>
      </c>
      <c r="K74" s="268">
        <v>2450</v>
      </c>
      <c r="L74" s="268">
        <v>2380.0500000000002</v>
      </c>
      <c r="M74" s="268">
        <v>2.1592199999999999</v>
      </c>
      <c r="N74" s="1"/>
      <c r="O74" s="1"/>
    </row>
    <row r="75" spans="1:15" ht="12.75" customHeight="1">
      <c r="A75" s="53">
        <v>66</v>
      </c>
      <c r="B75" s="405" t="s">
        <v>98</v>
      </c>
      <c r="C75" s="268">
        <v>4182.3999999999996</v>
      </c>
      <c r="D75" s="269">
        <v>4170.9666666666662</v>
      </c>
      <c r="E75" s="269">
        <v>4119.8333333333321</v>
      </c>
      <c r="F75" s="269">
        <v>4057.2666666666655</v>
      </c>
      <c r="G75" s="269">
        <v>4006.1333333333314</v>
      </c>
      <c r="H75" s="269">
        <v>4233.5333333333328</v>
      </c>
      <c r="I75" s="269">
        <v>4284.6666666666661</v>
      </c>
      <c r="J75" s="269">
        <v>4347.2333333333336</v>
      </c>
      <c r="K75" s="268">
        <v>4222.1000000000004</v>
      </c>
      <c r="L75" s="268">
        <v>4108.3999999999996</v>
      </c>
      <c r="M75" s="268">
        <v>4.78383</v>
      </c>
      <c r="N75" s="1"/>
      <c r="O75" s="1"/>
    </row>
    <row r="76" spans="1:15" ht="12.75" customHeight="1">
      <c r="A76" s="53">
        <v>67</v>
      </c>
      <c r="B76" s="405" t="s">
        <v>99</v>
      </c>
      <c r="C76" s="268">
        <v>3748.75</v>
      </c>
      <c r="D76" s="269">
        <v>3726.35</v>
      </c>
      <c r="E76" s="269">
        <v>3692.7999999999997</v>
      </c>
      <c r="F76" s="269">
        <v>3636.85</v>
      </c>
      <c r="G76" s="269">
        <v>3603.2999999999997</v>
      </c>
      <c r="H76" s="269">
        <v>3782.2999999999997</v>
      </c>
      <c r="I76" s="269">
        <v>3815.85</v>
      </c>
      <c r="J76" s="269">
        <v>3871.7999999999997</v>
      </c>
      <c r="K76" s="268">
        <v>3759.9</v>
      </c>
      <c r="L76" s="268">
        <v>3670.4</v>
      </c>
      <c r="M76" s="268">
        <v>6.5982500000000002</v>
      </c>
      <c r="N76" s="1"/>
      <c r="O76" s="1"/>
    </row>
    <row r="77" spans="1:15" ht="12.75" customHeight="1">
      <c r="A77" s="53">
        <v>68</v>
      </c>
      <c r="B77" s="405" t="s">
        <v>253</v>
      </c>
      <c r="C77" s="268">
        <v>506.25</v>
      </c>
      <c r="D77" s="269">
        <v>504.7166666666667</v>
      </c>
      <c r="E77" s="269">
        <v>499.53333333333342</v>
      </c>
      <c r="F77" s="269">
        <v>492.81666666666672</v>
      </c>
      <c r="G77" s="269">
        <v>487.63333333333344</v>
      </c>
      <c r="H77" s="269">
        <v>511.43333333333339</v>
      </c>
      <c r="I77" s="269">
        <v>516.61666666666667</v>
      </c>
      <c r="J77" s="269">
        <v>523.33333333333337</v>
      </c>
      <c r="K77" s="268">
        <v>509.9</v>
      </c>
      <c r="L77" s="268">
        <v>498</v>
      </c>
      <c r="M77" s="268">
        <v>2.49159</v>
      </c>
      <c r="N77" s="1"/>
      <c r="O77" s="1"/>
    </row>
    <row r="78" spans="1:15" ht="12.75" customHeight="1">
      <c r="A78" s="53">
        <v>69</v>
      </c>
      <c r="B78" s="405" t="s">
        <v>100</v>
      </c>
      <c r="C78" s="268">
        <v>2126.9499999999998</v>
      </c>
      <c r="D78" s="269">
        <v>2112.7833333333333</v>
      </c>
      <c r="E78" s="269">
        <v>2084.4166666666665</v>
      </c>
      <c r="F78" s="269">
        <v>2041.8833333333332</v>
      </c>
      <c r="G78" s="269">
        <v>2013.5166666666664</v>
      </c>
      <c r="H78" s="269">
        <v>2155.3166666666666</v>
      </c>
      <c r="I78" s="269">
        <v>2183.6833333333334</v>
      </c>
      <c r="J78" s="269">
        <v>2226.2166666666667</v>
      </c>
      <c r="K78" s="268">
        <v>2141.15</v>
      </c>
      <c r="L78" s="268">
        <v>2070.25</v>
      </c>
      <c r="M78" s="268">
        <v>5.1261799999999997</v>
      </c>
      <c r="N78" s="1"/>
      <c r="O78" s="1"/>
    </row>
    <row r="79" spans="1:15" ht="12.75" customHeight="1">
      <c r="A79" s="53">
        <v>70</v>
      </c>
      <c r="B79" s="405" t="s">
        <v>101</v>
      </c>
      <c r="C79" s="268">
        <v>161.05000000000001</v>
      </c>
      <c r="D79" s="269">
        <v>161.54999999999998</v>
      </c>
      <c r="E79" s="269">
        <v>159.14999999999998</v>
      </c>
      <c r="F79" s="269">
        <v>157.25</v>
      </c>
      <c r="G79" s="269">
        <v>154.85</v>
      </c>
      <c r="H79" s="269">
        <v>163.44999999999996</v>
      </c>
      <c r="I79" s="269">
        <v>165.85</v>
      </c>
      <c r="J79" s="269">
        <v>167.74999999999994</v>
      </c>
      <c r="K79" s="268">
        <v>163.95</v>
      </c>
      <c r="L79" s="268">
        <v>159.65</v>
      </c>
      <c r="M79" s="268">
        <v>24.91845</v>
      </c>
      <c r="N79" s="1"/>
      <c r="O79" s="1"/>
    </row>
    <row r="80" spans="1:15" ht="12.75" customHeight="1">
      <c r="A80" s="53">
        <v>71</v>
      </c>
      <c r="B80" s="405" t="s">
        <v>831</v>
      </c>
      <c r="C80" s="268">
        <v>1323.8</v>
      </c>
      <c r="D80" s="269">
        <v>1322.6000000000001</v>
      </c>
      <c r="E80" s="269">
        <v>1310.2000000000003</v>
      </c>
      <c r="F80" s="269">
        <v>1296.6000000000001</v>
      </c>
      <c r="G80" s="269">
        <v>1284.2000000000003</v>
      </c>
      <c r="H80" s="269">
        <v>1336.2000000000003</v>
      </c>
      <c r="I80" s="269">
        <v>1348.6000000000004</v>
      </c>
      <c r="J80" s="269">
        <v>1362.2000000000003</v>
      </c>
      <c r="K80" s="268">
        <v>1335</v>
      </c>
      <c r="L80" s="268">
        <v>1309</v>
      </c>
      <c r="M80" s="268">
        <v>2.0846800000000001</v>
      </c>
      <c r="N80" s="1"/>
      <c r="O80" s="1"/>
    </row>
    <row r="81" spans="1:15" ht="12.75" customHeight="1">
      <c r="A81" s="53">
        <v>72</v>
      </c>
      <c r="B81" s="405" t="s">
        <v>102</v>
      </c>
      <c r="C81" s="268">
        <v>122.9</v>
      </c>
      <c r="D81" s="269">
        <v>122.53333333333335</v>
      </c>
      <c r="E81" s="269">
        <v>120.9666666666667</v>
      </c>
      <c r="F81" s="269">
        <v>119.03333333333335</v>
      </c>
      <c r="G81" s="269">
        <v>117.4666666666667</v>
      </c>
      <c r="H81" s="269">
        <v>124.4666666666667</v>
      </c>
      <c r="I81" s="269">
        <v>126.03333333333333</v>
      </c>
      <c r="J81" s="269">
        <v>127.9666666666667</v>
      </c>
      <c r="K81" s="268">
        <v>124.1</v>
      </c>
      <c r="L81" s="268">
        <v>120.6</v>
      </c>
      <c r="M81" s="268">
        <v>120.19517</v>
      </c>
      <c r="N81" s="1"/>
      <c r="O81" s="1"/>
    </row>
    <row r="82" spans="1:15" ht="12.75" customHeight="1">
      <c r="A82" s="53">
        <v>73</v>
      </c>
      <c r="B82" s="405" t="s">
        <v>255</v>
      </c>
      <c r="C82" s="268">
        <v>265.55</v>
      </c>
      <c r="D82" s="269">
        <v>279.86666666666667</v>
      </c>
      <c r="E82" s="269">
        <v>236.03333333333336</v>
      </c>
      <c r="F82" s="269">
        <v>206.51666666666668</v>
      </c>
      <c r="G82" s="269">
        <v>162.68333333333337</v>
      </c>
      <c r="H82" s="269">
        <v>309.38333333333333</v>
      </c>
      <c r="I82" s="269">
        <v>353.21666666666658</v>
      </c>
      <c r="J82" s="269">
        <v>382.73333333333335</v>
      </c>
      <c r="K82" s="268">
        <v>323.7</v>
      </c>
      <c r="L82" s="268">
        <v>250.35</v>
      </c>
      <c r="M82" s="268">
        <v>436.28375999999997</v>
      </c>
      <c r="N82" s="1"/>
      <c r="O82" s="1"/>
    </row>
    <row r="83" spans="1:15" ht="12.75" customHeight="1">
      <c r="A83" s="53">
        <v>74</v>
      </c>
      <c r="B83" s="405" t="s">
        <v>103</v>
      </c>
      <c r="C83" s="268">
        <v>88.25</v>
      </c>
      <c r="D83" s="269">
        <v>88.100000000000009</v>
      </c>
      <c r="E83" s="269">
        <v>87.300000000000011</v>
      </c>
      <c r="F83" s="269">
        <v>86.350000000000009</v>
      </c>
      <c r="G83" s="269">
        <v>85.550000000000011</v>
      </c>
      <c r="H83" s="269">
        <v>89.050000000000011</v>
      </c>
      <c r="I83" s="269">
        <v>89.85</v>
      </c>
      <c r="J83" s="269">
        <v>90.800000000000011</v>
      </c>
      <c r="K83" s="268">
        <v>88.9</v>
      </c>
      <c r="L83" s="268">
        <v>87.15</v>
      </c>
      <c r="M83" s="268">
        <v>130.03243000000001</v>
      </c>
      <c r="N83" s="1"/>
      <c r="O83" s="1"/>
    </row>
    <row r="84" spans="1:15" ht="12.75" customHeight="1">
      <c r="A84" s="53">
        <v>75</v>
      </c>
      <c r="B84" s="405" t="s">
        <v>256</v>
      </c>
      <c r="C84" s="268">
        <v>2175.0500000000002</v>
      </c>
      <c r="D84" s="269">
        <v>2191.6833333333334</v>
      </c>
      <c r="E84" s="269">
        <v>2143.3666666666668</v>
      </c>
      <c r="F84" s="269">
        <v>2111.6833333333334</v>
      </c>
      <c r="G84" s="269">
        <v>2063.3666666666668</v>
      </c>
      <c r="H84" s="269">
        <v>2223.3666666666668</v>
      </c>
      <c r="I84" s="269">
        <v>2271.6833333333334</v>
      </c>
      <c r="J84" s="269">
        <v>2303.3666666666668</v>
      </c>
      <c r="K84" s="268">
        <v>2240</v>
      </c>
      <c r="L84" s="268">
        <v>2160</v>
      </c>
      <c r="M84" s="268">
        <v>3.9761700000000002</v>
      </c>
      <c r="N84" s="1"/>
      <c r="O84" s="1"/>
    </row>
    <row r="85" spans="1:15" ht="12.75" customHeight="1">
      <c r="A85" s="53">
        <v>76</v>
      </c>
      <c r="B85" s="405" t="s">
        <v>104</v>
      </c>
      <c r="C85" s="268">
        <v>388.05</v>
      </c>
      <c r="D85" s="269">
        <v>385.51666666666665</v>
      </c>
      <c r="E85" s="269">
        <v>381.5333333333333</v>
      </c>
      <c r="F85" s="269">
        <v>375.01666666666665</v>
      </c>
      <c r="G85" s="269">
        <v>371.0333333333333</v>
      </c>
      <c r="H85" s="269">
        <v>392.0333333333333</v>
      </c>
      <c r="I85" s="269">
        <v>396.01666666666665</v>
      </c>
      <c r="J85" s="269">
        <v>402.5333333333333</v>
      </c>
      <c r="K85" s="268">
        <v>389.5</v>
      </c>
      <c r="L85" s="268">
        <v>379</v>
      </c>
      <c r="M85" s="268">
        <v>7.4958799999999997</v>
      </c>
      <c r="N85" s="1"/>
      <c r="O85" s="1"/>
    </row>
    <row r="86" spans="1:15" ht="12.75" customHeight="1">
      <c r="A86" s="53">
        <v>77</v>
      </c>
      <c r="B86" s="405" t="s">
        <v>107</v>
      </c>
      <c r="C86" s="268">
        <v>906.7</v>
      </c>
      <c r="D86" s="269">
        <v>910.51666666666677</v>
      </c>
      <c r="E86" s="269">
        <v>896.48333333333358</v>
      </c>
      <c r="F86" s="269">
        <v>886.26666666666677</v>
      </c>
      <c r="G86" s="269">
        <v>872.23333333333358</v>
      </c>
      <c r="H86" s="269">
        <v>920.73333333333358</v>
      </c>
      <c r="I86" s="269">
        <v>934.76666666666665</v>
      </c>
      <c r="J86" s="269">
        <v>944.98333333333358</v>
      </c>
      <c r="K86" s="268">
        <v>924.55</v>
      </c>
      <c r="L86" s="268">
        <v>900.3</v>
      </c>
      <c r="M86" s="268">
        <v>12.912509999999999</v>
      </c>
      <c r="N86" s="1"/>
      <c r="O86" s="1"/>
    </row>
    <row r="87" spans="1:15" ht="12.75" customHeight="1">
      <c r="A87" s="53">
        <v>78</v>
      </c>
      <c r="B87" s="405" t="s">
        <v>108</v>
      </c>
      <c r="C87" s="268">
        <v>1255.75</v>
      </c>
      <c r="D87" s="269">
        <v>1261.7333333333333</v>
      </c>
      <c r="E87" s="269">
        <v>1237.0166666666667</v>
      </c>
      <c r="F87" s="269">
        <v>1218.2833333333333</v>
      </c>
      <c r="G87" s="269">
        <v>1193.5666666666666</v>
      </c>
      <c r="H87" s="269">
        <v>1280.4666666666667</v>
      </c>
      <c r="I87" s="269">
        <v>1305.1833333333334</v>
      </c>
      <c r="J87" s="269">
        <v>1323.9166666666667</v>
      </c>
      <c r="K87" s="268">
        <v>1286.45</v>
      </c>
      <c r="L87" s="268">
        <v>1243</v>
      </c>
      <c r="M87" s="268">
        <v>11.02754</v>
      </c>
      <c r="N87" s="1"/>
      <c r="O87" s="1"/>
    </row>
    <row r="88" spans="1:15" ht="12.75" customHeight="1">
      <c r="A88" s="53">
        <v>79</v>
      </c>
      <c r="B88" s="405" t="s">
        <v>110</v>
      </c>
      <c r="C88" s="268">
        <v>1732.7</v>
      </c>
      <c r="D88" s="269">
        <v>1721.8333333333333</v>
      </c>
      <c r="E88" s="269">
        <v>1707.6666666666665</v>
      </c>
      <c r="F88" s="269">
        <v>1682.6333333333332</v>
      </c>
      <c r="G88" s="269">
        <v>1668.4666666666665</v>
      </c>
      <c r="H88" s="269">
        <v>1746.8666666666666</v>
      </c>
      <c r="I88" s="269">
        <v>1761.0333333333331</v>
      </c>
      <c r="J88" s="269">
        <v>1786.0666666666666</v>
      </c>
      <c r="K88" s="268">
        <v>1736</v>
      </c>
      <c r="L88" s="268">
        <v>1696.8</v>
      </c>
      <c r="M88" s="268">
        <v>4.7607999999999997</v>
      </c>
      <c r="N88" s="1"/>
      <c r="O88" s="1"/>
    </row>
    <row r="89" spans="1:15" ht="12.75" customHeight="1">
      <c r="A89" s="53">
        <v>80</v>
      </c>
      <c r="B89" s="405" t="s">
        <v>111</v>
      </c>
      <c r="C89" s="268">
        <v>519.79999999999995</v>
      </c>
      <c r="D89" s="269">
        <v>516.36666666666667</v>
      </c>
      <c r="E89" s="269">
        <v>506.73333333333335</v>
      </c>
      <c r="F89" s="269">
        <v>493.66666666666669</v>
      </c>
      <c r="G89" s="269">
        <v>484.03333333333336</v>
      </c>
      <c r="H89" s="269">
        <v>529.43333333333339</v>
      </c>
      <c r="I89" s="269">
        <v>539.06666666666683</v>
      </c>
      <c r="J89" s="269">
        <v>552.13333333333333</v>
      </c>
      <c r="K89" s="268">
        <v>526</v>
      </c>
      <c r="L89" s="268">
        <v>503.3</v>
      </c>
      <c r="M89" s="268">
        <v>13.8393</v>
      </c>
      <c r="N89" s="1"/>
      <c r="O89" s="1"/>
    </row>
    <row r="90" spans="1:15" ht="12.75" customHeight="1">
      <c r="A90" s="53">
        <v>81</v>
      </c>
      <c r="B90" s="405" t="s">
        <v>259</v>
      </c>
      <c r="C90" s="268">
        <v>240.25</v>
      </c>
      <c r="D90" s="269">
        <v>240.98333333333335</v>
      </c>
      <c r="E90" s="269">
        <v>237.3666666666667</v>
      </c>
      <c r="F90" s="269">
        <v>234.48333333333335</v>
      </c>
      <c r="G90" s="269">
        <v>230.8666666666667</v>
      </c>
      <c r="H90" s="269">
        <v>243.8666666666667</v>
      </c>
      <c r="I90" s="269">
        <v>247.48333333333338</v>
      </c>
      <c r="J90" s="269">
        <v>250.3666666666667</v>
      </c>
      <c r="K90" s="268">
        <v>244.6</v>
      </c>
      <c r="L90" s="268">
        <v>238.1</v>
      </c>
      <c r="M90" s="268">
        <v>5.47133</v>
      </c>
      <c r="N90" s="1"/>
      <c r="O90" s="1"/>
    </row>
    <row r="91" spans="1:15" ht="12.75" customHeight="1">
      <c r="A91" s="53">
        <v>82</v>
      </c>
      <c r="B91" s="405" t="s">
        <v>113</v>
      </c>
      <c r="C91" s="268">
        <v>897.65</v>
      </c>
      <c r="D91" s="269">
        <v>897.43333333333339</v>
      </c>
      <c r="E91" s="269">
        <v>889.96666666666681</v>
      </c>
      <c r="F91" s="269">
        <v>882.28333333333342</v>
      </c>
      <c r="G91" s="269">
        <v>874.81666666666683</v>
      </c>
      <c r="H91" s="269">
        <v>905.11666666666679</v>
      </c>
      <c r="I91" s="269">
        <v>912.58333333333348</v>
      </c>
      <c r="J91" s="269">
        <v>920.26666666666677</v>
      </c>
      <c r="K91" s="268">
        <v>904.9</v>
      </c>
      <c r="L91" s="268">
        <v>889.75</v>
      </c>
      <c r="M91" s="268">
        <v>23.157109999999999</v>
      </c>
      <c r="N91" s="1"/>
      <c r="O91" s="1"/>
    </row>
    <row r="92" spans="1:15" ht="12.75" customHeight="1">
      <c r="A92" s="53">
        <v>83</v>
      </c>
      <c r="B92" s="405" t="s">
        <v>115</v>
      </c>
      <c r="C92" s="268">
        <v>1916.85</v>
      </c>
      <c r="D92" s="269">
        <v>1918.7333333333333</v>
      </c>
      <c r="E92" s="269">
        <v>1901.1166666666668</v>
      </c>
      <c r="F92" s="269">
        <v>1885.3833333333334</v>
      </c>
      <c r="G92" s="269">
        <v>1867.7666666666669</v>
      </c>
      <c r="H92" s="269">
        <v>1934.4666666666667</v>
      </c>
      <c r="I92" s="269">
        <v>1952.083333333333</v>
      </c>
      <c r="J92" s="269">
        <v>1967.8166666666666</v>
      </c>
      <c r="K92" s="268">
        <v>1936.35</v>
      </c>
      <c r="L92" s="268">
        <v>1903</v>
      </c>
      <c r="M92" s="268">
        <v>1.9488099999999999</v>
      </c>
      <c r="N92" s="1"/>
      <c r="O92" s="1"/>
    </row>
    <row r="93" spans="1:15" ht="12.75" customHeight="1">
      <c r="A93" s="53">
        <v>84</v>
      </c>
      <c r="B93" s="405" t="s">
        <v>116</v>
      </c>
      <c r="C93" s="268">
        <v>1486</v>
      </c>
      <c r="D93" s="269">
        <v>1492.9666666666665</v>
      </c>
      <c r="E93" s="269">
        <v>1475.7833333333328</v>
      </c>
      <c r="F93" s="269">
        <v>1465.5666666666664</v>
      </c>
      <c r="G93" s="269">
        <v>1448.3833333333328</v>
      </c>
      <c r="H93" s="269">
        <v>1503.1833333333329</v>
      </c>
      <c r="I93" s="269">
        <v>1520.3666666666668</v>
      </c>
      <c r="J93" s="269">
        <v>1530.583333333333</v>
      </c>
      <c r="K93" s="268">
        <v>1510.15</v>
      </c>
      <c r="L93" s="268">
        <v>1482.75</v>
      </c>
      <c r="M93" s="268">
        <v>60.240720000000003</v>
      </c>
      <c r="N93" s="1"/>
      <c r="O93" s="1"/>
    </row>
    <row r="94" spans="1:15" ht="12.75" customHeight="1">
      <c r="A94" s="53">
        <v>85</v>
      </c>
      <c r="B94" s="405" t="s">
        <v>117</v>
      </c>
      <c r="C94" s="268">
        <v>545.79999999999995</v>
      </c>
      <c r="D94" s="269">
        <v>545.7833333333333</v>
      </c>
      <c r="E94" s="269">
        <v>540.11666666666656</v>
      </c>
      <c r="F94" s="269">
        <v>534.43333333333328</v>
      </c>
      <c r="G94" s="269">
        <v>528.76666666666654</v>
      </c>
      <c r="H94" s="269">
        <v>551.46666666666658</v>
      </c>
      <c r="I94" s="269">
        <v>557.13333333333333</v>
      </c>
      <c r="J94" s="269">
        <v>562.81666666666661</v>
      </c>
      <c r="K94" s="268">
        <v>551.45000000000005</v>
      </c>
      <c r="L94" s="268">
        <v>540.1</v>
      </c>
      <c r="M94" s="268">
        <v>34.933070000000001</v>
      </c>
      <c r="N94" s="1"/>
      <c r="O94" s="1"/>
    </row>
    <row r="95" spans="1:15" ht="12.75" customHeight="1">
      <c r="A95" s="53">
        <v>86</v>
      </c>
      <c r="B95" s="405" t="s">
        <v>112</v>
      </c>
      <c r="C95" s="268">
        <v>1313.4</v>
      </c>
      <c r="D95" s="269">
        <v>1312.8500000000001</v>
      </c>
      <c r="E95" s="269">
        <v>1298.5500000000002</v>
      </c>
      <c r="F95" s="269">
        <v>1283.7</v>
      </c>
      <c r="G95" s="269">
        <v>1269.4000000000001</v>
      </c>
      <c r="H95" s="269">
        <v>1327.7000000000003</v>
      </c>
      <c r="I95" s="269">
        <v>1342</v>
      </c>
      <c r="J95" s="269">
        <v>1356.8500000000004</v>
      </c>
      <c r="K95" s="268">
        <v>1327.15</v>
      </c>
      <c r="L95" s="268">
        <v>1298</v>
      </c>
      <c r="M95" s="268">
        <v>4.1464999999999996</v>
      </c>
      <c r="N95" s="1"/>
      <c r="O95" s="1"/>
    </row>
    <row r="96" spans="1:15" ht="12.75" customHeight="1">
      <c r="A96" s="53">
        <v>87</v>
      </c>
      <c r="B96" s="405" t="s">
        <v>118</v>
      </c>
      <c r="C96" s="268">
        <v>2776.95</v>
      </c>
      <c r="D96" s="269">
        <v>2769.7666666666664</v>
      </c>
      <c r="E96" s="269">
        <v>2740.1833333333329</v>
      </c>
      <c r="F96" s="269">
        <v>2703.4166666666665</v>
      </c>
      <c r="G96" s="269">
        <v>2673.833333333333</v>
      </c>
      <c r="H96" s="269">
        <v>2806.5333333333328</v>
      </c>
      <c r="I96" s="269">
        <v>2836.1166666666668</v>
      </c>
      <c r="J96" s="269">
        <v>2872.8833333333328</v>
      </c>
      <c r="K96" s="268">
        <v>2799.35</v>
      </c>
      <c r="L96" s="268">
        <v>2733</v>
      </c>
      <c r="M96" s="268">
        <v>3.2891400000000002</v>
      </c>
      <c r="N96" s="1"/>
      <c r="O96" s="1"/>
    </row>
    <row r="97" spans="1:15" ht="12.75" customHeight="1">
      <c r="A97" s="53">
        <v>88</v>
      </c>
      <c r="B97" s="405" t="s">
        <v>120</v>
      </c>
      <c r="C97" s="268">
        <v>412.1</v>
      </c>
      <c r="D97" s="269">
        <v>410.2</v>
      </c>
      <c r="E97" s="269">
        <v>405.4</v>
      </c>
      <c r="F97" s="269">
        <v>398.7</v>
      </c>
      <c r="G97" s="269">
        <v>393.9</v>
      </c>
      <c r="H97" s="269">
        <v>416.9</v>
      </c>
      <c r="I97" s="269">
        <v>421.70000000000005</v>
      </c>
      <c r="J97" s="269">
        <v>428.4</v>
      </c>
      <c r="K97" s="268">
        <v>415</v>
      </c>
      <c r="L97" s="268">
        <v>403.5</v>
      </c>
      <c r="M97" s="268">
        <v>87.044629999999998</v>
      </c>
      <c r="N97" s="1"/>
      <c r="O97" s="1"/>
    </row>
    <row r="98" spans="1:15" ht="12.75" customHeight="1">
      <c r="A98" s="53">
        <v>89</v>
      </c>
      <c r="B98" s="405" t="s">
        <v>260</v>
      </c>
      <c r="C98" s="268">
        <v>2487.5500000000002</v>
      </c>
      <c r="D98" s="269">
        <v>2486.2666666666669</v>
      </c>
      <c r="E98" s="269">
        <v>2442.5333333333338</v>
      </c>
      <c r="F98" s="269">
        <v>2397.5166666666669</v>
      </c>
      <c r="G98" s="269">
        <v>2353.7833333333338</v>
      </c>
      <c r="H98" s="269">
        <v>2531.2833333333338</v>
      </c>
      <c r="I98" s="269">
        <v>2575.0166666666664</v>
      </c>
      <c r="J98" s="269">
        <v>2620.0333333333338</v>
      </c>
      <c r="K98" s="268">
        <v>2530</v>
      </c>
      <c r="L98" s="268">
        <v>2441.25</v>
      </c>
      <c r="M98" s="268">
        <v>13.63237</v>
      </c>
      <c r="N98" s="1"/>
      <c r="O98" s="1"/>
    </row>
    <row r="99" spans="1:15" ht="12.75" customHeight="1">
      <c r="A99" s="53">
        <v>90</v>
      </c>
      <c r="B99" s="405" t="s">
        <v>121</v>
      </c>
      <c r="C99" s="268">
        <v>230.5</v>
      </c>
      <c r="D99" s="269">
        <v>230.54999999999998</v>
      </c>
      <c r="E99" s="269">
        <v>228.19999999999996</v>
      </c>
      <c r="F99" s="269">
        <v>225.89999999999998</v>
      </c>
      <c r="G99" s="269">
        <v>223.54999999999995</v>
      </c>
      <c r="H99" s="269">
        <v>232.84999999999997</v>
      </c>
      <c r="I99" s="269">
        <v>235.2</v>
      </c>
      <c r="J99" s="269">
        <v>237.49999999999997</v>
      </c>
      <c r="K99" s="268">
        <v>232.9</v>
      </c>
      <c r="L99" s="268">
        <v>228.25</v>
      </c>
      <c r="M99" s="268">
        <v>28.039719999999999</v>
      </c>
      <c r="N99" s="1"/>
      <c r="O99" s="1"/>
    </row>
    <row r="100" spans="1:15" ht="12.75" customHeight="1">
      <c r="A100" s="53">
        <v>91</v>
      </c>
      <c r="B100" s="405" t="s">
        <v>122</v>
      </c>
      <c r="C100" s="268">
        <v>2692.75</v>
      </c>
      <c r="D100" s="269">
        <v>2671.35</v>
      </c>
      <c r="E100" s="269">
        <v>2641.45</v>
      </c>
      <c r="F100" s="269">
        <v>2590.15</v>
      </c>
      <c r="G100" s="269">
        <v>2560.25</v>
      </c>
      <c r="H100" s="269">
        <v>2722.6499999999996</v>
      </c>
      <c r="I100" s="269">
        <v>2752.55</v>
      </c>
      <c r="J100" s="269">
        <v>2803.8499999999995</v>
      </c>
      <c r="K100" s="268">
        <v>2701.25</v>
      </c>
      <c r="L100" s="268">
        <v>2620.0500000000002</v>
      </c>
      <c r="M100" s="268">
        <v>26.202400000000001</v>
      </c>
      <c r="N100" s="1"/>
      <c r="O100" s="1"/>
    </row>
    <row r="101" spans="1:15" ht="12.75" customHeight="1">
      <c r="A101" s="53">
        <v>92</v>
      </c>
      <c r="B101" s="405" t="s">
        <v>261</v>
      </c>
      <c r="C101" s="268">
        <v>282.35000000000002</v>
      </c>
      <c r="D101" s="269">
        <v>281.45</v>
      </c>
      <c r="E101" s="269">
        <v>279.95</v>
      </c>
      <c r="F101" s="269">
        <v>277.55</v>
      </c>
      <c r="G101" s="269">
        <v>276.05</v>
      </c>
      <c r="H101" s="269">
        <v>283.84999999999997</v>
      </c>
      <c r="I101" s="269">
        <v>285.34999999999997</v>
      </c>
      <c r="J101" s="269">
        <v>287.74999999999994</v>
      </c>
      <c r="K101" s="268">
        <v>282.95</v>
      </c>
      <c r="L101" s="268">
        <v>279.05</v>
      </c>
      <c r="M101" s="268">
        <v>2.7052800000000001</v>
      </c>
      <c r="N101" s="1"/>
      <c r="O101" s="1"/>
    </row>
    <row r="102" spans="1:15" ht="12.75" customHeight="1">
      <c r="A102" s="53">
        <v>93</v>
      </c>
      <c r="B102" s="405" t="s">
        <v>380</v>
      </c>
      <c r="C102" s="268">
        <v>40813.199999999997</v>
      </c>
      <c r="D102" s="269">
        <v>41108.049999999996</v>
      </c>
      <c r="E102" s="269">
        <v>40405.149999999994</v>
      </c>
      <c r="F102" s="269">
        <v>39997.1</v>
      </c>
      <c r="G102" s="269">
        <v>39294.199999999997</v>
      </c>
      <c r="H102" s="269">
        <v>41516.099999999991</v>
      </c>
      <c r="I102" s="269">
        <v>42219</v>
      </c>
      <c r="J102" s="269">
        <v>42627.049999999988</v>
      </c>
      <c r="K102" s="268">
        <v>41810.949999999997</v>
      </c>
      <c r="L102" s="268">
        <v>40700</v>
      </c>
      <c r="M102" s="268">
        <v>7.5370000000000006E-2</v>
      </c>
      <c r="N102" s="1"/>
      <c r="O102" s="1"/>
    </row>
    <row r="103" spans="1:15" ht="12.75" customHeight="1">
      <c r="A103" s="53">
        <v>94</v>
      </c>
      <c r="B103" s="405" t="s">
        <v>114</v>
      </c>
      <c r="C103" s="268">
        <v>2416.65</v>
      </c>
      <c r="D103" s="269">
        <v>2421.8000000000002</v>
      </c>
      <c r="E103" s="269">
        <v>2403.4000000000005</v>
      </c>
      <c r="F103" s="269">
        <v>2390.1500000000005</v>
      </c>
      <c r="G103" s="269">
        <v>2371.7500000000009</v>
      </c>
      <c r="H103" s="269">
        <v>2435.0500000000002</v>
      </c>
      <c r="I103" s="269">
        <v>2453.4499999999998</v>
      </c>
      <c r="J103" s="269">
        <v>2466.6999999999998</v>
      </c>
      <c r="K103" s="268">
        <v>2440.1999999999998</v>
      </c>
      <c r="L103" s="268">
        <v>2408.5500000000002</v>
      </c>
      <c r="M103" s="268">
        <v>35.770049999999998</v>
      </c>
      <c r="N103" s="1"/>
      <c r="O103" s="1"/>
    </row>
    <row r="104" spans="1:15" ht="12.75" customHeight="1">
      <c r="A104" s="53">
        <v>95</v>
      </c>
      <c r="B104" s="405" t="s">
        <v>124</v>
      </c>
      <c r="C104" s="268">
        <v>903.4</v>
      </c>
      <c r="D104" s="269">
        <v>903.46666666666658</v>
      </c>
      <c r="E104" s="269">
        <v>895.23333333333312</v>
      </c>
      <c r="F104" s="269">
        <v>887.06666666666649</v>
      </c>
      <c r="G104" s="269">
        <v>878.83333333333303</v>
      </c>
      <c r="H104" s="269">
        <v>911.63333333333321</v>
      </c>
      <c r="I104" s="269">
        <v>919.86666666666656</v>
      </c>
      <c r="J104" s="269">
        <v>928.0333333333333</v>
      </c>
      <c r="K104" s="268">
        <v>911.7</v>
      </c>
      <c r="L104" s="268">
        <v>895.3</v>
      </c>
      <c r="M104" s="268">
        <v>111.25669000000001</v>
      </c>
      <c r="N104" s="1"/>
      <c r="O104" s="1"/>
    </row>
    <row r="105" spans="1:15" ht="12.75" customHeight="1">
      <c r="A105" s="53">
        <v>96</v>
      </c>
      <c r="B105" s="405" t="s">
        <v>125</v>
      </c>
      <c r="C105" s="268">
        <v>1194.55</v>
      </c>
      <c r="D105" s="269">
        <v>1193.2833333333333</v>
      </c>
      <c r="E105" s="269">
        <v>1184.2666666666667</v>
      </c>
      <c r="F105" s="269">
        <v>1173.9833333333333</v>
      </c>
      <c r="G105" s="269">
        <v>1164.9666666666667</v>
      </c>
      <c r="H105" s="269">
        <v>1203.5666666666666</v>
      </c>
      <c r="I105" s="269">
        <v>1212.583333333333</v>
      </c>
      <c r="J105" s="269">
        <v>1222.8666666666666</v>
      </c>
      <c r="K105" s="268">
        <v>1202.3</v>
      </c>
      <c r="L105" s="268">
        <v>1183</v>
      </c>
      <c r="M105" s="268">
        <v>3.1722299999999999</v>
      </c>
      <c r="N105" s="1"/>
      <c r="O105" s="1"/>
    </row>
    <row r="106" spans="1:15" ht="12.75" customHeight="1">
      <c r="A106" s="53">
        <v>97</v>
      </c>
      <c r="B106" s="405" t="s">
        <v>126</v>
      </c>
      <c r="C106" s="268">
        <v>553.04999999999995</v>
      </c>
      <c r="D106" s="269">
        <v>553.08333333333337</v>
      </c>
      <c r="E106" s="269">
        <v>546.16666666666674</v>
      </c>
      <c r="F106" s="269">
        <v>539.28333333333342</v>
      </c>
      <c r="G106" s="269">
        <v>532.36666666666679</v>
      </c>
      <c r="H106" s="269">
        <v>559.9666666666667</v>
      </c>
      <c r="I106" s="269">
        <v>566.88333333333344</v>
      </c>
      <c r="J106" s="269">
        <v>573.76666666666665</v>
      </c>
      <c r="K106" s="268">
        <v>560</v>
      </c>
      <c r="L106" s="268">
        <v>546.20000000000005</v>
      </c>
      <c r="M106" s="268">
        <v>5.6107300000000002</v>
      </c>
      <c r="N106" s="1"/>
      <c r="O106" s="1"/>
    </row>
    <row r="107" spans="1:15" ht="12.75" customHeight="1">
      <c r="A107" s="53">
        <v>98</v>
      </c>
      <c r="B107" s="405" t="s">
        <v>262</v>
      </c>
      <c r="C107" s="268">
        <v>533.45000000000005</v>
      </c>
      <c r="D107" s="269">
        <v>533.55000000000007</v>
      </c>
      <c r="E107" s="269">
        <v>525.30000000000018</v>
      </c>
      <c r="F107" s="269">
        <v>517.15000000000009</v>
      </c>
      <c r="G107" s="269">
        <v>508.9000000000002</v>
      </c>
      <c r="H107" s="269">
        <v>541.70000000000016</v>
      </c>
      <c r="I107" s="269">
        <v>549.94999999999993</v>
      </c>
      <c r="J107" s="269">
        <v>558.10000000000014</v>
      </c>
      <c r="K107" s="268">
        <v>541.79999999999995</v>
      </c>
      <c r="L107" s="268">
        <v>525.4</v>
      </c>
      <c r="M107" s="268">
        <v>2.17041</v>
      </c>
      <c r="N107" s="1"/>
      <c r="O107" s="1"/>
    </row>
    <row r="108" spans="1:15" ht="12.75" customHeight="1">
      <c r="A108" s="53">
        <v>99</v>
      </c>
      <c r="B108" s="405" t="s">
        <v>383</v>
      </c>
      <c r="C108" s="268">
        <v>44.05</v>
      </c>
      <c r="D108" s="269">
        <v>44.133333333333326</v>
      </c>
      <c r="E108" s="269">
        <v>43.366666666666653</v>
      </c>
      <c r="F108" s="269">
        <v>42.68333333333333</v>
      </c>
      <c r="G108" s="269">
        <v>41.916666666666657</v>
      </c>
      <c r="H108" s="269">
        <v>44.816666666666649</v>
      </c>
      <c r="I108" s="269">
        <v>45.583333333333329</v>
      </c>
      <c r="J108" s="269">
        <v>46.266666666666644</v>
      </c>
      <c r="K108" s="268">
        <v>44.9</v>
      </c>
      <c r="L108" s="268">
        <v>43.45</v>
      </c>
      <c r="M108" s="268">
        <v>85.926280000000006</v>
      </c>
      <c r="N108" s="1"/>
      <c r="O108" s="1"/>
    </row>
    <row r="109" spans="1:15" ht="12.75" customHeight="1">
      <c r="A109" s="53">
        <v>100</v>
      </c>
      <c r="B109" s="405" t="s">
        <v>128</v>
      </c>
      <c r="C109" s="268">
        <v>50.65</v>
      </c>
      <c r="D109" s="269">
        <v>50.566666666666663</v>
      </c>
      <c r="E109" s="269">
        <v>49.633333333333326</v>
      </c>
      <c r="F109" s="269">
        <v>48.61666666666666</v>
      </c>
      <c r="G109" s="269">
        <v>47.683333333333323</v>
      </c>
      <c r="H109" s="269">
        <v>51.583333333333329</v>
      </c>
      <c r="I109" s="269">
        <v>52.516666666666666</v>
      </c>
      <c r="J109" s="269">
        <v>53.533333333333331</v>
      </c>
      <c r="K109" s="268">
        <v>51.5</v>
      </c>
      <c r="L109" s="268">
        <v>49.55</v>
      </c>
      <c r="M109" s="268">
        <v>351.24059999999997</v>
      </c>
      <c r="N109" s="1"/>
      <c r="O109" s="1"/>
    </row>
    <row r="110" spans="1:15" ht="12.75" customHeight="1">
      <c r="A110" s="53">
        <v>101</v>
      </c>
      <c r="B110" s="405" t="s">
        <v>137</v>
      </c>
      <c r="C110" s="268">
        <v>345.05</v>
      </c>
      <c r="D110" s="269">
        <v>344.89999999999992</v>
      </c>
      <c r="E110" s="269">
        <v>341.04999999999984</v>
      </c>
      <c r="F110" s="269">
        <v>337.0499999999999</v>
      </c>
      <c r="G110" s="269">
        <v>333.19999999999982</v>
      </c>
      <c r="H110" s="269">
        <v>348.89999999999986</v>
      </c>
      <c r="I110" s="269">
        <v>352.74999999999989</v>
      </c>
      <c r="J110" s="269">
        <v>356.74999999999989</v>
      </c>
      <c r="K110" s="268">
        <v>348.75</v>
      </c>
      <c r="L110" s="268">
        <v>340.9</v>
      </c>
      <c r="M110" s="268">
        <v>241.79987</v>
      </c>
      <c r="N110" s="1"/>
      <c r="O110" s="1"/>
    </row>
    <row r="111" spans="1:15" ht="12.75" customHeight="1">
      <c r="A111" s="53">
        <v>102</v>
      </c>
      <c r="B111" s="405" t="s">
        <v>263</v>
      </c>
      <c r="C111" s="268">
        <v>4406.6499999999996</v>
      </c>
      <c r="D111" s="269">
        <v>4392.0666666666666</v>
      </c>
      <c r="E111" s="269">
        <v>4335.583333333333</v>
      </c>
      <c r="F111" s="269">
        <v>4264.5166666666664</v>
      </c>
      <c r="G111" s="269">
        <v>4208.0333333333328</v>
      </c>
      <c r="H111" s="269">
        <v>4463.1333333333332</v>
      </c>
      <c r="I111" s="269">
        <v>4519.6166666666668</v>
      </c>
      <c r="J111" s="269">
        <v>4590.6833333333334</v>
      </c>
      <c r="K111" s="268">
        <v>4448.55</v>
      </c>
      <c r="L111" s="268">
        <v>4321</v>
      </c>
      <c r="M111" s="268">
        <v>1.14015</v>
      </c>
      <c r="N111" s="1"/>
      <c r="O111" s="1"/>
    </row>
    <row r="112" spans="1:15" ht="12.75" customHeight="1">
      <c r="A112" s="53">
        <v>103</v>
      </c>
      <c r="B112" s="405" t="s">
        <v>393</v>
      </c>
      <c r="C112" s="268">
        <v>201.9</v>
      </c>
      <c r="D112" s="269">
        <v>201.16666666666666</v>
      </c>
      <c r="E112" s="269">
        <v>198.93333333333331</v>
      </c>
      <c r="F112" s="269">
        <v>195.96666666666664</v>
      </c>
      <c r="G112" s="269">
        <v>193.73333333333329</v>
      </c>
      <c r="H112" s="269">
        <v>204.13333333333333</v>
      </c>
      <c r="I112" s="269">
        <v>206.36666666666667</v>
      </c>
      <c r="J112" s="269">
        <v>209.33333333333334</v>
      </c>
      <c r="K112" s="268">
        <v>203.4</v>
      </c>
      <c r="L112" s="268">
        <v>198.2</v>
      </c>
      <c r="M112" s="268">
        <v>9.6517900000000001</v>
      </c>
      <c r="N112" s="1"/>
      <c r="O112" s="1"/>
    </row>
    <row r="113" spans="1:15" ht="12.75" customHeight="1">
      <c r="A113" s="53">
        <v>104</v>
      </c>
      <c r="B113" s="405" t="s">
        <v>394</v>
      </c>
      <c r="C113" s="268">
        <v>151.94999999999999</v>
      </c>
      <c r="D113" s="269">
        <v>151.71666666666667</v>
      </c>
      <c r="E113" s="269">
        <v>150.23333333333335</v>
      </c>
      <c r="F113" s="269">
        <v>148.51666666666668</v>
      </c>
      <c r="G113" s="269">
        <v>147.03333333333336</v>
      </c>
      <c r="H113" s="269">
        <v>153.43333333333334</v>
      </c>
      <c r="I113" s="269">
        <v>154.91666666666663</v>
      </c>
      <c r="J113" s="269">
        <v>156.63333333333333</v>
      </c>
      <c r="K113" s="268">
        <v>153.19999999999999</v>
      </c>
      <c r="L113" s="268">
        <v>150</v>
      </c>
      <c r="M113" s="268">
        <v>55.500590000000003</v>
      </c>
      <c r="N113" s="1"/>
      <c r="O113" s="1"/>
    </row>
    <row r="114" spans="1:15" ht="12.75" customHeight="1">
      <c r="A114" s="53">
        <v>105</v>
      </c>
      <c r="B114" s="405" t="s">
        <v>130</v>
      </c>
      <c r="C114" s="268">
        <v>333.85</v>
      </c>
      <c r="D114" s="269">
        <v>330.86666666666667</v>
      </c>
      <c r="E114" s="269">
        <v>326.88333333333333</v>
      </c>
      <c r="F114" s="269">
        <v>319.91666666666663</v>
      </c>
      <c r="G114" s="269">
        <v>315.93333333333328</v>
      </c>
      <c r="H114" s="269">
        <v>337.83333333333337</v>
      </c>
      <c r="I114" s="269">
        <v>341.81666666666672</v>
      </c>
      <c r="J114" s="269">
        <v>348.78333333333342</v>
      </c>
      <c r="K114" s="268">
        <v>334.85</v>
      </c>
      <c r="L114" s="268">
        <v>323.89999999999998</v>
      </c>
      <c r="M114" s="268">
        <v>46.928249999999998</v>
      </c>
      <c r="N114" s="1"/>
      <c r="O114" s="1"/>
    </row>
    <row r="115" spans="1:15" ht="12.75" customHeight="1">
      <c r="A115" s="53">
        <v>106</v>
      </c>
      <c r="B115" s="405" t="s">
        <v>135</v>
      </c>
      <c r="C115" s="268">
        <v>67.8</v>
      </c>
      <c r="D115" s="269">
        <v>67.850000000000009</v>
      </c>
      <c r="E115" s="269">
        <v>67.450000000000017</v>
      </c>
      <c r="F115" s="269">
        <v>67.100000000000009</v>
      </c>
      <c r="G115" s="269">
        <v>66.700000000000017</v>
      </c>
      <c r="H115" s="269">
        <v>68.200000000000017</v>
      </c>
      <c r="I115" s="269">
        <v>68.600000000000023</v>
      </c>
      <c r="J115" s="269">
        <v>68.950000000000017</v>
      </c>
      <c r="K115" s="268">
        <v>68.25</v>
      </c>
      <c r="L115" s="268">
        <v>67.5</v>
      </c>
      <c r="M115" s="268">
        <v>157.75504000000001</v>
      </c>
      <c r="N115" s="1"/>
      <c r="O115" s="1"/>
    </row>
    <row r="116" spans="1:15" ht="12.75" customHeight="1">
      <c r="A116" s="53">
        <v>107</v>
      </c>
      <c r="B116" s="405" t="s">
        <v>136</v>
      </c>
      <c r="C116" s="268">
        <v>700.9</v>
      </c>
      <c r="D116" s="269">
        <v>699.66666666666663</v>
      </c>
      <c r="E116" s="269">
        <v>694.33333333333326</v>
      </c>
      <c r="F116" s="269">
        <v>687.76666666666665</v>
      </c>
      <c r="G116" s="269">
        <v>682.43333333333328</v>
      </c>
      <c r="H116" s="269">
        <v>706.23333333333323</v>
      </c>
      <c r="I116" s="269">
        <v>711.56666666666649</v>
      </c>
      <c r="J116" s="269">
        <v>718.13333333333321</v>
      </c>
      <c r="K116" s="268">
        <v>705</v>
      </c>
      <c r="L116" s="268">
        <v>693.1</v>
      </c>
      <c r="M116" s="268">
        <v>16.54457</v>
      </c>
      <c r="N116" s="1"/>
      <c r="O116" s="1"/>
    </row>
    <row r="117" spans="1:15" ht="12.75" customHeight="1">
      <c r="A117" s="53">
        <v>108</v>
      </c>
      <c r="B117" s="405" t="s">
        <v>129</v>
      </c>
      <c r="C117" s="268">
        <v>426.8</v>
      </c>
      <c r="D117" s="269">
        <v>424.0333333333333</v>
      </c>
      <c r="E117" s="269">
        <v>419.76666666666659</v>
      </c>
      <c r="F117" s="269">
        <v>412.73333333333329</v>
      </c>
      <c r="G117" s="269">
        <v>408.46666666666658</v>
      </c>
      <c r="H117" s="269">
        <v>431.06666666666661</v>
      </c>
      <c r="I117" s="269">
        <v>435.33333333333326</v>
      </c>
      <c r="J117" s="269">
        <v>442.36666666666662</v>
      </c>
      <c r="K117" s="268">
        <v>428.3</v>
      </c>
      <c r="L117" s="268">
        <v>417</v>
      </c>
      <c r="M117" s="268">
        <v>11.271990000000001</v>
      </c>
      <c r="N117" s="1"/>
      <c r="O117" s="1"/>
    </row>
    <row r="118" spans="1:15" ht="12.75" customHeight="1">
      <c r="A118" s="53">
        <v>109</v>
      </c>
      <c r="B118" s="405" t="s">
        <v>133</v>
      </c>
      <c r="C118" s="268">
        <v>195.35</v>
      </c>
      <c r="D118" s="269">
        <v>195.83333333333334</v>
      </c>
      <c r="E118" s="269">
        <v>193.81666666666669</v>
      </c>
      <c r="F118" s="269">
        <v>192.28333333333336</v>
      </c>
      <c r="G118" s="269">
        <v>190.26666666666671</v>
      </c>
      <c r="H118" s="269">
        <v>197.36666666666667</v>
      </c>
      <c r="I118" s="269">
        <v>199.38333333333333</v>
      </c>
      <c r="J118" s="269">
        <v>200.91666666666666</v>
      </c>
      <c r="K118" s="268">
        <v>197.85</v>
      </c>
      <c r="L118" s="268">
        <v>194.3</v>
      </c>
      <c r="M118" s="268">
        <v>12.47015</v>
      </c>
      <c r="N118" s="1"/>
      <c r="O118" s="1"/>
    </row>
    <row r="119" spans="1:15" ht="12.75" customHeight="1">
      <c r="A119" s="53">
        <v>110</v>
      </c>
      <c r="B119" s="405" t="s">
        <v>132</v>
      </c>
      <c r="C119" s="268">
        <v>1216.55</v>
      </c>
      <c r="D119" s="269">
        <v>1220.0166666666667</v>
      </c>
      <c r="E119" s="269">
        <v>1201.5333333333333</v>
      </c>
      <c r="F119" s="269">
        <v>1186.5166666666667</v>
      </c>
      <c r="G119" s="269">
        <v>1168.0333333333333</v>
      </c>
      <c r="H119" s="269">
        <v>1235.0333333333333</v>
      </c>
      <c r="I119" s="269">
        <v>1253.5166666666664</v>
      </c>
      <c r="J119" s="269">
        <v>1268.5333333333333</v>
      </c>
      <c r="K119" s="268">
        <v>1238.5</v>
      </c>
      <c r="L119" s="268">
        <v>1205</v>
      </c>
      <c r="M119" s="268">
        <v>54.637239999999998</v>
      </c>
      <c r="N119" s="1"/>
      <c r="O119" s="1"/>
    </row>
    <row r="120" spans="1:15" ht="12.75" customHeight="1">
      <c r="A120" s="53">
        <v>111</v>
      </c>
      <c r="B120" s="405" t="s">
        <v>164</v>
      </c>
      <c r="C120" s="268">
        <v>4038.3</v>
      </c>
      <c r="D120" s="269">
        <v>4034.4333333333329</v>
      </c>
      <c r="E120" s="269">
        <v>3988.8666666666659</v>
      </c>
      <c r="F120" s="269">
        <v>3939.4333333333329</v>
      </c>
      <c r="G120" s="269">
        <v>3893.8666666666659</v>
      </c>
      <c r="H120" s="269">
        <v>4083.8666666666659</v>
      </c>
      <c r="I120" s="269">
        <v>4129.4333333333325</v>
      </c>
      <c r="J120" s="269">
        <v>4178.8666666666659</v>
      </c>
      <c r="K120" s="268">
        <v>4080</v>
      </c>
      <c r="L120" s="268">
        <v>3985</v>
      </c>
      <c r="M120" s="268">
        <v>2.0993599999999999</v>
      </c>
      <c r="N120" s="1"/>
      <c r="O120" s="1"/>
    </row>
    <row r="121" spans="1:15" ht="12.75" customHeight="1">
      <c r="A121" s="53">
        <v>112</v>
      </c>
      <c r="B121" s="405" t="s">
        <v>134</v>
      </c>
      <c r="C121" s="268">
        <v>1367.95</v>
      </c>
      <c r="D121" s="269">
        <v>1370.6333333333332</v>
      </c>
      <c r="E121" s="269">
        <v>1357.3166666666664</v>
      </c>
      <c r="F121" s="269">
        <v>1346.6833333333332</v>
      </c>
      <c r="G121" s="269">
        <v>1333.3666666666663</v>
      </c>
      <c r="H121" s="269">
        <v>1381.2666666666664</v>
      </c>
      <c r="I121" s="269">
        <v>1394.583333333333</v>
      </c>
      <c r="J121" s="269">
        <v>1405.2166666666665</v>
      </c>
      <c r="K121" s="268">
        <v>1383.95</v>
      </c>
      <c r="L121" s="268">
        <v>1360</v>
      </c>
      <c r="M121" s="268">
        <v>91.684979999999996</v>
      </c>
      <c r="N121" s="1"/>
      <c r="O121" s="1"/>
    </row>
    <row r="122" spans="1:15" ht="12.75" customHeight="1">
      <c r="A122" s="53">
        <v>113</v>
      </c>
      <c r="B122" s="405" t="s">
        <v>131</v>
      </c>
      <c r="C122" s="268">
        <v>1876.8</v>
      </c>
      <c r="D122" s="269">
        <v>1883.1166666666668</v>
      </c>
      <c r="E122" s="269">
        <v>1854.2333333333336</v>
      </c>
      <c r="F122" s="269">
        <v>1831.6666666666667</v>
      </c>
      <c r="G122" s="269">
        <v>1802.7833333333335</v>
      </c>
      <c r="H122" s="269">
        <v>1905.6833333333336</v>
      </c>
      <c r="I122" s="269">
        <v>1934.5666666666668</v>
      </c>
      <c r="J122" s="269">
        <v>1957.1333333333337</v>
      </c>
      <c r="K122" s="268">
        <v>1912</v>
      </c>
      <c r="L122" s="268">
        <v>1860.55</v>
      </c>
      <c r="M122" s="268">
        <v>5.1867799999999997</v>
      </c>
      <c r="N122" s="1"/>
      <c r="O122" s="1"/>
    </row>
    <row r="123" spans="1:15" ht="12.75" customHeight="1">
      <c r="A123" s="53">
        <v>114</v>
      </c>
      <c r="B123" s="405" t="s">
        <v>264</v>
      </c>
      <c r="C123" s="268">
        <v>878.3</v>
      </c>
      <c r="D123" s="269">
        <v>871.56666666666661</v>
      </c>
      <c r="E123" s="269">
        <v>862.73333333333323</v>
      </c>
      <c r="F123" s="269">
        <v>847.16666666666663</v>
      </c>
      <c r="G123" s="269">
        <v>838.33333333333326</v>
      </c>
      <c r="H123" s="269">
        <v>887.13333333333321</v>
      </c>
      <c r="I123" s="269">
        <v>895.9666666666667</v>
      </c>
      <c r="J123" s="269">
        <v>911.53333333333319</v>
      </c>
      <c r="K123" s="268">
        <v>880.4</v>
      </c>
      <c r="L123" s="268">
        <v>856</v>
      </c>
      <c r="M123" s="268">
        <v>3.3483299999999998</v>
      </c>
      <c r="N123" s="1"/>
      <c r="O123" s="1"/>
    </row>
    <row r="124" spans="1:15" ht="12.75" customHeight="1">
      <c r="A124" s="53">
        <v>115</v>
      </c>
      <c r="B124" s="405" t="s">
        <v>265</v>
      </c>
      <c r="C124" s="268">
        <v>331.65</v>
      </c>
      <c r="D124" s="269">
        <v>333.65000000000003</v>
      </c>
      <c r="E124" s="269">
        <v>327.05000000000007</v>
      </c>
      <c r="F124" s="269">
        <v>322.45000000000005</v>
      </c>
      <c r="G124" s="269">
        <v>315.85000000000008</v>
      </c>
      <c r="H124" s="269">
        <v>338.25000000000006</v>
      </c>
      <c r="I124" s="269">
        <v>344.85000000000008</v>
      </c>
      <c r="J124" s="269">
        <v>349.45000000000005</v>
      </c>
      <c r="K124" s="268">
        <v>340.25</v>
      </c>
      <c r="L124" s="268">
        <v>329.05</v>
      </c>
      <c r="M124" s="268">
        <v>9.0562000000000005</v>
      </c>
      <c r="N124" s="1"/>
      <c r="O124" s="1"/>
    </row>
    <row r="125" spans="1:15" ht="12.75" customHeight="1">
      <c r="A125" s="53">
        <v>116</v>
      </c>
      <c r="B125" s="405" t="s">
        <v>139</v>
      </c>
      <c r="C125" s="268">
        <v>679.35</v>
      </c>
      <c r="D125" s="269">
        <v>680.11666666666667</v>
      </c>
      <c r="E125" s="269">
        <v>673.23333333333335</v>
      </c>
      <c r="F125" s="269">
        <v>667.11666666666667</v>
      </c>
      <c r="G125" s="269">
        <v>660.23333333333335</v>
      </c>
      <c r="H125" s="269">
        <v>686.23333333333335</v>
      </c>
      <c r="I125" s="269">
        <v>693.11666666666679</v>
      </c>
      <c r="J125" s="269">
        <v>699.23333333333335</v>
      </c>
      <c r="K125" s="268">
        <v>687</v>
      </c>
      <c r="L125" s="268">
        <v>674</v>
      </c>
      <c r="M125" s="268">
        <v>15.04203</v>
      </c>
      <c r="N125" s="1"/>
      <c r="O125" s="1"/>
    </row>
    <row r="126" spans="1:15" ht="12.75" customHeight="1">
      <c r="A126" s="53">
        <v>117</v>
      </c>
      <c r="B126" s="405" t="s">
        <v>138</v>
      </c>
      <c r="C126" s="268">
        <v>434.25</v>
      </c>
      <c r="D126" s="269">
        <v>430.75</v>
      </c>
      <c r="E126" s="269">
        <v>425.5</v>
      </c>
      <c r="F126" s="269">
        <v>416.75</v>
      </c>
      <c r="G126" s="269">
        <v>411.5</v>
      </c>
      <c r="H126" s="269">
        <v>439.5</v>
      </c>
      <c r="I126" s="269">
        <v>444.75</v>
      </c>
      <c r="J126" s="269">
        <v>453.5</v>
      </c>
      <c r="K126" s="268">
        <v>436</v>
      </c>
      <c r="L126" s="268">
        <v>422</v>
      </c>
      <c r="M126" s="268">
        <v>25.502960000000002</v>
      </c>
      <c r="N126" s="1"/>
      <c r="O126" s="1"/>
    </row>
    <row r="127" spans="1:15" ht="12.75" customHeight="1">
      <c r="A127" s="53">
        <v>118</v>
      </c>
      <c r="B127" s="405" t="s">
        <v>140</v>
      </c>
      <c r="C127" s="268">
        <v>634.95000000000005</v>
      </c>
      <c r="D127" s="269">
        <v>630.65</v>
      </c>
      <c r="E127" s="269">
        <v>623.34999999999991</v>
      </c>
      <c r="F127" s="269">
        <v>611.74999999999989</v>
      </c>
      <c r="G127" s="269">
        <v>604.44999999999982</v>
      </c>
      <c r="H127" s="269">
        <v>642.25</v>
      </c>
      <c r="I127" s="269">
        <v>649.54999999999995</v>
      </c>
      <c r="J127" s="269">
        <v>661.15000000000009</v>
      </c>
      <c r="K127" s="268">
        <v>637.95000000000005</v>
      </c>
      <c r="L127" s="268">
        <v>619.04999999999995</v>
      </c>
      <c r="M127" s="268">
        <v>28.474299999999999</v>
      </c>
      <c r="N127" s="1"/>
      <c r="O127" s="1"/>
    </row>
    <row r="128" spans="1:15" ht="12.75" customHeight="1">
      <c r="A128" s="53">
        <v>119</v>
      </c>
      <c r="B128" s="405" t="s">
        <v>141</v>
      </c>
      <c r="C128" s="268">
        <v>1892.75</v>
      </c>
      <c r="D128" s="269">
        <v>1899.5166666666667</v>
      </c>
      <c r="E128" s="269">
        <v>1874.4333333333334</v>
      </c>
      <c r="F128" s="269">
        <v>1856.1166666666668</v>
      </c>
      <c r="G128" s="269">
        <v>1831.0333333333335</v>
      </c>
      <c r="H128" s="269">
        <v>1917.8333333333333</v>
      </c>
      <c r="I128" s="269">
        <v>1942.9166666666667</v>
      </c>
      <c r="J128" s="269">
        <v>1961.2333333333331</v>
      </c>
      <c r="K128" s="268">
        <v>1924.6</v>
      </c>
      <c r="L128" s="268">
        <v>1881.2</v>
      </c>
      <c r="M128" s="268">
        <v>18.57227</v>
      </c>
      <c r="N128" s="1"/>
      <c r="O128" s="1"/>
    </row>
    <row r="129" spans="1:15" ht="12.75" customHeight="1">
      <c r="A129" s="53">
        <v>120</v>
      </c>
      <c r="B129" s="405" t="s">
        <v>142</v>
      </c>
      <c r="C129" s="268">
        <v>79.400000000000006</v>
      </c>
      <c r="D129" s="269">
        <v>79.099999999999994</v>
      </c>
      <c r="E129" s="269">
        <v>77.899999999999991</v>
      </c>
      <c r="F129" s="269">
        <v>76.399999999999991</v>
      </c>
      <c r="G129" s="269">
        <v>75.199999999999989</v>
      </c>
      <c r="H129" s="269">
        <v>80.599999999999994</v>
      </c>
      <c r="I129" s="269">
        <v>81.799999999999983</v>
      </c>
      <c r="J129" s="269">
        <v>83.3</v>
      </c>
      <c r="K129" s="268">
        <v>80.3</v>
      </c>
      <c r="L129" s="268">
        <v>77.599999999999994</v>
      </c>
      <c r="M129" s="268">
        <v>65.344319999999996</v>
      </c>
      <c r="N129" s="1"/>
      <c r="O129" s="1"/>
    </row>
    <row r="130" spans="1:15" ht="12.75" customHeight="1">
      <c r="A130" s="53">
        <v>121</v>
      </c>
      <c r="B130" s="405" t="s">
        <v>147</v>
      </c>
      <c r="C130" s="268">
        <v>3487.15</v>
      </c>
      <c r="D130" s="269">
        <v>3465.35</v>
      </c>
      <c r="E130" s="269">
        <v>3426.7999999999997</v>
      </c>
      <c r="F130" s="269">
        <v>3366.45</v>
      </c>
      <c r="G130" s="269">
        <v>3327.8999999999996</v>
      </c>
      <c r="H130" s="269">
        <v>3525.7</v>
      </c>
      <c r="I130" s="269">
        <v>3564.25</v>
      </c>
      <c r="J130" s="269">
        <v>3624.6</v>
      </c>
      <c r="K130" s="268">
        <v>3503.9</v>
      </c>
      <c r="L130" s="268">
        <v>3405</v>
      </c>
      <c r="M130" s="268">
        <v>2.4336899999999999</v>
      </c>
      <c r="N130" s="1"/>
      <c r="O130" s="1"/>
    </row>
    <row r="131" spans="1:15" ht="12.75" customHeight="1">
      <c r="A131" s="53">
        <v>122</v>
      </c>
      <c r="B131" s="405" t="s">
        <v>144</v>
      </c>
      <c r="C131" s="268">
        <v>422.45</v>
      </c>
      <c r="D131" s="269">
        <v>421.33333333333331</v>
      </c>
      <c r="E131" s="269">
        <v>416.66666666666663</v>
      </c>
      <c r="F131" s="269">
        <v>410.88333333333333</v>
      </c>
      <c r="G131" s="269">
        <v>406.21666666666664</v>
      </c>
      <c r="H131" s="269">
        <v>427.11666666666662</v>
      </c>
      <c r="I131" s="269">
        <v>431.78333333333325</v>
      </c>
      <c r="J131" s="269">
        <v>437.56666666666661</v>
      </c>
      <c r="K131" s="268">
        <v>426</v>
      </c>
      <c r="L131" s="268">
        <v>415.55</v>
      </c>
      <c r="M131" s="268">
        <v>20.573039999999999</v>
      </c>
      <c r="N131" s="1"/>
      <c r="O131" s="1"/>
    </row>
    <row r="132" spans="1:15" ht="12.75" customHeight="1">
      <c r="A132" s="53">
        <v>123</v>
      </c>
      <c r="B132" s="405" t="s">
        <v>146</v>
      </c>
      <c r="C132" s="268">
        <v>4431.8</v>
      </c>
      <c r="D132" s="269">
        <v>4419.5999999999995</v>
      </c>
      <c r="E132" s="269">
        <v>4374.1999999999989</v>
      </c>
      <c r="F132" s="269">
        <v>4316.5999999999995</v>
      </c>
      <c r="G132" s="269">
        <v>4271.1999999999989</v>
      </c>
      <c r="H132" s="269">
        <v>4477.1999999999989</v>
      </c>
      <c r="I132" s="269">
        <v>4522.5999999999985</v>
      </c>
      <c r="J132" s="269">
        <v>4580.1999999999989</v>
      </c>
      <c r="K132" s="268">
        <v>4465</v>
      </c>
      <c r="L132" s="268">
        <v>4362</v>
      </c>
      <c r="M132" s="268">
        <v>3.3151700000000002</v>
      </c>
      <c r="N132" s="1"/>
      <c r="O132" s="1"/>
    </row>
    <row r="133" spans="1:15" ht="12.75" customHeight="1">
      <c r="A133" s="53">
        <v>124</v>
      </c>
      <c r="B133" s="405" t="s">
        <v>145</v>
      </c>
      <c r="C133" s="268">
        <v>1888.2</v>
      </c>
      <c r="D133" s="269">
        <v>1888.9333333333334</v>
      </c>
      <c r="E133" s="269">
        <v>1872.2666666666669</v>
      </c>
      <c r="F133" s="269">
        <v>1856.3333333333335</v>
      </c>
      <c r="G133" s="269">
        <v>1839.666666666667</v>
      </c>
      <c r="H133" s="269">
        <v>1904.8666666666668</v>
      </c>
      <c r="I133" s="269">
        <v>1921.5333333333333</v>
      </c>
      <c r="J133" s="269">
        <v>1937.4666666666667</v>
      </c>
      <c r="K133" s="268">
        <v>1905.6</v>
      </c>
      <c r="L133" s="268">
        <v>1873</v>
      </c>
      <c r="M133" s="268">
        <v>18.751149999999999</v>
      </c>
      <c r="N133" s="1"/>
      <c r="O133" s="1"/>
    </row>
    <row r="134" spans="1:15" ht="12.75" customHeight="1">
      <c r="A134" s="53">
        <v>125</v>
      </c>
      <c r="B134" s="405" t="s">
        <v>266</v>
      </c>
      <c r="C134" s="268">
        <v>521.25</v>
      </c>
      <c r="D134" s="269">
        <v>518.25</v>
      </c>
      <c r="E134" s="269">
        <v>513</v>
      </c>
      <c r="F134" s="269">
        <v>504.75</v>
      </c>
      <c r="G134" s="269">
        <v>499.5</v>
      </c>
      <c r="H134" s="269">
        <v>526.5</v>
      </c>
      <c r="I134" s="269">
        <v>531.75</v>
      </c>
      <c r="J134" s="269">
        <v>540</v>
      </c>
      <c r="K134" s="268">
        <v>523.5</v>
      </c>
      <c r="L134" s="268">
        <v>510</v>
      </c>
      <c r="M134" s="268">
        <v>7.9569099999999997</v>
      </c>
      <c r="N134" s="1"/>
      <c r="O134" s="1"/>
    </row>
    <row r="135" spans="1:15" ht="12.75" customHeight="1">
      <c r="A135" s="53">
        <v>126</v>
      </c>
      <c r="B135" s="405" t="s">
        <v>148</v>
      </c>
      <c r="C135" s="268">
        <v>663.3</v>
      </c>
      <c r="D135" s="269">
        <v>660.93333333333328</v>
      </c>
      <c r="E135" s="269">
        <v>656.36666666666656</v>
      </c>
      <c r="F135" s="269">
        <v>649.43333333333328</v>
      </c>
      <c r="G135" s="269">
        <v>644.86666666666656</v>
      </c>
      <c r="H135" s="269">
        <v>667.86666666666656</v>
      </c>
      <c r="I135" s="269">
        <v>672.43333333333339</v>
      </c>
      <c r="J135" s="269">
        <v>679.36666666666656</v>
      </c>
      <c r="K135" s="268">
        <v>665.5</v>
      </c>
      <c r="L135" s="268">
        <v>654</v>
      </c>
      <c r="M135" s="268">
        <v>7.0308700000000002</v>
      </c>
      <c r="N135" s="1"/>
      <c r="O135" s="1"/>
    </row>
    <row r="136" spans="1:15" ht="12.75" customHeight="1">
      <c r="A136" s="53">
        <v>127</v>
      </c>
      <c r="B136" s="405" t="s">
        <v>160</v>
      </c>
      <c r="C136" s="268">
        <v>84511.5</v>
      </c>
      <c r="D136" s="269">
        <v>84370.5</v>
      </c>
      <c r="E136" s="269">
        <v>83541</v>
      </c>
      <c r="F136" s="269">
        <v>82570.5</v>
      </c>
      <c r="G136" s="269">
        <v>81741</v>
      </c>
      <c r="H136" s="269">
        <v>85341</v>
      </c>
      <c r="I136" s="269">
        <v>86170.5</v>
      </c>
      <c r="J136" s="269">
        <v>87141</v>
      </c>
      <c r="K136" s="268">
        <v>85200</v>
      </c>
      <c r="L136" s="268">
        <v>83400</v>
      </c>
      <c r="M136" s="268">
        <v>0.14055000000000001</v>
      </c>
      <c r="N136" s="1"/>
      <c r="O136" s="1"/>
    </row>
    <row r="137" spans="1:15" ht="12.75" customHeight="1">
      <c r="A137" s="53">
        <v>128</v>
      </c>
      <c r="B137" s="405" t="s">
        <v>150</v>
      </c>
      <c r="C137" s="268">
        <v>223.7</v>
      </c>
      <c r="D137" s="269">
        <v>222.93333333333331</v>
      </c>
      <c r="E137" s="269">
        <v>219.51666666666662</v>
      </c>
      <c r="F137" s="269">
        <v>215.33333333333331</v>
      </c>
      <c r="G137" s="269">
        <v>211.91666666666663</v>
      </c>
      <c r="H137" s="269">
        <v>227.11666666666662</v>
      </c>
      <c r="I137" s="269">
        <v>230.5333333333333</v>
      </c>
      <c r="J137" s="269">
        <v>234.71666666666661</v>
      </c>
      <c r="K137" s="268">
        <v>226.35</v>
      </c>
      <c r="L137" s="268">
        <v>218.75</v>
      </c>
      <c r="M137" s="268">
        <v>21.45148</v>
      </c>
      <c r="N137" s="1"/>
      <c r="O137" s="1"/>
    </row>
    <row r="138" spans="1:15" ht="12.75" customHeight="1">
      <c r="A138" s="53">
        <v>129</v>
      </c>
      <c r="B138" s="405" t="s">
        <v>149</v>
      </c>
      <c r="C138" s="268">
        <v>1310.4000000000001</v>
      </c>
      <c r="D138" s="269">
        <v>1307.9833333333333</v>
      </c>
      <c r="E138" s="269">
        <v>1295.4166666666667</v>
      </c>
      <c r="F138" s="269">
        <v>1280.4333333333334</v>
      </c>
      <c r="G138" s="269">
        <v>1267.8666666666668</v>
      </c>
      <c r="H138" s="269">
        <v>1322.9666666666667</v>
      </c>
      <c r="I138" s="269">
        <v>1335.5333333333333</v>
      </c>
      <c r="J138" s="269">
        <v>1350.5166666666667</v>
      </c>
      <c r="K138" s="268">
        <v>1320.55</v>
      </c>
      <c r="L138" s="268">
        <v>1293</v>
      </c>
      <c r="M138" s="268">
        <v>20.106449999999999</v>
      </c>
      <c r="N138" s="1"/>
      <c r="O138" s="1"/>
    </row>
    <row r="139" spans="1:15" ht="12.75" customHeight="1">
      <c r="A139" s="53">
        <v>130</v>
      </c>
      <c r="B139" s="405" t="s">
        <v>151</v>
      </c>
      <c r="C139" s="268">
        <v>97.75</v>
      </c>
      <c r="D139" s="269">
        <v>97.533333333333346</v>
      </c>
      <c r="E139" s="269">
        <v>96.116666666666688</v>
      </c>
      <c r="F139" s="269">
        <v>94.483333333333348</v>
      </c>
      <c r="G139" s="269">
        <v>93.066666666666691</v>
      </c>
      <c r="H139" s="269">
        <v>99.166666666666686</v>
      </c>
      <c r="I139" s="269">
        <v>100.58333333333334</v>
      </c>
      <c r="J139" s="269">
        <v>102.21666666666668</v>
      </c>
      <c r="K139" s="268">
        <v>98.95</v>
      </c>
      <c r="L139" s="268">
        <v>95.9</v>
      </c>
      <c r="M139" s="268">
        <v>60.608440000000002</v>
      </c>
      <c r="N139" s="1"/>
      <c r="O139" s="1"/>
    </row>
    <row r="140" spans="1:15" ht="12.75" customHeight="1">
      <c r="A140" s="53">
        <v>131</v>
      </c>
      <c r="B140" s="405" t="s">
        <v>152</v>
      </c>
      <c r="C140" s="268">
        <v>549.45000000000005</v>
      </c>
      <c r="D140" s="269">
        <v>545.20000000000005</v>
      </c>
      <c r="E140" s="269">
        <v>539.55000000000007</v>
      </c>
      <c r="F140" s="269">
        <v>529.65</v>
      </c>
      <c r="G140" s="269">
        <v>524</v>
      </c>
      <c r="H140" s="269">
        <v>555.10000000000014</v>
      </c>
      <c r="I140" s="269">
        <v>560.75000000000023</v>
      </c>
      <c r="J140" s="269">
        <v>570.6500000000002</v>
      </c>
      <c r="K140" s="268">
        <v>550.85</v>
      </c>
      <c r="L140" s="268">
        <v>535.29999999999995</v>
      </c>
      <c r="M140" s="268">
        <v>39.652999999999999</v>
      </c>
      <c r="N140" s="1"/>
      <c r="O140" s="1"/>
    </row>
    <row r="141" spans="1:15" ht="12.75" customHeight="1">
      <c r="A141" s="53">
        <v>132</v>
      </c>
      <c r="B141" s="405" t="s">
        <v>153</v>
      </c>
      <c r="C141" s="268">
        <v>9401.85</v>
      </c>
      <c r="D141" s="269">
        <v>9340.9499999999989</v>
      </c>
      <c r="E141" s="269">
        <v>9246.8999999999978</v>
      </c>
      <c r="F141" s="269">
        <v>9091.9499999999989</v>
      </c>
      <c r="G141" s="269">
        <v>8997.8999999999978</v>
      </c>
      <c r="H141" s="269">
        <v>9495.8999999999978</v>
      </c>
      <c r="I141" s="269">
        <v>9589.9499999999971</v>
      </c>
      <c r="J141" s="269">
        <v>9744.8999999999978</v>
      </c>
      <c r="K141" s="268">
        <v>9435</v>
      </c>
      <c r="L141" s="268">
        <v>9186</v>
      </c>
      <c r="M141" s="268">
        <v>5.1111199999999997</v>
      </c>
      <c r="N141" s="1"/>
      <c r="O141" s="1"/>
    </row>
    <row r="142" spans="1:15" ht="12.75" customHeight="1">
      <c r="A142" s="53">
        <v>133</v>
      </c>
      <c r="B142" s="405" t="s">
        <v>156</v>
      </c>
      <c r="C142" s="268">
        <v>809.95</v>
      </c>
      <c r="D142" s="269">
        <v>806.15</v>
      </c>
      <c r="E142" s="269">
        <v>800.34999999999991</v>
      </c>
      <c r="F142" s="269">
        <v>790.74999999999989</v>
      </c>
      <c r="G142" s="269">
        <v>784.94999999999982</v>
      </c>
      <c r="H142" s="269">
        <v>815.75</v>
      </c>
      <c r="I142" s="269">
        <v>821.55</v>
      </c>
      <c r="J142" s="269">
        <v>831.15000000000009</v>
      </c>
      <c r="K142" s="268">
        <v>811.95</v>
      </c>
      <c r="L142" s="268">
        <v>796.55</v>
      </c>
      <c r="M142" s="268">
        <v>2.4129299999999998</v>
      </c>
      <c r="N142" s="1"/>
      <c r="O142" s="1"/>
    </row>
    <row r="143" spans="1:15" ht="12.75" customHeight="1">
      <c r="A143" s="53">
        <v>134</v>
      </c>
      <c r="B143" s="405" t="s">
        <v>429</v>
      </c>
      <c r="C143" s="268">
        <v>426.8</v>
      </c>
      <c r="D143" s="269">
        <v>431.14999999999992</v>
      </c>
      <c r="E143" s="269">
        <v>420.54999999999984</v>
      </c>
      <c r="F143" s="269">
        <v>414.2999999999999</v>
      </c>
      <c r="G143" s="269">
        <v>403.69999999999982</v>
      </c>
      <c r="H143" s="269">
        <v>437.39999999999986</v>
      </c>
      <c r="I143" s="269">
        <v>447.99999999999989</v>
      </c>
      <c r="J143" s="269">
        <v>454.24999999999989</v>
      </c>
      <c r="K143" s="268">
        <v>441.75</v>
      </c>
      <c r="L143" s="268">
        <v>424.9</v>
      </c>
      <c r="M143" s="268">
        <v>19.299420000000001</v>
      </c>
      <c r="N143" s="1"/>
      <c r="O143" s="1"/>
    </row>
    <row r="144" spans="1:15" ht="12.75" customHeight="1">
      <c r="A144" s="53">
        <v>135</v>
      </c>
      <c r="B144" s="405" t="s">
        <v>155</v>
      </c>
      <c r="C144" s="268">
        <v>1444.1</v>
      </c>
      <c r="D144" s="269">
        <v>1420.1333333333332</v>
      </c>
      <c r="E144" s="269">
        <v>1390.3666666666663</v>
      </c>
      <c r="F144" s="269">
        <v>1336.6333333333332</v>
      </c>
      <c r="G144" s="269">
        <v>1306.8666666666663</v>
      </c>
      <c r="H144" s="269">
        <v>1473.8666666666663</v>
      </c>
      <c r="I144" s="269">
        <v>1503.6333333333332</v>
      </c>
      <c r="J144" s="269">
        <v>1557.3666666666663</v>
      </c>
      <c r="K144" s="268">
        <v>1449.9</v>
      </c>
      <c r="L144" s="268">
        <v>1366.4</v>
      </c>
      <c r="M144" s="268">
        <v>5.8485300000000002</v>
      </c>
      <c r="N144" s="1"/>
      <c r="O144" s="1"/>
    </row>
    <row r="145" spans="1:15" ht="12.75" customHeight="1">
      <c r="A145" s="53">
        <v>136</v>
      </c>
      <c r="B145" s="405" t="s">
        <v>158</v>
      </c>
      <c r="C145" s="268">
        <v>3168.15</v>
      </c>
      <c r="D145" s="269">
        <v>3156.1833333333329</v>
      </c>
      <c r="E145" s="269">
        <v>3122.3666666666659</v>
      </c>
      <c r="F145" s="269">
        <v>3076.583333333333</v>
      </c>
      <c r="G145" s="269">
        <v>3042.766666666666</v>
      </c>
      <c r="H145" s="269">
        <v>3201.9666666666658</v>
      </c>
      <c r="I145" s="269">
        <v>3235.7833333333324</v>
      </c>
      <c r="J145" s="269">
        <v>3281.5666666666657</v>
      </c>
      <c r="K145" s="268">
        <v>3190</v>
      </c>
      <c r="L145" s="268">
        <v>3110.4</v>
      </c>
      <c r="M145" s="268">
        <v>3.3923399999999999</v>
      </c>
      <c r="N145" s="1"/>
      <c r="O145" s="1"/>
    </row>
    <row r="146" spans="1:15" ht="12.75" customHeight="1">
      <c r="A146" s="53">
        <v>137</v>
      </c>
      <c r="B146" s="405" t="s">
        <v>159</v>
      </c>
      <c r="C146" s="268">
        <v>2058.6999999999998</v>
      </c>
      <c r="D146" s="269">
        <v>2067.2166666666667</v>
      </c>
      <c r="E146" s="269">
        <v>2036.5333333333333</v>
      </c>
      <c r="F146" s="269">
        <v>2014.3666666666666</v>
      </c>
      <c r="G146" s="269">
        <v>1983.6833333333332</v>
      </c>
      <c r="H146" s="269">
        <v>2089.3833333333332</v>
      </c>
      <c r="I146" s="269">
        <v>2120.0666666666666</v>
      </c>
      <c r="J146" s="269">
        <v>2142.2333333333336</v>
      </c>
      <c r="K146" s="268">
        <v>2097.9</v>
      </c>
      <c r="L146" s="268">
        <v>2045.05</v>
      </c>
      <c r="M146" s="268">
        <v>4.0209099999999998</v>
      </c>
      <c r="N146" s="1"/>
      <c r="O146" s="1"/>
    </row>
    <row r="147" spans="1:15" ht="12.75" customHeight="1">
      <c r="A147" s="53">
        <v>138</v>
      </c>
      <c r="B147" s="405" t="s">
        <v>161</v>
      </c>
      <c r="C147" s="268">
        <v>1014.3</v>
      </c>
      <c r="D147" s="269">
        <v>1019.8333333333334</v>
      </c>
      <c r="E147" s="269">
        <v>1001.2666666666667</v>
      </c>
      <c r="F147" s="269">
        <v>988.23333333333323</v>
      </c>
      <c r="G147" s="269">
        <v>969.66666666666652</v>
      </c>
      <c r="H147" s="269">
        <v>1032.8666666666668</v>
      </c>
      <c r="I147" s="269">
        <v>1051.4333333333336</v>
      </c>
      <c r="J147" s="269">
        <v>1064.4666666666669</v>
      </c>
      <c r="K147" s="268">
        <v>1038.4000000000001</v>
      </c>
      <c r="L147" s="268">
        <v>1006.8</v>
      </c>
      <c r="M147" s="268">
        <v>10.09721</v>
      </c>
      <c r="N147" s="1"/>
      <c r="O147" s="1"/>
    </row>
    <row r="148" spans="1:15" ht="12.75" customHeight="1">
      <c r="A148" s="53">
        <v>139</v>
      </c>
      <c r="B148" s="405" t="s">
        <v>167</v>
      </c>
      <c r="C148" s="268">
        <v>131.35</v>
      </c>
      <c r="D148" s="269">
        <v>130.36666666666667</v>
      </c>
      <c r="E148" s="269">
        <v>128.98333333333335</v>
      </c>
      <c r="F148" s="269">
        <v>126.61666666666667</v>
      </c>
      <c r="G148" s="269">
        <v>125.23333333333335</v>
      </c>
      <c r="H148" s="269">
        <v>132.73333333333335</v>
      </c>
      <c r="I148" s="269">
        <v>134.11666666666667</v>
      </c>
      <c r="J148" s="269">
        <v>136.48333333333335</v>
      </c>
      <c r="K148" s="268">
        <v>131.75</v>
      </c>
      <c r="L148" s="268">
        <v>128</v>
      </c>
      <c r="M148" s="268">
        <v>109.98017</v>
      </c>
      <c r="N148" s="1"/>
      <c r="O148" s="1"/>
    </row>
    <row r="149" spans="1:15" ht="12.75" customHeight="1">
      <c r="A149" s="53">
        <v>140</v>
      </c>
      <c r="B149" s="405" t="s">
        <v>169</v>
      </c>
      <c r="C149" s="268">
        <v>168.65</v>
      </c>
      <c r="D149" s="269">
        <v>168.38333333333333</v>
      </c>
      <c r="E149" s="269">
        <v>167.11666666666665</v>
      </c>
      <c r="F149" s="269">
        <v>165.58333333333331</v>
      </c>
      <c r="G149" s="269">
        <v>164.31666666666663</v>
      </c>
      <c r="H149" s="269">
        <v>169.91666666666666</v>
      </c>
      <c r="I149" s="269">
        <v>171.18333333333331</v>
      </c>
      <c r="J149" s="269">
        <v>172.71666666666667</v>
      </c>
      <c r="K149" s="268">
        <v>169.65</v>
      </c>
      <c r="L149" s="268">
        <v>166.85</v>
      </c>
      <c r="M149" s="268">
        <v>74.478459999999998</v>
      </c>
      <c r="N149" s="1"/>
      <c r="O149" s="1"/>
    </row>
    <row r="150" spans="1:15" ht="12.75" customHeight="1">
      <c r="A150" s="53">
        <v>141</v>
      </c>
      <c r="B150" s="405" t="s">
        <v>163</v>
      </c>
      <c r="C150" s="268">
        <v>74.95</v>
      </c>
      <c r="D150" s="269">
        <v>74.416666666666671</v>
      </c>
      <c r="E150" s="269">
        <v>73.63333333333334</v>
      </c>
      <c r="F150" s="269">
        <v>72.316666666666663</v>
      </c>
      <c r="G150" s="269">
        <v>71.533333333333331</v>
      </c>
      <c r="H150" s="269">
        <v>75.733333333333348</v>
      </c>
      <c r="I150" s="269">
        <v>76.51666666666668</v>
      </c>
      <c r="J150" s="269">
        <v>77.833333333333357</v>
      </c>
      <c r="K150" s="268">
        <v>75.2</v>
      </c>
      <c r="L150" s="268">
        <v>73.099999999999994</v>
      </c>
      <c r="M150" s="268">
        <v>117.09304</v>
      </c>
      <c r="N150" s="1"/>
      <c r="O150" s="1"/>
    </row>
    <row r="151" spans="1:15" ht="12.75" customHeight="1">
      <c r="A151" s="53">
        <v>142</v>
      </c>
      <c r="B151" s="405" t="s">
        <v>165</v>
      </c>
      <c r="C151" s="268">
        <v>4703.1000000000004</v>
      </c>
      <c r="D151" s="269">
        <v>4675.0666666666666</v>
      </c>
      <c r="E151" s="269">
        <v>4618.1333333333332</v>
      </c>
      <c r="F151" s="269">
        <v>4533.166666666667</v>
      </c>
      <c r="G151" s="269">
        <v>4476.2333333333336</v>
      </c>
      <c r="H151" s="269">
        <v>4760.0333333333328</v>
      </c>
      <c r="I151" s="269">
        <v>4816.9666666666653</v>
      </c>
      <c r="J151" s="269">
        <v>4901.9333333333325</v>
      </c>
      <c r="K151" s="268">
        <v>4732</v>
      </c>
      <c r="L151" s="268">
        <v>4590.1000000000004</v>
      </c>
      <c r="M151" s="268">
        <v>1.6134200000000001</v>
      </c>
      <c r="N151" s="1"/>
      <c r="O151" s="1"/>
    </row>
    <row r="152" spans="1:15" ht="12.75" customHeight="1">
      <c r="A152" s="53">
        <v>143</v>
      </c>
      <c r="B152" s="405" t="s">
        <v>166</v>
      </c>
      <c r="C152" s="268">
        <v>18638.3</v>
      </c>
      <c r="D152" s="269">
        <v>18684.616666666669</v>
      </c>
      <c r="E152" s="269">
        <v>18534.233333333337</v>
      </c>
      <c r="F152" s="269">
        <v>18430.166666666668</v>
      </c>
      <c r="G152" s="269">
        <v>18279.783333333336</v>
      </c>
      <c r="H152" s="269">
        <v>18788.683333333338</v>
      </c>
      <c r="I152" s="269">
        <v>18939.066666666669</v>
      </c>
      <c r="J152" s="269">
        <v>19043.133333333339</v>
      </c>
      <c r="K152" s="268">
        <v>18835</v>
      </c>
      <c r="L152" s="268">
        <v>18580.55</v>
      </c>
      <c r="M152" s="268">
        <v>0.77930999999999995</v>
      </c>
      <c r="N152" s="1"/>
      <c r="O152" s="1"/>
    </row>
    <row r="153" spans="1:15" ht="12.75" customHeight="1">
      <c r="A153" s="53">
        <v>144</v>
      </c>
      <c r="B153" s="405" t="s">
        <v>162</v>
      </c>
      <c r="C153" s="268">
        <v>284.3</v>
      </c>
      <c r="D153" s="269">
        <v>283.23333333333335</v>
      </c>
      <c r="E153" s="269">
        <v>280.26666666666671</v>
      </c>
      <c r="F153" s="269">
        <v>276.23333333333335</v>
      </c>
      <c r="G153" s="269">
        <v>273.26666666666671</v>
      </c>
      <c r="H153" s="269">
        <v>287.26666666666671</v>
      </c>
      <c r="I153" s="269">
        <v>290.23333333333341</v>
      </c>
      <c r="J153" s="269">
        <v>294.26666666666671</v>
      </c>
      <c r="K153" s="268">
        <v>286.2</v>
      </c>
      <c r="L153" s="268">
        <v>279.2</v>
      </c>
      <c r="M153" s="268">
        <v>1.92198</v>
      </c>
      <c r="N153" s="1"/>
      <c r="O153" s="1"/>
    </row>
    <row r="154" spans="1:15" ht="12.75" customHeight="1">
      <c r="A154" s="53">
        <v>145</v>
      </c>
      <c r="B154" s="405" t="s">
        <v>268</v>
      </c>
      <c r="C154" s="268">
        <v>1007.3</v>
      </c>
      <c r="D154" s="269">
        <v>1004.75</v>
      </c>
      <c r="E154" s="269">
        <v>994.5</v>
      </c>
      <c r="F154" s="269">
        <v>981.7</v>
      </c>
      <c r="G154" s="269">
        <v>971.45</v>
      </c>
      <c r="H154" s="269">
        <v>1017.55</v>
      </c>
      <c r="I154" s="269">
        <v>1027.8</v>
      </c>
      <c r="J154" s="269">
        <v>1040.5999999999999</v>
      </c>
      <c r="K154" s="268">
        <v>1015</v>
      </c>
      <c r="L154" s="268">
        <v>991.95</v>
      </c>
      <c r="M154" s="268">
        <v>7.2182300000000001</v>
      </c>
      <c r="N154" s="1"/>
      <c r="O154" s="1"/>
    </row>
    <row r="155" spans="1:15" ht="12.75" customHeight="1">
      <c r="A155" s="53">
        <v>146</v>
      </c>
      <c r="B155" s="405" t="s">
        <v>170</v>
      </c>
      <c r="C155" s="268">
        <v>128.65</v>
      </c>
      <c r="D155" s="269">
        <v>129.20000000000002</v>
      </c>
      <c r="E155" s="269">
        <v>127.55000000000004</v>
      </c>
      <c r="F155" s="269">
        <v>126.45000000000002</v>
      </c>
      <c r="G155" s="269">
        <v>124.80000000000004</v>
      </c>
      <c r="H155" s="269">
        <v>130.30000000000004</v>
      </c>
      <c r="I155" s="269">
        <v>131.95000000000002</v>
      </c>
      <c r="J155" s="269">
        <v>133.05000000000004</v>
      </c>
      <c r="K155" s="268">
        <v>130.85</v>
      </c>
      <c r="L155" s="268">
        <v>128.1</v>
      </c>
      <c r="M155" s="268">
        <v>113.66882</v>
      </c>
      <c r="N155" s="1"/>
      <c r="O155" s="1"/>
    </row>
    <row r="156" spans="1:15" ht="12.75" customHeight="1">
      <c r="A156" s="53">
        <v>147</v>
      </c>
      <c r="B156" s="405" t="s">
        <v>269</v>
      </c>
      <c r="C156" s="268">
        <v>182.65</v>
      </c>
      <c r="D156" s="269">
        <v>183.53333333333333</v>
      </c>
      <c r="E156" s="269">
        <v>181.36666666666667</v>
      </c>
      <c r="F156" s="269">
        <v>180.08333333333334</v>
      </c>
      <c r="G156" s="269">
        <v>177.91666666666669</v>
      </c>
      <c r="H156" s="269">
        <v>184.81666666666666</v>
      </c>
      <c r="I156" s="269">
        <v>186.98333333333335</v>
      </c>
      <c r="J156" s="269">
        <v>188.26666666666665</v>
      </c>
      <c r="K156" s="268">
        <v>185.7</v>
      </c>
      <c r="L156" s="268">
        <v>182.25</v>
      </c>
      <c r="M156" s="268">
        <v>9.1536500000000007</v>
      </c>
      <c r="N156" s="1"/>
      <c r="O156" s="1"/>
    </row>
    <row r="157" spans="1:15" ht="12.75" customHeight="1">
      <c r="A157" s="53">
        <v>148</v>
      </c>
      <c r="B157" s="405" t="s">
        <v>832</v>
      </c>
      <c r="C157" s="268">
        <v>685</v>
      </c>
      <c r="D157" s="269">
        <v>685.81666666666661</v>
      </c>
      <c r="E157" s="269">
        <v>679.23333333333323</v>
      </c>
      <c r="F157" s="269">
        <v>673.46666666666658</v>
      </c>
      <c r="G157" s="269">
        <v>666.88333333333321</v>
      </c>
      <c r="H157" s="269">
        <v>691.58333333333326</v>
      </c>
      <c r="I157" s="269">
        <v>698.16666666666674</v>
      </c>
      <c r="J157" s="269">
        <v>703.93333333333328</v>
      </c>
      <c r="K157" s="268">
        <v>692.4</v>
      </c>
      <c r="L157" s="268">
        <v>680.05</v>
      </c>
      <c r="M157" s="268">
        <v>6.1312300000000004</v>
      </c>
      <c r="N157" s="1"/>
      <c r="O157" s="1"/>
    </row>
    <row r="158" spans="1:15" ht="12.75" customHeight="1">
      <c r="A158" s="53">
        <v>149</v>
      </c>
      <c r="B158" s="405" t="s">
        <v>442</v>
      </c>
      <c r="C158" s="268">
        <v>3010.1</v>
      </c>
      <c r="D158" s="269">
        <v>3010.1833333333329</v>
      </c>
      <c r="E158" s="269">
        <v>2990.3666666666659</v>
      </c>
      <c r="F158" s="269">
        <v>2970.6333333333328</v>
      </c>
      <c r="G158" s="269">
        <v>2950.8166666666657</v>
      </c>
      <c r="H158" s="269">
        <v>3029.9166666666661</v>
      </c>
      <c r="I158" s="269">
        <v>3049.7333333333327</v>
      </c>
      <c r="J158" s="269">
        <v>3069.4666666666662</v>
      </c>
      <c r="K158" s="268">
        <v>3030</v>
      </c>
      <c r="L158" s="268">
        <v>2990.45</v>
      </c>
      <c r="M158" s="268">
        <v>0.48472999999999999</v>
      </c>
      <c r="N158" s="1"/>
      <c r="O158" s="1"/>
    </row>
    <row r="159" spans="1:15" ht="12.75" customHeight="1">
      <c r="A159" s="53">
        <v>150</v>
      </c>
      <c r="B159" s="405" t="s">
        <v>833</v>
      </c>
      <c r="C159" s="268">
        <v>506.65</v>
      </c>
      <c r="D159" s="269">
        <v>510.34999999999991</v>
      </c>
      <c r="E159" s="269">
        <v>500.89999999999986</v>
      </c>
      <c r="F159" s="269">
        <v>495.15</v>
      </c>
      <c r="G159" s="269">
        <v>485.69999999999993</v>
      </c>
      <c r="H159" s="269">
        <v>516.0999999999998</v>
      </c>
      <c r="I159" s="269">
        <v>525.54999999999984</v>
      </c>
      <c r="J159" s="269">
        <v>531.29999999999973</v>
      </c>
      <c r="K159" s="268">
        <v>519.79999999999995</v>
      </c>
      <c r="L159" s="268">
        <v>504.6</v>
      </c>
      <c r="M159" s="268">
        <v>5.2753899999999998</v>
      </c>
      <c r="N159" s="1"/>
      <c r="O159" s="1"/>
    </row>
    <row r="160" spans="1:15" ht="12.75" customHeight="1">
      <c r="A160" s="53">
        <v>151</v>
      </c>
      <c r="B160" s="405" t="s">
        <v>177</v>
      </c>
      <c r="C160" s="268">
        <v>3158.4</v>
      </c>
      <c r="D160" s="269">
        <v>3137.1166666666668</v>
      </c>
      <c r="E160" s="269">
        <v>3102.2833333333338</v>
      </c>
      <c r="F160" s="269">
        <v>3046.166666666667</v>
      </c>
      <c r="G160" s="269">
        <v>3011.3333333333339</v>
      </c>
      <c r="H160" s="269">
        <v>3193.2333333333336</v>
      </c>
      <c r="I160" s="269">
        <v>3228.0666666666666</v>
      </c>
      <c r="J160" s="269">
        <v>3284.1833333333334</v>
      </c>
      <c r="K160" s="268">
        <v>3171.95</v>
      </c>
      <c r="L160" s="268">
        <v>3081</v>
      </c>
      <c r="M160" s="268">
        <v>2.4999099999999999</v>
      </c>
      <c r="N160" s="1"/>
      <c r="O160" s="1"/>
    </row>
    <row r="161" spans="1:15" ht="12.75" customHeight="1">
      <c r="A161" s="53">
        <v>152</v>
      </c>
      <c r="B161" s="405" t="s">
        <v>171</v>
      </c>
      <c r="C161" s="268">
        <v>53012.55</v>
      </c>
      <c r="D161" s="269">
        <v>52410.766666666663</v>
      </c>
      <c r="E161" s="269">
        <v>51205.183333333327</v>
      </c>
      <c r="F161" s="269">
        <v>49397.816666666666</v>
      </c>
      <c r="G161" s="269">
        <v>48192.23333333333</v>
      </c>
      <c r="H161" s="269">
        <v>54218.133333333324</v>
      </c>
      <c r="I161" s="269">
        <v>55423.716666666667</v>
      </c>
      <c r="J161" s="269">
        <v>57231.083333333321</v>
      </c>
      <c r="K161" s="268">
        <v>53616.35</v>
      </c>
      <c r="L161" s="268">
        <v>50603.4</v>
      </c>
      <c r="M161" s="268">
        <v>0.39158999999999999</v>
      </c>
      <c r="N161" s="1"/>
      <c r="O161" s="1"/>
    </row>
    <row r="162" spans="1:15" ht="12.75" customHeight="1">
      <c r="A162" s="53">
        <v>153</v>
      </c>
      <c r="B162" s="405" t="s">
        <v>447</v>
      </c>
      <c r="C162" s="268">
        <v>3200.55</v>
      </c>
      <c r="D162" s="269">
        <v>3181.1333333333332</v>
      </c>
      <c r="E162" s="269">
        <v>3144.9166666666665</v>
      </c>
      <c r="F162" s="269">
        <v>3089.2833333333333</v>
      </c>
      <c r="G162" s="269">
        <v>3053.0666666666666</v>
      </c>
      <c r="H162" s="269">
        <v>3236.7666666666664</v>
      </c>
      <c r="I162" s="269">
        <v>3272.9833333333336</v>
      </c>
      <c r="J162" s="269">
        <v>3328.6166666666663</v>
      </c>
      <c r="K162" s="268">
        <v>3217.35</v>
      </c>
      <c r="L162" s="268">
        <v>3125.5</v>
      </c>
      <c r="M162" s="268">
        <v>2.9863599999999999</v>
      </c>
      <c r="N162" s="1"/>
      <c r="O162" s="1"/>
    </row>
    <row r="163" spans="1:15" ht="12.75" customHeight="1">
      <c r="A163" s="53">
        <v>154</v>
      </c>
      <c r="B163" s="405" t="s">
        <v>173</v>
      </c>
      <c r="C163" s="268">
        <v>207.7</v>
      </c>
      <c r="D163" s="269">
        <v>207.75</v>
      </c>
      <c r="E163" s="269">
        <v>206</v>
      </c>
      <c r="F163" s="269">
        <v>204.3</v>
      </c>
      <c r="G163" s="269">
        <v>202.55</v>
      </c>
      <c r="H163" s="269">
        <v>209.45</v>
      </c>
      <c r="I163" s="269">
        <v>211.2</v>
      </c>
      <c r="J163" s="269">
        <v>212.89999999999998</v>
      </c>
      <c r="K163" s="268">
        <v>209.5</v>
      </c>
      <c r="L163" s="268">
        <v>206.05</v>
      </c>
      <c r="M163" s="268">
        <v>11.791589999999999</v>
      </c>
      <c r="N163" s="1"/>
      <c r="O163" s="1"/>
    </row>
    <row r="164" spans="1:15" ht="12.75" customHeight="1">
      <c r="A164" s="53">
        <v>155</v>
      </c>
      <c r="B164" s="405" t="s">
        <v>176</v>
      </c>
      <c r="C164" s="268">
        <v>2809.95</v>
      </c>
      <c r="D164" s="269">
        <v>2793.3166666666671</v>
      </c>
      <c r="E164" s="269">
        <v>2766.6333333333341</v>
      </c>
      <c r="F164" s="269">
        <v>2723.3166666666671</v>
      </c>
      <c r="G164" s="269">
        <v>2696.6333333333341</v>
      </c>
      <c r="H164" s="269">
        <v>2836.6333333333341</v>
      </c>
      <c r="I164" s="269">
        <v>2863.3166666666675</v>
      </c>
      <c r="J164" s="269">
        <v>2906.6333333333341</v>
      </c>
      <c r="K164" s="268">
        <v>2820</v>
      </c>
      <c r="L164" s="268">
        <v>2750</v>
      </c>
      <c r="M164" s="268">
        <v>4.0861499999999999</v>
      </c>
      <c r="N164" s="1"/>
      <c r="O164" s="1"/>
    </row>
    <row r="165" spans="1:15" ht="12.75" customHeight="1">
      <c r="A165" s="53">
        <v>156</v>
      </c>
      <c r="B165" s="405" t="s">
        <v>172</v>
      </c>
      <c r="C165" s="268">
        <v>976.65</v>
      </c>
      <c r="D165" s="269">
        <v>969.55000000000007</v>
      </c>
      <c r="E165" s="269">
        <v>959.10000000000014</v>
      </c>
      <c r="F165" s="269">
        <v>941.55000000000007</v>
      </c>
      <c r="G165" s="269">
        <v>931.10000000000014</v>
      </c>
      <c r="H165" s="269">
        <v>987.10000000000014</v>
      </c>
      <c r="I165" s="269">
        <v>997.55000000000018</v>
      </c>
      <c r="J165" s="269">
        <v>1015.1000000000001</v>
      </c>
      <c r="K165" s="268">
        <v>980</v>
      </c>
      <c r="L165" s="268">
        <v>952</v>
      </c>
      <c r="M165" s="268">
        <v>9.8978300000000008</v>
      </c>
      <c r="N165" s="1"/>
      <c r="O165" s="1"/>
    </row>
    <row r="166" spans="1:15" ht="12.75" customHeight="1">
      <c r="A166" s="53">
        <v>157</v>
      </c>
      <c r="B166" s="405" t="s">
        <v>270</v>
      </c>
      <c r="C166" s="268">
        <v>2604.85</v>
      </c>
      <c r="D166" s="269">
        <v>2609.2666666666664</v>
      </c>
      <c r="E166" s="269">
        <v>2580.583333333333</v>
      </c>
      <c r="F166" s="269">
        <v>2556.3166666666666</v>
      </c>
      <c r="G166" s="269">
        <v>2527.6333333333332</v>
      </c>
      <c r="H166" s="269">
        <v>2633.5333333333328</v>
      </c>
      <c r="I166" s="269">
        <v>2662.2166666666662</v>
      </c>
      <c r="J166" s="269">
        <v>2686.4833333333327</v>
      </c>
      <c r="K166" s="268">
        <v>2637.95</v>
      </c>
      <c r="L166" s="268">
        <v>2585</v>
      </c>
      <c r="M166" s="268">
        <v>1.6507799999999999</v>
      </c>
      <c r="N166" s="1"/>
      <c r="O166" s="1"/>
    </row>
    <row r="167" spans="1:15" ht="12.75" customHeight="1">
      <c r="A167" s="53">
        <v>158</v>
      </c>
      <c r="B167" s="405" t="s">
        <v>174</v>
      </c>
      <c r="C167" s="268">
        <v>112.2</v>
      </c>
      <c r="D167" s="269">
        <v>112.26666666666667</v>
      </c>
      <c r="E167" s="269">
        <v>111.18333333333334</v>
      </c>
      <c r="F167" s="269">
        <v>110.16666666666667</v>
      </c>
      <c r="G167" s="269">
        <v>109.08333333333334</v>
      </c>
      <c r="H167" s="269">
        <v>113.28333333333333</v>
      </c>
      <c r="I167" s="269">
        <v>114.36666666666667</v>
      </c>
      <c r="J167" s="269">
        <v>115.38333333333333</v>
      </c>
      <c r="K167" s="268">
        <v>113.35</v>
      </c>
      <c r="L167" s="268">
        <v>111.25</v>
      </c>
      <c r="M167" s="268">
        <v>66.179329999999993</v>
      </c>
      <c r="N167" s="1"/>
      <c r="O167" s="1"/>
    </row>
    <row r="168" spans="1:15" ht="12.75" customHeight="1">
      <c r="A168" s="53">
        <v>159</v>
      </c>
      <c r="B168" s="405" t="s">
        <v>179</v>
      </c>
      <c r="C168" s="268">
        <v>220.1</v>
      </c>
      <c r="D168" s="269">
        <v>221.88333333333333</v>
      </c>
      <c r="E168" s="269">
        <v>217.36666666666665</v>
      </c>
      <c r="F168" s="269">
        <v>214.63333333333333</v>
      </c>
      <c r="G168" s="269">
        <v>210.11666666666665</v>
      </c>
      <c r="H168" s="269">
        <v>224.61666666666665</v>
      </c>
      <c r="I168" s="269">
        <v>229.1333333333333</v>
      </c>
      <c r="J168" s="269">
        <v>231.86666666666665</v>
      </c>
      <c r="K168" s="268">
        <v>226.4</v>
      </c>
      <c r="L168" s="268">
        <v>219.15</v>
      </c>
      <c r="M168" s="268">
        <v>196.98398</v>
      </c>
      <c r="N168" s="1"/>
      <c r="O168" s="1"/>
    </row>
    <row r="169" spans="1:15" ht="12.75" customHeight="1">
      <c r="A169" s="53">
        <v>160</v>
      </c>
      <c r="B169" s="405" t="s">
        <v>271</v>
      </c>
      <c r="C169" s="268">
        <v>449.85</v>
      </c>
      <c r="D169" s="269">
        <v>451.75</v>
      </c>
      <c r="E169" s="269">
        <v>444.25</v>
      </c>
      <c r="F169" s="269">
        <v>438.65</v>
      </c>
      <c r="G169" s="269">
        <v>431.15</v>
      </c>
      <c r="H169" s="269">
        <v>457.35</v>
      </c>
      <c r="I169" s="269">
        <v>464.85</v>
      </c>
      <c r="J169" s="269">
        <v>470.45000000000005</v>
      </c>
      <c r="K169" s="268">
        <v>459.25</v>
      </c>
      <c r="L169" s="268">
        <v>446.15</v>
      </c>
      <c r="M169" s="268">
        <v>2.3315000000000001</v>
      </c>
      <c r="N169" s="1"/>
      <c r="O169" s="1"/>
    </row>
    <row r="170" spans="1:15" ht="12.75" customHeight="1">
      <c r="A170" s="53">
        <v>161</v>
      </c>
      <c r="B170" s="405" t="s">
        <v>272</v>
      </c>
      <c r="C170" s="268">
        <v>14722.2</v>
      </c>
      <c r="D170" s="269">
        <v>14650.733333333332</v>
      </c>
      <c r="E170" s="269">
        <v>14551.466666666664</v>
      </c>
      <c r="F170" s="269">
        <v>14380.733333333332</v>
      </c>
      <c r="G170" s="269">
        <v>14281.466666666664</v>
      </c>
      <c r="H170" s="269">
        <v>14821.466666666664</v>
      </c>
      <c r="I170" s="269">
        <v>14920.73333333333</v>
      </c>
      <c r="J170" s="269">
        <v>15091.466666666664</v>
      </c>
      <c r="K170" s="268">
        <v>14750</v>
      </c>
      <c r="L170" s="268">
        <v>14480</v>
      </c>
      <c r="M170" s="268">
        <v>6.7780000000000007E-2</v>
      </c>
      <c r="N170" s="1"/>
      <c r="O170" s="1"/>
    </row>
    <row r="171" spans="1:15" ht="12.75" customHeight="1">
      <c r="A171" s="53">
        <v>162</v>
      </c>
      <c r="B171" s="405" t="s">
        <v>178</v>
      </c>
      <c r="C171" s="268">
        <v>40.5</v>
      </c>
      <c r="D171" s="269">
        <v>40.516666666666673</v>
      </c>
      <c r="E171" s="269">
        <v>39.833333333333343</v>
      </c>
      <c r="F171" s="269">
        <v>39.166666666666671</v>
      </c>
      <c r="G171" s="269">
        <v>38.483333333333341</v>
      </c>
      <c r="H171" s="269">
        <v>41.183333333333344</v>
      </c>
      <c r="I171" s="269">
        <v>41.866666666666667</v>
      </c>
      <c r="J171" s="269">
        <v>42.533333333333346</v>
      </c>
      <c r="K171" s="268">
        <v>41.2</v>
      </c>
      <c r="L171" s="268">
        <v>39.85</v>
      </c>
      <c r="M171" s="268">
        <v>769.24094000000002</v>
      </c>
      <c r="N171" s="1"/>
      <c r="O171" s="1"/>
    </row>
    <row r="172" spans="1:15" ht="12.75" customHeight="1">
      <c r="A172" s="53">
        <v>163</v>
      </c>
      <c r="B172" s="405" t="s">
        <v>184</v>
      </c>
      <c r="C172" s="268">
        <v>103.65</v>
      </c>
      <c r="D172" s="269">
        <v>103.28333333333335</v>
      </c>
      <c r="E172" s="269">
        <v>102.56666666666669</v>
      </c>
      <c r="F172" s="269">
        <v>101.48333333333335</v>
      </c>
      <c r="G172" s="269">
        <v>100.76666666666669</v>
      </c>
      <c r="H172" s="269">
        <v>104.36666666666669</v>
      </c>
      <c r="I172" s="269">
        <v>105.08333333333336</v>
      </c>
      <c r="J172" s="269">
        <v>106.16666666666669</v>
      </c>
      <c r="K172" s="268">
        <v>104</v>
      </c>
      <c r="L172" s="268">
        <v>102.2</v>
      </c>
      <c r="M172" s="268">
        <v>47.35736</v>
      </c>
      <c r="N172" s="1"/>
      <c r="O172" s="1"/>
    </row>
    <row r="173" spans="1:15" ht="12.75" customHeight="1">
      <c r="A173" s="53">
        <v>164</v>
      </c>
      <c r="B173" s="405" t="s">
        <v>185</v>
      </c>
      <c r="C173" s="268">
        <v>2486.1</v>
      </c>
      <c r="D173" s="269">
        <v>2487.0666666666671</v>
      </c>
      <c r="E173" s="269">
        <v>2471.1333333333341</v>
      </c>
      <c r="F173" s="269">
        <v>2456.166666666667</v>
      </c>
      <c r="G173" s="269">
        <v>2440.233333333334</v>
      </c>
      <c r="H173" s="269">
        <v>2502.0333333333342</v>
      </c>
      <c r="I173" s="269">
        <v>2517.9666666666676</v>
      </c>
      <c r="J173" s="269">
        <v>2532.9333333333343</v>
      </c>
      <c r="K173" s="268">
        <v>2503</v>
      </c>
      <c r="L173" s="268">
        <v>2472.1</v>
      </c>
      <c r="M173" s="268">
        <v>47.572189999999999</v>
      </c>
      <c r="N173" s="1"/>
      <c r="O173" s="1"/>
    </row>
    <row r="174" spans="1:15" ht="12.75" customHeight="1">
      <c r="A174" s="53">
        <v>165</v>
      </c>
      <c r="B174" s="405" t="s">
        <v>273</v>
      </c>
      <c r="C174" s="268">
        <v>944.45</v>
      </c>
      <c r="D174" s="269">
        <v>938.08333333333337</v>
      </c>
      <c r="E174" s="269">
        <v>927.76666666666677</v>
      </c>
      <c r="F174" s="269">
        <v>911.08333333333337</v>
      </c>
      <c r="G174" s="269">
        <v>900.76666666666677</v>
      </c>
      <c r="H174" s="269">
        <v>954.76666666666677</v>
      </c>
      <c r="I174" s="269">
        <v>965.08333333333337</v>
      </c>
      <c r="J174" s="269">
        <v>981.76666666666677</v>
      </c>
      <c r="K174" s="268">
        <v>948.4</v>
      </c>
      <c r="L174" s="268">
        <v>921.4</v>
      </c>
      <c r="M174" s="268">
        <v>7.7825699999999998</v>
      </c>
      <c r="N174" s="1"/>
      <c r="O174" s="1"/>
    </row>
    <row r="175" spans="1:15" ht="12.75" customHeight="1">
      <c r="A175" s="53">
        <v>166</v>
      </c>
      <c r="B175" s="405" t="s">
        <v>187</v>
      </c>
      <c r="C175" s="268">
        <v>1285.5</v>
      </c>
      <c r="D175" s="269">
        <v>1284.8166666666666</v>
      </c>
      <c r="E175" s="269">
        <v>1269.6833333333332</v>
      </c>
      <c r="F175" s="269">
        <v>1253.8666666666666</v>
      </c>
      <c r="G175" s="269">
        <v>1238.7333333333331</v>
      </c>
      <c r="H175" s="269">
        <v>1300.6333333333332</v>
      </c>
      <c r="I175" s="269">
        <v>1315.7666666666664</v>
      </c>
      <c r="J175" s="269">
        <v>1331.5833333333333</v>
      </c>
      <c r="K175" s="268">
        <v>1299.95</v>
      </c>
      <c r="L175" s="268">
        <v>1269</v>
      </c>
      <c r="M175" s="268">
        <v>9.3286700000000007</v>
      </c>
      <c r="N175" s="1"/>
      <c r="O175" s="1"/>
    </row>
    <row r="176" spans="1:15" ht="12.75" customHeight="1">
      <c r="A176" s="53">
        <v>167</v>
      </c>
      <c r="B176" s="405" t="s">
        <v>191</v>
      </c>
      <c r="C176" s="268">
        <v>2622.3</v>
      </c>
      <c r="D176" s="269">
        <v>2606.9</v>
      </c>
      <c r="E176" s="269">
        <v>2571.4</v>
      </c>
      <c r="F176" s="269">
        <v>2520.5</v>
      </c>
      <c r="G176" s="269">
        <v>2485</v>
      </c>
      <c r="H176" s="269">
        <v>2657.8</v>
      </c>
      <c r="I176" s="269">
        <v>2693.3</v>
      </c>
      <c r="J176" s="269">
        <v>2744.2000000000003</v>
      </c>
      <c r="K176" s="268">
        <v>2642.4</v>
      </c>
      <c r="L176" s="268">
        <v>2556</v>
      </c>
      <c r="M176" s="268">
        <v>6.4914500000000004</v>
      </c>
      <c r="N176" s="1"/>
      <c r="O176" s="1"/>
    </row>
    <row r="177" spans="1:15" ht="12.75" customHeight="1">
      <c r="A177" s="53">
        <v>168</v>
      </c>
      <c r="B177" s="405" t="s">
        <v>189</v>
      </c>
      <c r="C177" s="268">
        <v>21703.5</v>
      </c>
      <c r="D177" s="269">
        <v>21969.100000000002</v>
      </c>
      <c r="E177" s="269">
        <v>21258.200000000004</v>
      </c>
      <c r="F177" s="269">
        <v>20812.900000000001</v>
      </c>
      <c r="G177" s="269">
        <v>20102.000000000004</v>
      </c>
      <c r="H177" s="269">
        <v>22414.400000000005</v>
      </c>
      <c r="I177" s="269">
        <v>23125.300000000007</v>
      </c>
      <c r="J177" s="269">
        <v>23570.600000000006</v>
      </c>
      <c r="K177" s="268">
        <v>22680</v>
      </c>
      <c r="L177" s="268">
        <v>21523.8</v>
      </c>
      <c r="M177" s="268">
        <v>1.7511399999999999</v>
      </c>
      <c r="N177" s="1"/>
      <c r="O177" s="1"/>
    </row>
    <row r="178" spans="1:15" ht="12.75" customHeight="1">
      <c r="A178" s="53">
        <v>169</v>
      </c>
      <c r="B178" s="405" t="s">
        <v>192</v>
      </c>
      <c r="C178" s="268">
        <v>1257.2</v>
      </c>
      <c r="D178" s="269">
        <v>1258.1499999999999</v>
      </c>
      <c r="E178" s="269">
        <v>1240.2999999999997</v>
      </c>
      <c r="F178" s="269">
        <v>1223.3999999999999</v>
      </c>
      <c r="G178" s="269">
        <v>1205.5499999999997</v>
      </c>
      <c r="H178" s="269">
        <v>1275.0499999999997</v>
      </c>
      <c r="I178" s="269">
        <v>1292.8999999999996</v>
      </c>
      <c r="J178" s="269">
        <v>1309.7999999999997</v>
      </c>
      <c r="K178" s="268">
        <v>1276</v>
      </c>
      <c r="L178" s="268">
        <v>1241.25</v>
      </c>
      <c r="M178" s="268">
        <v>8.0830800000000007</v>
      </c>
      <c r="N178" s="1"/>
      <c r="O178" s="1"/>
    </row>
    <row r="179" spans="1:15" ht="12.75" customHeight="1">
      <c r="A179" s="53">
        <v>170</v>
      </c>
      <c r="B179" s="405" t="s">
        <v>190</v>
      </c>
      <c r="C179" s="268">
        <v>2919.3</v>
      </c>
      <c r="D179" s="269">
        <v>2917.9833333333336</v>
      </c>
      <c r="E179" s="269">
        <v>2884.8166666666671</v>
      </c>
      <c r="F179" s="269">
        <v>2850.3333333333335</v>
      </c>
      <c r="G179" s="269">
        <v>2817.166666666667</v>
      </c>
      <c r="H179" s="269">
        <v>2952.4666666666672</v>
      </c>
      <c r="I179" s="269">
        <v>2985.6333333333332</v>
      </c>
      <c r="J179" s="269">
        <v>3020.1166666666672</v>
      </c>
      <c r="K179" s="268">
        <v>2951.15</v>
      </c>
      <c r="L179" s="268">
        <v>2883.5</v>
      </c>
      <c r="M179" s="268">
        <v>1.69207</v>
      </c>
      <c r="N179" s="1"/>
      <c r="O179" s="1"/>
    </row>
    <row r="180" spans="1:15" ht="12.75" customHeight="1">
      <c r="A180" s="53">
        <v>171</v>
      </c>
      <c r="B180" s="405" t="s">
        <v>824</v>
      </c>
      <c r="C180" s="268">
        <v>479.15</v>
      </c>
      <c r="D180" s="269">
        <v>482.48333333333329</v>
      </c>
      <c r="E180" s="269">
        <v>465.31666666666661</v>
      </c>
      <c r="F180" s="269">
        <v>451.48333333333329</v>
      </c>
      <c r="G180" s="269">
        <v>434.31666666666661</v>
      </c>
      <c r="H180" s="269">
        <v>496.31666666666661</v>
      </c>
      <c r="I180" s="269">
        <v>513.48333333333323</v>
      </c>
      <c r="J180" s="269">
        <v>527.31666666666661</v>
      </c>
      <c r="K180" s="268">
        <v>499.65</v>
      </c>
      <c r="L180" s="268">
        <v>468.65</v>
      </c>
      <c r="M180" s="268">
        <v>50.210560000000001</v>
      </c>
      <c r="N180" s="1"/>
      <c r="O180" s="1"/>
    </row>
    <row r="181" spans="1:15" ht="12.75" customHeight="1">
      <c r="A181" s="53">
        <v>172</v>
      </c>
      <c r="B181" s="405" t="s">
        <v>188</v>
      </c>
      <c r="C181" s="268">
        <v>567.29999999999995</v>
      </c>
      <c r="D181" s="269">
        <v>567.76666666666665</v>
      </c>
      <c r="E181" s="269">
        <v>561.5333333333333</v>
      </c>
      <c r="F181" s="269">
        <v>555.76666666666665</v>
      </c>
      <c r="G181" s="269">
        <v>549.5333333333333</v>
      </c>
      <c r="H181" s="269">
        <v>573.5333333333333</v>
      </c>
      <c r="I181" s="269">
        <v>579.76666666666665</v>
      </c>
      <c r="J181" s="269">
        <v>585.5333333333333</v>
      </c>
      <c r="K181" s="268">
        <v>574</v>
      </c>
      <c r="L181" s="268">
        <v>562</v>
      </c>
      <c r="M181" s="268">
        <v>118.69435</v>
      </c>
      <c r="N181" s="1"/>
      <c r="O181" s="1"/>
    </row>
    <row r="182" spans="1:15" ht="12.75" customHeight="1">
      <c r="A182" s="53">
        <v>173</v>
      </c>
      <c r="B182" s="405" t="s">
        <v>186</v>
      </c>
      <c r="C182" s="268">
        <v>80.400000000000006</v>
      </c>
      <c r="D182" s="269">
        <v>80.13333333333334</v>
      </c>
      <c r="E182" s="269">
        <v>79.26666666666668</v>
      </c>
      <c r="F182" s="269">
        <v>78.13333333333334</v>
      </c>
      <c r="G182" s="269">
        <v>77.26666666666668</v>
      </c>
      <c r="H182" s="269">
        <v>81.26666666666668</v>
      </c>
      <c r="I182" s="269">
        <v>82.133333333333326</v>
      </c>
      <c r="J182" s="269">
        <v>83.26666666666668</v>
      </c>
      <c r="K182" s="268">
        <v>81</v>
      </c>
      <c r="L182" s="268">
        <v>79</v>
      </c>
      <c r="M182" s="268">
        <v>117.18492000000001</v>
      </c>
      <c r="N182" s="1"/>
      <c r="O182" s="1"/>
    </row>
    <row r="183" spans="1:15" ht="12.75" customHeight="1">
      <c r="A183" s="53">
        <v>174</v>
      </c>
      <c r="B183" s="405" t="s">
        <v>193</v>
      </c>
      <c r="C183" s="268">
        <v>908</v>
      </c>
      <c r="D183" s="269">
        <v>904.85</v>
      </c>
      <c r="E183" s="269">
        <v>898.45</v>
      </c>
      <c r="F183" s="269">
        <v>888.9</v>
      </c>
      <c r="G183" s="269">
        <v>882.5</v>
      </c>
      <c r="H183" s="269">
        <v>914.40000000000009</v>
      </c>
      <c r="I183" s="269">
        <v>920.8</v>
      </c>
      <c r="J183" s="269">
        <v>930.35000000000014</v>
      </c>
      <c r="K183" s="268">
        <v>911.25</v>
      </c>
      <c r="L183" s="268">
        <v>895.3</v>
      </c>
      <c r="M183" s="268">
        <v>23.1769</v>
      </c>
      <c r="N183" s="1"/>
      <c r="O183" s="1"/>
    </row>
    <row r="184" spans="1:15" ht="12.75" customHeight="1">
      <c r="A184" s="53">
        <v>175</v>
      </c>
      <c r="B184" s="405" t="s">
        <v>194</v>
      </c>
      <c r="C184" s="268">
        <v>521.54999999999995</v>
      </c>
      <c r="D184" s="269">
        <v>517.4666666666667</v>
      </c>
      <c r="E184" s="269">
        <v>509.43333333333339</v>
      </c>
      <c r="F184" s="269">
        <v>497.31666666666672</v>
      </c>
      <c r="G184" s="269">
        <v>489.28333333333342</v>
      </c>
      <c r="H184" s="269">
        <v>529.58333333333337</v>
      </c>
      <c r="I184" s="269">
        <v>537.61666666666667</v>
      </c>
      <c r="J184" s="269">
        <v>549.73333333333335</v>
      </c>
      <c r="K184" s="268">
        <v>525.5</v>
      </c>
      <c r="L184" s="268">
        <v>505.35</v>
      </c>
      <c r="M184" s="268">
        <v>24.236499999999999</v>
      </c>
      <c r="N184" s="1"/>
      <c r="O184" s="1"/>
    </row>
    <row r="185" spans="1:15" ht="12.75" customHeight="1">
      <c r="A185" s="53">
        <v>176</v>
      </c>
      <c r="B185" s="405" t="s">
        <v>275</v>
      </c>
      <c r="C185" s="268">
        <v>563.9</v>
      </c>
      <c r="D185" s="269">
        <v>565.18333333333328</v>
      </c>
      <c r="E185" s="269">
        <v>556.81666666666661</v>
      </c>
      <c r="F185" s="269">
        <v>549.73333333333335</v>
      </c>
      <c r="G185" s="269">
        <v>541.36666666666667</v>
      </c>
      <c r="H185" s="269">
        <v>572.26666666666654</v>
      </c>
      <c r="I185" s="269">
        <v>580.6333333333331</v>
      </c>
      <c r="J185" s="269">
        <v>587.71666666666647</v>
      </c>
      <c r="K185" s="268">
        <v>573.54999999999995</v>
      </c>
      <c r="L185" s="268">
        <v>558.1</v>
      </c>
      <c r="M185" s="268">
        <v>6.88462</v>
      </c>
      <c r="N185" s="1"/>
      <c r="O185" s="1"/>
    </row>
    <row r="186" spans="1:15" ht="12.75" customHeight="1">
      <c r="A186" s="53">
        <v>177</v>
      </c>
      <c r="B186" s="405" t="s">
        <v>206</v>
      </c>
      <c r="C186" s="268">
        <v>1066.45</v>
      </c>
      <c r="D186" s="269">
        <v>1070.8166666666666</v>
      </c>
      <c r="E186" s="269">
        <v>1055.6333333333332</v>
      </c>
      <c r="F186" s="269">
        <v>1044.8166666666666</v>
      </c>
      <c r="G186" s="269">
        <v>1029.6333333333332</v>
      </c>
      <c r="H186" s="269">
        <v>1081.6333333333332</v>
      </c>
      <c r="I186" s="269">
        <v>1096.8166666666666</v>
      </c>
      <c r="J186" s="269">
        <v>1107.6333333333332</v>
      </c>
      <c r="K186" s="268">
        <v>1086</v>
      </c>
      <c r="L186" s="268">
        <v>1060</v>
      </c>
      <c r="M186" s="268">
        <v>24.524149999999999</v>
      </c>
      <c r="N186" s="1"/>
      <c r="O186" s="1"/>
    </row>
    <row r="187" spans="1:15" ht="12.75" customHeight="1">
      <c r="A187" s="53">
        <v>178</v>
      </c>
      <c r="B187" s="405" t="s">
        <v>195</v>
      </c>
      <c r="C187" s="268">
        <v>1150.05</v>
      </c>
      <c r="D187" s="269">
        <v>1132.5333333333335</v>
      </c>
      <c r="E187" s="269">
        <v>1108.0666666666671</v>
      </c>
      <c r="F187" s="269">
        <v>1066.0833333333335</v>
      </c>
      <c r="G187" s="269">
        <v>1041.616666666667</v>
      </c>
      <c r="H187" s="269">
        <v>1174.5166666666671</v>
      </c>
      <c r="I187" s="269">
        <v>1198.9833333333338</v>
      </c>
      <c r="J187" s="269">
        <v>1240.9666666666672</v>
      </c>
      <c r="K187" s="268">
        <v>1157</v>
      </c>
      <c r="L187" s="268">
        <v>1090.55</v>
      </c>
      <c r="M187" s="268">
        <v>32.584420000000001</v>
      </c>
      <c r="N187" s="1"/>
      <c r="O187" s="1"/>
    </row>
    <row r="188" spans="1:15" ht="12.75" customHeight="1">
      <c r="A188" s="53">
        <v>179</v>
      </c>
      <c r="B188" s="405" t="s">
        <v>502</v>
      </c>
      <c r="C188" s="268">
        <v>1208.5999999999999</v>
      </c>
      <c r="D188" s="269">
        <v>1212.6333333333332</v>
      </c>
      <c r="E188" s="269">
        <v>1199.2666666666664</v>
      </c>
      <c r="F188" s="269">
        <v>1189.9333333333332</v>
      </c>
      <c r="G188" s="269">
        <v>1176.5666666666664</v>
      </c>
      <c r="H188" s="269">
        <v>1221.9666666666665</v>
      </c>
      <c r="I188" s="269">
        <v>1235.3333333333333</v>
      </c>
      <c r="J188" s="269">
        <v>1244.6666666666665</v>
      </c>
      <c r="K188" s="268">
        <v>1226</v>
      </c>
      <c r="L188" s="268">
        <v>1203.3</v>
      </c>
      <c r="M188" s="268">
        <v>5.8221699999999998</v>
      </c>
      <c r="N188" s="1"/>
      <c r="O188" s="1"/>
    </row>
    <row r="189" spans="1:15" ht="12.75" customHeight="1">
      <c r="A189" s="53">
        <v>180</v>
      </c>
      <c r="B189" s="405" t="s">
        <v>200</v>
      </c>
      <c r="C189" s="268">
        <v>3007.4</v>
      </c>
      <c r="D189" s="269">
        <v>3005.5500000000006</v>
      </c>
      <c r="E189" s="269">
        <v>2981.1500000000015</v>
      </c>
      <c r="F189" s="269">
        <v>2954.900000000001</v>
      </c>
      <c r="G189" s="269">
        <v>2930.5000000000018</v>
      </c>
      <c r="H189" s="269">
        <v>3031.8000000000011</v>
      </c>
      <c r="I189" s="269">
        <v>3056.2</v>
      </c>
      <c r="J189" s="269">
        <v>3082.4500000000007</v>
      </c>
      <c r="K189" s="268">
        <v>3029.95</v>
      </c>
      <c r="L189" s="268">
        <v>2979.3</v>
      </c>
      <c r="M189" s="268">
        <v>20.179829999999999</v>
      </c>
      <c r="N189" s="1"/>
      <c r="O189" s="1"/>
    </row>
    <row r="190" spans="1:15" ht="12.75" customHeight="1">
      <c r="A190" s="53">
        <v>181</v>
      </c>
      <c r="B190" s="405" t="s">
        <v>196</v>
      </c>
      <c r="C190" s="268">
        <v>803.2</v>
      </c>
      <c r="D190" s="269">
        <v>799.65</v>
      </c>
      <c r="E190" s="269">
        <v>791.55</v>
      </c>
      <c r="F190" s="269">
        <v>779.9</v>
      </c>
      <c r="G190" s="269">
        <v>771.8</v>
      </c>
      <c r="H190" s="269">
        <v>811.3</v>
      </c>
      <c r="I190" s="269">
        <v>819.40000000000009</v>
      </c>
      <c r="J190" s="269">
        <v>831.05</v>
      </c>
      <c r="K190" s="268">
        <v>807.75</v>
      </c>
      <c r="L190" s="268">
        <v>788</v>
      </c>
      <c r="M190" s="268">
        <v>12.552339999999999</v>
      </c>
      <c r="N190" s="1"/>
      <c r="O190" s="1"/>
    </row>
    <row r="191" spans="1:15" ht="12.75" customHeight="1">
      <c r="A191" s="53">
        <v>182</v>
      </c>
      <c r="B191" s="405" t="s">
        <v>276</v>
      </c>
      <c r="C191" s="268">
        <v>8990.65</v>
      </c>
      <c r="D191" s="269">
        <v>8926.7666666666646</v>
      </c>
      <c r="E191" s="269">
        <v>8808.4833333333299</v>
      </c>
      <c r="F191" s="269">
        <v>8626.3166666666657</v>
      </c>
      <c r="G191" s="269">
        <v>8508.033333333331</v>
      </c>
      <c r="H191" s="269">
        <v>9108.9333333333288</v>
      </c>
      <c r="I191" s="269">
        <v>9227.2166666666653</v>
      </c>
      <c r="J191" s="269">
        <v>9409.3833333333278</v>
      </c>
      <c r="K191" s="268">
        <v>9045.0499999999993</v>
      </c>
      <c r="L191" s="268">
        <v>8744.6</v>
      </c>
      <c r="M191" s="268">
        <v>2.8723200000000002</v>
      </c>
      <c r="N191" s="1"/>
      <c r="O191" s="1"/>
    </row>
    <row r="192" spans="1:15" ht="12.75" customHeight="1">
      <c r="A192" s="53">
        <v>183</v>
      </c>
      <c r="B192" s="405" t="s">
        <v>197</v>
      </c>
      <c r="C192" s="268">
        <v>432.2</v>
      </c>
      <c r="D192" s="269">
        <v>429.7833333333333</v>
      </c>
      <c r="E192" s="269">
        <v>424.96666666666658</v>
      </c>
      <c r="F192" s="269">
        <v>417.73333333333329</v>
      </c>
      <c r="G192" s="269">
        <v>412.91666666666657</v>
      </c>
      <c r="H192" s="269">
        <v>437.01666666666659</v>
      </c>
      <c r="I192" s="269">
        <v>441.83333333333331</v>
      </c>
      <c r="J192" s="269">
        <v>449.06666666666661</v>
      </c>
      <c r="K192" s="268">
        <v>434.6</v>
      </c>
      <c r="L192" s="268">
        <v>422.55</v>
      </c>
      <c r="M192" s="268">
        <v>136.00785999999999</v>
      </c>
      <c r="N192" s="1"/>
      <c r="O192" s="1"/>
    </row>
    <row r="193" spans="1:15" ht="12.75" customHeight="1">
      <c r="A193" s="53">
        <v>184</v>
      </c>
      <c r="B193" s="405" t="s">
        <v>198</v>
      </c>
      <c r="C193" s="268">
        <v>231.65</v>
      </c>
      <c r="D193" s="269">
        <v>230.86666666666665</v>
      </c>
      <c r="E193" s="269">
        <v>228.23333333333329</v>
      </c>
      <c r="F193" s="269">
        <v>224.81666666666663</v>
      </c>
      <c r="G193" s="269">
        <v>222.18333333333328</v>
      </c>
      <c r="H193" s="269">
        <v>234.2833333333333</v>
      </c>
      <c r="I193" s="269">
        <v>236.91666666666669</v>
      </c>
      <c r="J193" s="269">
        <v>240.33333333333331</v>
      </c>
      <c r="K193" s="268">
        <v>233.5</v>
      </c>
      <c r="L193" s="268">
        <v>227.45</v>
      </c>
      <c r="M193" s="268">
        <v>196.48230000000001</v>
      </c>
      <c r="N193" s="1"/>
      <c r="O193" s="1"/>
    </row>
    <row r="194" spans="1:15" ht="12.75" customHeight="1">
      <c r="A194" s="53">
        <v>185</v>
      </c>
      <c r="B194" s="405" t="s">
        <v>199</v>
      </c>
      <c r="C194" s="268">
        <v>103.6</v>
      </c>
      <c r="D194" s="269">
        <v>104.13333333333333</v>
      </c>
      <c r="E194" s="269">
        <v>102.96666666666665</v>
      </c>
      <c r="F194" s="269">
        <v>102.33333333333333</v>
      </c>
      <c r="G194" s="269">
        <v>101.16666666666666</v>
      </c>
      <c r="H194" s="269">
        <v>104.76666666666665</v>
      </c>
      <c r="I194" s="269">
        <v>105.93333333333334</v>
      </c>
      <c r="J194" s="269">
        <v>106.56666666666665</v>
      </c>
      <c r="K194" s="268">
        <v>105.3</v>
      </c>
      <c r="L194" s="268">
        <v>103.5</v>
      </c>
      <c r="M194" s="268">
        <v>613.80322999999999</v>
      </c>
      <c r="N194" s="1"/>
      <c r="O194" s="1"/>
    </row>
    <row r="195" spans="1:15" ht="12.75" customHeight="1">
      <c r="A195" s="53">
        <v>186</v>
      </c>
      <c r="B195" s="405" t="s">
        <v>201</v>
      </c>
      <c r="C195" s="268">
        <v>1048.4000000000001</v>
      </c>
      <c r="D195" s="269">
        <v>1054.2166666666667</v>
      </c>
      <c r="E195" s="269">
        <v>1036.4333333333334</v>
      </c>
      <c r="F195" s="269">
        <v>1024.4666666666667</v>
      </c>
      <c r="G195" s="269">
        <v>1006.6833333333334</v>
      </c>
      <c r="H195" s="269">
        <v>1066.1833333333334</v>
      </c>
      <c r="I195" s="269">
        <v>1083.9666666666667</v>
      </c>
      <c r="J195" s="269">
        <v>1095.9333333333334</v>
      </c>
      <c r="K195" s="268">
        <v>1072</v>
      </c>
      <c r="L195" s="268">
        <v>1042.25</v>
      </c>
      <c r="M195" s="268">
        <v>38.672820000000002</v>
      </c>
      <c r="N195" s="1"/>
      <c r="O195" s="1"/>
    </row>
    <row r="196" spans="1:15" ht="12.75" customHeight="1">
      <c r="A196" s="53">
        <v>187</v>
      </c>
      <c r="B196" s="405" t="s">
        <v>182</v>
      </c>
      <c r="C196" s="268">
        <v>755</v>
      </c>
      <c r="D196" s="269">
        <v>751.86666666666667</v>
      </c>
      <c r="E196" s="269">
        <v>740.23333333333335</v>
      </c>
      <c r="F196" s="269">
        <v>725.4666666666667</v>
      </c>
      <c r="G196" s="269">
        <v>713.83333333333337</v>
      </c>
      <c r="H196" s="269">
        <v>766.63333333333333</v>
      </c>
      <c r="I196" s="269">
        <v>778.26666666666677</v>
      </c>
      <c r="J196" s="269">
        <v>793.0333333333333</v>
      </c>
      <c r="K196" s="268">
        <v>763.5</v>
      </c>
      <c r="L196" s="268">
        <v>737.1</v>
      </c>
      <c r="M196" s="268">
        <v>4.5389699999999999</v>
      </c>
      <c r="N196" s="1"/>
      <c r="O196" s="1"/>
    </row>
    <row r="197" spans="1:15" ht="12.75" customHeight="1">
      <c r="A197" s="53">
        <v>188</v>
      </c>
      <c r="B197" s="405" t="s">
        <v>202</v>
      </c>
      <c r="C197" s="268">
        <v>2737.6</v>
      </c>
      <c r="D197" s="269">
        <v>2710.85</v>
      </c>
      <c r="E197" s="269">
        <v>2676.75</v>
      </c>
      <c r="F197" s="269">
        <v>2615.9</v>
      </c>
      <c r="G197" s="269">
        <v>2581.8000000000002</v>
      </c>
      <c r="H197" s="269">
        <v>2771.7</v>
      </c>
      <c r="I197" s="269">
        <v>2805.7999999999993</v>
      </c>
      <c r="J197" s="269">
        <v>2866.6499999999996</v>
      </c>
      <c r="K197" s="268">
        <v>2744.95</v>
      </c>
      <c r="L197" s="268">
        <v>2650</v>
      </c>
      <c r="M197" s="268">
        <v>13.52472</v>
      </c>
      <c r="N197" s="1"/>
      <c r="O197" s="1"/>
    </row>
    <row r="198" spans="1:15" ht="12.75" customHeight="1">
      <c r="A198" s="53">
        <v>189</v>
      </c>
      <c r="B198" s="405" t="s">
        <v>203</v>
      </c>
      <c r="C198" s="268">
        <v>1537.7</v>
      </c>
      <c r="D198" s="269">
        <v>1528.1333333333332</v>
      </c>
      <c r="E198" s="269">
        <v>1506.2666666666664</v>
      </c>
      <c r="F198" s="269">
        <v>1474.8333333333333</v>
      </c>
      <c r="G198" s="269">
        <v>1452.9666666666665</v>
      </c>
      <c r="H198" s="269">
        <v>1559.5666666666664</v>
      </c>
      <c r="I198" s="269">
        <v>1581.4333333333332</v>
      </c>
      <c r="J198" s="269">
        <v>1612.8666666666663</v>
      </c>
      <c r="K198" s="268">
        <v>1550</v>
      </c>
      <c r="L198" s="268">
        <v>1496.7</v>
      </c>
      <c r="M198" s="268">
        <v>4.96645</v>
      </c>
      <c r="N198" s="1"/>
      <c r="O198" s="1"/>
    </row>
    <row r="199" spans="1:15" ht="12.75" customHeight="1">
      <c r="A199" s="53">
        <v>190</v>
      </c>
      <c r="B199" s="405" t="s">
        <v>204</v>
      </c>
      <c r="C199" s="268">
        <v>534</v>
      </c>
      <c r="D199" s="269">
        <v>532.16666666666663</v>
      </c>
      <c r="E199" s="269">
        <v>526.93333333333328</v>
      </c>
      <c r="F199" s="269">
        <v>519.86666666666667</v>
      </c>
      <c r="G199" s="269">
        <v>514.63333333333333</v>
      </c>
      <c r="H199" s="269">
        <v>539.23333333333323</v>
      </c>
      <c r="I199" s="269">
        <v>544.46666666666658</v>
      </c>
      <c r="J199" s="269">
        <v>551.53333333333319</v>
      </c>
      <c r="K199" s="268">
        <v>537.4</v>
      </c>
      <c r="L199" s="268">
        <v>525.1</v>
      </c>
      <c r="M199" s="268">
        <v>3.7898999999999998</v>
      </c>
      <c r="N199" s="1"/>
      <c r="O199" s="1"/>
    </row>
    <row r="200" spans="1:15" ht="12.75" customHeight="1">
      <c r="A200" s="53">
        <v>191</v>
      </c>
      <c r="B200" s="405" t="s">
        <v>205</v>
      </c>
      <c r="C200" s="268">
        <v>1486.75</v>
      </c>
      <c r="D200" s="269">
        <v>1473.5833333333333</v>
      </c>
      <c r="E200" s="269">
        <v>1454.1666666666665</v>
      </c>
      <c r="F200" s="269">
        <v>1421.5833333333333</v>
      </c>
      <c r="G200" s="269">
        <v>1402.1666666666665</v>
      </c>
      <c r="H200" s="269">
        <v>1506.1666666666665</v>
      </c>
      <c r="I200" s="269">
        <v>1525.583333333333</v>
      </c>
      <c r="J200" s="269">
        <v>1558.1666666666665</v>
      </c>
      <c r="K200" s="268">
        <v>1493</v>
      </c>
      <c r="L200" s="268">
        <v>1441</v>
      </c>
      <c r="M200" s="268">
        <v>8.7808399999999995</v>
      </c>
      <c r="N200" s="1"/>
      <c r="O200" s="1"/>
    </row>
    <row r="201" spans="1:15" ht="12.75" customHeight="1">
      <c r="A201" s="53">
        <v>192</v>
      </c>
      <c r="B201" s="405" t="s">
        <v>509</v>
      </c>
      <c r="C201" s="268">
        <v>37.9</v>
      </c>
      <c r="D201" s="269">
        <v>37.833333333333336</v>
      </c>
      <c r="E201" s="269">
        <v>37.516666666666673</v>
      </c>
      <c r="F201" s="269">
        <v>37.13333333333334</v>
      </c>
      <c r="G201" s="269">
        <v>36.816666666666677</v>
      </c>
      <c r="H201" s="269">
        <v>38.216666666666669</v>
      </c>
      <c r="I201" s="269">
        <v>38.533333333333331</v>
      </c>
      <c r="J201" s="269">
        <v>38.916666666666664</v>
      </c>
      <c r="K201" s="268">
        <v>38.15</v>
      </c>
      <c r="L201" s="268">
        <v>37.450000000000003</v>
      </c>
      <c r="M201" s="268">
        <v>42.150039999999997</v>
      </c>
      <c r="N201" s="1"/>
      <c r="O201" s="1"/>
    </row>
    <row r="202" spans="1:15" ht="12.75" customHeight="1">
      <c r="A202" s="53">
        <v>193</v>
      </c>
      <c r="B202" s="405" t="s">
        <v>209</v>
      </c>
      <c r="C202" s="268">
        <v>721.35</v>
      </c>
      <c r="D202" s="269">
        <v>719.01666666666677</v>
      </c>
      <c r="E202" s="269">
        <v>711.43333333333351</v>
      </c>
      <c r="F202" s="269">
        <v>701.51666666666677</v>
      </c>
      <c r="G202" s="269">
        <v>693.93333333333351</v>
      </c>
      <c r="H202" s="269">
        <v>728.93333333333351</v>
      </c>
      <c r="I202" s="269">
        <v>736.51666666666677</v>
      </c>
      <c r="J202" s="269">
        <v>746.43333333333351</v>
      </c>
      <c r="K202" s="268">
        <v>726.6</v>
      </c>
      <c r="L202" s="268">
        <v>709.1</v>
      </c>
      <c r="M202" s="268">
        <v>22.036429999999999</v>
      </c>
      <c r="N202" s="1"/>
      <c r="O202" s="1"/>
    </row>
    <row r="203" spans="1:15" ht="12.75" customHeight="1">
      <c r="A203" s="53">
        <v>194</v>
      </c>
      <c r="B203" s="405" t="s">
        <v>208</v>
      </c>
      <c r="C203" s="268">
        <v>6239.4</v>
      </c>
      <c r="D203" s="269">
        <v>6278.083333333333</v>
      </c>
      <c r="E203" s="269">
        <v>6191.3166666666657</v>
      </c>
      <c r="F203" s="269">
        <v>6143.2333333333327</v>
      </c>
      <c r="G203" s="269">
        <v>6056.4666666666653</v>
      </c>
      <c r="H203" s="269">
        <v>6326.1666666666661</v>
      </c>
      <c r="I203" s="269">
        <v>6412.9333333333343</v>
      </c>
      <c r="J203" s="269">
        <v>6461.0166666666664</v>
      </c>
      <c r="K203" s="268">
        <v>6364.85</v>
      </c>
      <c r="L203" s="268">
        <v>6230</v>
      </c>
      <c r="M203" s="268">
        <v>4.9209800000000001</v>
      </c>
      <c r="N203" s="1"/>
      <c r="O203" s="1"/>
    </row>
    <row r="204" spans="1:15" ht="12.75" customHeight="1">
      <c r="A204" s="53">
        <v>195</v>
      </c>
      <c r="B204" s="405" t="s">
        <v>277</v>
      </c>
      <c r="C204" s="268">
        <v>45.7</v>
      </c>
      <c r="D204" s="269">
        <v>45.966666666666669</v>
      </c>
      <c r="E204" s="269">
        <v>44.933333333333337</v>
      </c>
      <c r="F204" s="269">
        <v>44.166666666666671</v>
      </c>
      <c r="G204" s="269">
        <v>43.13333333333334</v>
      </c>
      <c r="H204" s="269">
        <v>46.733333333333334</v>
      </c>
      <c r="I204" s="269">
        <v>47.766666666666666</v>
      </c>
      <c r="J204" s="269">
        <v>48.533333333333331</v>
      </c>
      <c r="K204" s="268">
        <v>47</v>
      </c>
      <c r="L204" s="268">
        <v>45.2</v>
      </c>
      <c r="M204" s="268">
        <v>100.03804</v>
      </c>
      <c r="N204" s="1"/>
      <c r="O204" s="1"/>
    </row>
    <row r="205" spans="1:15" ht="12.75" customHeight="1">
      <c r="A205" s="53">
        <v>196</v>
      </c>
      <c r="B205" s="405" t="s">
        <v>207</v>
      </c>
      <c r="C205" s="268">
        <v>1639.45</v>
      </c>
      <c r="D205" s="269">
        <v>1651.3499999999997</v>
      </c>
      <c r="E205" s="269">
        <v>1622.6999999999994</v>
      </c>
      <c r="F205" s="269">
        <v>1605.9499999999996</v>
      </c>
      <c r="G205" s="269">
        <v>1577.2999999999993</v>
      </c>
      <c r="H205" s="269">
        <v>1668.0999999999995</v>
      </c>
      <c r="I205" s="269">
        <v>1696.7499999999995</v>
      </c>
      <c r="J205" s="269">
        <v>1713.4999999999995</v>
      </c>
      <c r="K205" s="268">
        <v>1680</v>
      </c>
      <c r="L205" s="268">
        <v>1634.6</v>
      </c>
      <c r="M205" s="268">
        <v>2.2291300000000001</v>
      </c>
      <c r="N205" s="1"/>
      <c r="O205" s="1"/>
    </row>
    <row r="206" spans="1:15" ht="12.75" customHeight="1">
      <c r="A206" s="53">
        <v>197</v>
      </c>
      <c r="B206" s="405" t="s">
        <v>154</v>
      </c>
      <c r="C206" s="268">
        <v>875.15</v>
      </c>
      <c r="D206" s="269">
        <v>871.81666666666661</v>
      </c>
      <c r="E206" s="269">
        <v>858.88333333333321</v>
      </c>
      <c r="F206" s="269">
        <v>842.61666666666656</v>
      </c>
      <c r="G206" s="269">
        <v>829.68333333333317</v>
      </c>
      <c r="H206" s="269">
        <v>888.08333333333326</v>
      </c>
      <c r="I206" s="269">
        <v>901.01666666666665</v>
      </c>
      <c r="J206" s="269">
        <v>917.2833333333333</v>
      </c>
      <c r="K206" s="268">
        <v>884.75</v>
      </c>
      <c r="L206" s="268">
        <v>855.55</v>
      </c>
      <c r="M206" s="268">
        <v>22.958189999999998</v>
      </c>
      <c r="N206" s="1"/>
      <c r="O206" s="1"/>
    </row>
    <row r="207" spans="1:15" ht="12.75" customHeight="1">
      <c r="A207" s="53">
        <v>198</v>
      </c>
      <c r="B207" s="405" t="s">
        <v>279</v>
      </c>
      <c r="C207" s="268">
        <v>1170.5</v>
      </c>
      <c r="D207" s="269">
        <v>1160.0666666666666</v>
      </c>
      <c r="E207" s="269">
        <v>1125.4333333333332</v>
      </c>
      <c r="F207" s="269">
        <v>1080.3666666666666</v>
      </c>
      <c r="G207" s="269">
        <v>1045.7333333333331</v>
      </c>
      <c r="H207" s="269">
        <v>1205.1333333333332</v>
      </c>
      <c r="I207" s="269">
        <v>1239.7666666666664</v>
      </c>
      <c r="J207" s="269">
        <v>1284.8333333333333</v>
      </c>
      <c r="K207" s="268">
        <v>1194.7</v>
      </c>
      <c r="L207" s="268">
        <v>1115</v>
      </c>
      <c r="M207" s="268">
        <v>20.767430000000001</v>
      </c>
      <c r="N207" s="1"/>
      <c r="O207" s="1"/>
    </row>
    <row r="208" spans="1:15" ht="12.75" customHeight="1">
      <c r="A208" s="53">
        <v>199</v>
      </c>
      <c r="B208" s="405" t="s">
        <v>210</v>
      </c>
      <c r="C208" s="268">
        <v>280.64999999999998</v>
      </c>
      <c r="D208" s="269">
        <v>279.76666666666665</v>
      </c>
      <c r="E208" s="269">
        <v>276.38333333333333</v>
      </c>
      <c r="F208" s="269">
        <v>272.11666666666667</v>
      </c>
      <c r="G208" s="269">
        <v>268.73333333333335</v>
      </c>
      <c r="H208" s="269">
        <v>284.0333333333333</v>
      </c>
      <c r="I208" s="269">
        <v>287.41666666666663</v>
      </c>
      <c r="J208" s="269">
        <v>291.68333333333328</v>
      </c>
      <c r="K208" s="268">
        <v>283.14999999999998</v>
      </c>
      <c r="L208" s="268">
        <v>275.5</v>
      </c>
      <c r="M208" s="268">
        <v>87.504149999999996</v>
      </c>
      <c r="N208" s="1"/>
      <c r="O208" s="1"/>
    </row>
    <row r="209" spans="1:15" ht="12.75" customHeight="1">
      <c r="A209" s="53">
        <v>200</v>
      </c>
      <c r="B209" s="405" t="s">
        <v>127</v>
      </c>
      <c r="C209" s="268">
        <v>9.1</v>
      </c>
      <c r="D209" s="269">
        <v>9.1333333333333329</v>
      </c>
      <c r="E209" s="269">
        <v>8.966666666666665</v>
      </c>
      <c r="F209" s="269">
        <v>8.8333333333333321</v>
      </c>
      <c r="G209" s="269">
        <v>8.6666666666666643</v>
      </c>
      <c r="H209" s="269">
        <v>9.2666666666666657</v>
      </c>
      <c r="I209" s="269">
        <v>9.4333333333333336</v>
      </c>
      <c r="J209" s="269">
        <v>9.5666666666666664</v>
      </c>
      <c r="K209" s="268">
        <v>9.3000000000000007</v>
      </c>
      <c r="L209" s="268">
        <v>9</v>
      </c>
      <c r="M209" s="268">
        <v>1020.95299</v>
      </c>
      <c r="N209" s="1"/>
      <c r="O209" s="1"/>
    </row>
    <row r="210" spans="1:15" ht="12.75" customHeight="1">
      <c r="A210" s="53">
        <v>201</v>
      </c>
      <c r="B210" s="405" t="s">
        <v>211</v>
      </c>
      <c r="C210" s="268">
        <v>897.8</v>
      </c>
      <c r="D210" s="269">
        <v>897.66666666666663</v>
      </c>
      <c r="E210" s="269">
        <v>889.43333333333328</v>
      </c>
      <c r="F210" s="269">
        <v>881.06666666666661</v>
      </c>
      <c r="G210" s="269">
        <v>872.83333333333326</v>
      </c>
      <c r="H210" s="269">
        <v>906.0333333333333</v>
      </c>
      <c r="I210" s="269">
        <v>914.26666666666665</v>
      </c>
      <c r="J210" s="269">
        <v>922.63333333333333</v>
      </c>
      <c r="K210" s="268">
        <v>905.9</v>
      </c>
      <c r="L210" s="268">
        <v>889.3</v>
      </c>
      <c r="M210" s="268">
        <v>10.979950000000001</v>
      </c>
      <c r="N210" s="1"/>
      <c r="O210" s="1"/>
    </row>
    <row r="211" spans="1:15" ht="12.75" customHeight="1">
      <c r="A211" s="53">
        <v>202</v>
      </c>
      <c r="B211" s="405" t="s">
        <v>280</v>
      </c>
      <c r="C211" s="268">
        <v>1686.3</v>
      </c>
      <c r="D211" s="269">
        <v>1695.2666666666667</v>
      </c>
      <c r="E211" s="269">
        <v>1673.5333333333333</v>
      </c>
      <c r="F211" s="269">
        <v>1660.7666666666667</v>
      </c>
      <c r="G211" s="269">
        <v>1639.0333333333333</v>
      </c>
      <c r="H211" s="269">
        <v>1708.0333333333333</v>
      </c>
      <c r="I211" s="269">
        <v>1729.7666666666664</v>
      </c>
      <c r="J211" s="269">
        <v>1742.5333333333333</v>
      </c>
      <c r="K211" s="268">
        <v>1717</v>
      </c>
      <c r="L211" s="268">
        <v>1682.5</v>
      </c>
      <c r="M211" s="268">
        <v>0.67425000000000002</v>
      </c>
      <c r="N211" s="1"/>
      <c r="O211" s="1"/>
    </row>
    <row r="212" spans="1:15" ht="12.75" customHeight="1">
      <c r="A212" s="53">
        <v>203</v>
      </c>
      <c r="B212" s="405" t="s">
        <v>212</v>
      </c>
      <c r="C212" s="268">
        <v>397.95</v>
      </c>
      <c r="D212" s="269">
        <v>397.76666666666665</v>
      </c>
      <c r="E212" s="269">
        <v>395.18333333333328</v>
      </c>
      <c r="F212" s="269">
        <v>392.41666666666663</v>
      </c>
      <c r="G212" s="269">
        <v>389.83333333333326</v>
      </c>
      <c r="H212" s="269">
        <v>400.5333333333333</v>
      </c>
      <c r="I212" s="269">
        <v>403.11666666666667</v>
      </c>
      <c r="J212" s="269">
        <v>405.88333333333333</v>
      </c>
      <c r="K212" s="268">
        <v>400.35</v>
      </c>
      <c r="L212" s="268">
        <v>395</v>
      </c>
      <c r="M212" s="268">
        <v>82.501620000000003</v>
      </c>
      <c r="N212" s="1"/>
      <c r="O212" s="1"/>
    </row>
    <row r="213" spans="1:15" ht="12.75" customHeight="1">
      <c r="A213" s="53">
        <v>204</v>
      </c>
      <c r="B213" s="405" t="s">
        <v>281</v>
      </c>
      <c r="C213" s="268">
        <v>16.75</v>
      </c>
      <c r="D213" s="269">
        <v>16.833333333333332</v>
      </c>
      <c r="E213" s="269">
        <v>16.516666666666666</v>
      </c>
      <c r="F213" s="269">
        <v>16.283333333333335</v>
      </c>
      <c r="G213" s="269">
        <v>15.966666666666669</v>
      </c>
      <c r="H213" s="269">
        <v>17.066666666666663</v>
      </c>
      <c r="I213" s="269">
        <v>17.383333333333333</v>
      </c>
      <c r="J213" s="269">
        <v>17.61666666666666</v>
      </c>
      <c r="K213" s="268">
        <v>17.149999999999999</v>
      </c>
      <c r="L213" s="268">
        <v>16.600000000000001</v>
      </c>
      <c r="M213" s="268">
        <v>995.39210000000003</v>
      </c>
      <c r="N213" s="1"/>
      <c r="O213" s="1"/>
    </row>
    <row r="214" spans="1:15" ht="12.75" customHeight="1">
      <c r="A214" s="53">
        <v>205</v>
      </c>
      <c r="B214" s="405" t="s">
        <v>213</v>
      </c>
      <c r="C214" s="268">
        <v>273.39999999999998</v>
      </c>
      <c r="D214" s="269">
        <v>274.05</v>
      </c>
      <c r="E214" s="269">
        <v>269.85000000000002</v>
      </c>
      <c r="F214" s="269">
        <v>266.3</v>
      </c>
      <c r="G214" s="269">
        <v>262.10000000000002</v>
      </c>
      <c r="H214" s="269">
        <v>277.60000000000002</v>
      </c>
      <c r="I214" s="269">
        <v>281.79999999999995</v>
      </c>
      <c r="J214" s="269">
        <v>285.35000000000002</v>
      </c>
      <c r="K214" s="268">
        <v>278.25</v>
      </c>
      <c r="L214" s="268">
        <v>270.5</v>
      </c>
      <c r="M214" s="268">
        <v>110.60209</v>
      </c>
      <c r="N214" s="1"/>
      <c r="O214" s="1"/>
    </row>
    <row r="215" spans="1:15" ht="12.75" customHeight="1">
      <c r="A215" s="53">
        <v>206</v>
      </c>
      <c r="B215" s="405" t="s">
        <v>834</v>
      </c>
      <c r="C215" s="268">
        <v>63.3</v>
      </c>
      <c r="D215" s="269">
        <v>63.216666666666669</v>
      </c>
      <c r="E215" s="269">
        <v>62.683333333333337</v>
      </c>
      <c r="F215" s="269">
        <v>62.06666666666667</v>
      </c>
      <c r="G215" s="269">
        <v>61.533333333333339</v>
      </c>
      <c r="H215" s="269">
        <v>63.833333333333336</v>
      </c>
      <c r="I215" s="269">
        <v>64.366666666666674</v>
      </c>
      <c r="J215" s="269">
        <v>64.983333333333334</v>
      </c>
      <c r="K215" s="268">
        <v>63.75</v>
      </c>
      <c r="L215" s="268">
        <v>62.6</v>
      </c>
      <c r="M215" s="268">
        <v>347.16572000000002</v>
      </c>
      <c r="N215" s="1"/>
      <c r="O215" s="1"/>
    </row>
    <row r="216" spans="1:15" ht="12.75" customHeight="1">
      <c r="A216" s="53">
        <v>207</v>
      </c>
      <c r="B216" s="405" t="s">
        <v>825</v>
      </c>
      <c r="C216" s="268">
        <v>363.2</v>
      </c>
      <c r="D216" s="269">
        <v>363.75</v>
      </c>
      <c r="E216" s="269">
        <v>360.1</v>
      </c>
      <c r="F216" s="269">
        <v>357</v>
      </c>
      <c r="G216" s="269">
        <v>353.35</v>
      </c>
      <c r="H216" s="269">
        <v>366.85</v>
      </c>
      <c r="I216" s="269">
        <v>370.5</v>
      </c>
      <c r="J216" s="269">
        <v>373.6</v>
      </c>
      <c r="K216" s="268">
        <v>367.4</v>
      </c>
      <c r="L216" s="268">
        <v>360.65</v>
      </c>
      <c r="M216" s="268">
        <v>8.3110700000000008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  <hyperlink ref="B169:M169" location="Future Intra!R1C1" display="PREVIOUS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D23" sqref="D2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82"/>
      <c r="B1" s="483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2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44827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75" t="s">
        <v>16</v>
      </c>
      <c r="B9" s="477" t="s">
        <v>18</v>
      </c>
      <c r="C9" s="481" t="s">
        <v>20</v>
      </c>
      <c r="D9" s="481" t="s">
        <v>21</v>
      </c>
      <c r="E9" s="472" t="s">
        <v>22</v>
      </c>
      <c r="F9" s="473"/>
      <c r="G9" s="474"/>
      <c r="H9" s="472" t="s">
        <v>23</v>
      </c>
      <c r="I9" s="473"/>
      <c r="J9" s="474"/>
      <c r="K9" s="23"/>
      <c r="L9" s="24"/>
      <c r="M9" s="50"/>
      <c r="N9" s="1"/>
      <c r="O9" s="1"/>
    </row>
    <row r="10" spans="1:15" ht="42.75" customHeight="1">
      <c r="A10" s="479"/>
      <c r="B10" s="480"/>
      <c r="C10" s="480"/>
      <c r="D10" s="48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77" t="s">
        <v>287</v>
      </c>
      <c r="C11" s="268">
        <v>23828.25</v>
      </c>
      <c r="D11" s="269">
        <v>23566.083333333332</v>
      </c>
      <c r="E11" s="269">
        <v>23162.166666666664</v>
      </c>
      <c r="F11" s="269">
        <v>22496.083333333332</v>
      </c>
      <c r="G11" s="269">
        <v>22092.166666666664</v>
      </c>
      <c r="H11" s="269">
        <v>24232.166666666664</v>
      </c>
      <c r="I11" s="269">
        <v>24636.083333333328</v>
      </c>
      <c r="J11" s="269">
        <v>25302.166666666664</v>
      </c>
      <c r="K11" s="268">
        <v>23970</v>
      </c>
      <c r="L11" s="268">
        <v>22900</v>
      </c>
      <c r="M11" s="268">
        <v>7.0669999999999997E-2</v>
      </c>
      <c r="N11" s="1"/>
      <c r="O11" s="1"/>
    </row>
    <row r="12" spans="1:15" ht="12" customHeight="1">
      <c r="A12" s="30">
        <v>2</v>
      </c>
      <c r="B12" s="278" t="s">
        <v>288</v>
      </c>
      <c r="C12" s="268">
        <v>3144.1</v>
      </c>
      <c r="D12" s="269">
        <v>3154.6833333333329</v>
      </c>
      <c r="E12" s="269">
        <v>3089.4166666666661</v>
      </c>
      <c r="F12" s="269">
        <v>3034.7333333333331</v>
      </c>
      <c r="G12" s="269">
        <v>2969.4666666666662</v>
      </c>
      <c r="H12" s="269">
        <v>3209.3666666666659</v>
      </c>
      <c r="I12" s="269">
        <v>3274.6333333333332</v>
      </c>
      <c r="J12" s="269">
        <v>3329.3166666666657</v>
      </c>
      <c r="K12" s="268">
        <v>3219.95</v>
      </c>
      <c r="L12" s="268">
        <v>3100</v>
      </c>
      <c r="M12" s="268">
        <v>3.3401200000000002</v>
      </c>
      <c r="N12" s="1"/>
      <c r="O12" s="1"/>
    </row>
    <row r="13" spans="1:15" ht="12" customHeight="1">
      <c r="A13" s="30">
        <v>3</v>
      </c>
      <c r="B13" s="278" t="s">
        <v>43</v>
      </c>
      <c r="C13" s="268">
        <v>2555.6999999999998</v>
      </c>
      <c r="D13" s="269">
        <v>2531.9333333333334</v>
      </c>
      <c r="E13" s="269">
        <v>2484.9666666666667</v>
      </c>
      <c r="F13" s="269">
        <v>2414.2333333333331</v>
      </c>
      <c r="G13" s="269">
        <v>2367.2666666666664</v>
      </c>
      <c r="H13" s="269">
        <v>2602.666666666667</v>
      </c>
      <c r="I13" s="269">
        <v>2649.6333333333341</v>
      </c>
      <c r="J13" s="269">
        <v>2720.3666666666672</v>
      </c>
      <c r="K13" s="268">
        <v>2578.9</v>
      </c>
      <c r="L13" s="268">
        <v>2461.1999999999998</v>
      </c>
      <c r="M13" s="268">
        <v>23.375029999999999</v>
      </c>
      <c r="N13" s="1"/>
      <c r="O13" s="1"/>
    </row>
    <row r="14" spans="1:15" ht="12" customHeight="1">
      <c r="A14" s="30">
        <v>4</v>
      </c>
      <c r="B14" s="278" t="s">
        <v>290</v>
      </c>
      <c r="C14" s="268">
        <v>2602</v>
      </c>
      <c r="D14" s="269">
        <v>2611.75</v>
      </c>
      <c r="E14" s="269">
        <v>2562.5</v>
      </c>
      <c r="F14" s="269">
        <v>2523</v>
      </c>
      <c r="G14" s="269">
        <v>2473.75</v>
      </c>
      <c r="H14" s="269">
        <v>2651.25</v>
      </c>
      <c r="I14" s="269">
        <v>2700.5</v>
      </c>
      <c r="J14" s="269">
        <v>2740</v>
      </c>
      <c r="K14" s="268">
        <v>2661</v>
      </c>
      <c r="L14" s="268">
        <v>2572.25</v>
      </c>
      <c r="M14" s="268">
        <v>0.48043000000000002</v>
      </c>
      <c r="N14" s="1"/>
      <c r="O14" s="1"/>
    </row>
    <row r="15" spans="1:15" ht="12" customHeight="1">
      <c r="A15" s="30">
        <v>5</v>
      </c>
      <c r="B15" s="278" t="s">
        <v>291</v>
      </c>
      <c r="C15" s="268">
        <v>1068.7</v>
      </c>
      <c r="D15" s="269">
        <v>1068.75</v>
      </c>
      <c r="E15" s="269">
        <v>1056.5</v>
      </c>
      <c r="F15" s="269">
        <v>1044.3</v>
      </c>
      <c r="G15" s="269">
        <v>1032.05</v>
      </c>
      <c r="H15" s="269">
        <v>1080.95</v>
      </c>
      <c r="I15" s="269">
        <v>1093.2</v>
      </c>
      <c r="J15" s="269">
        <v>1105.4000000000001</v>
      </c>
      <c r="K15" s="268">
        <v>1081</v>
      </c>
      <c r="L15" s="268">
        <v>1056.55</v>
      </c>
      <c r="M15" s="268">
        <v>4.3835300000000004</v>
      </c>
      <c r="N15" s="1"/>
      <c r="O15" s="1"/>
    </row>
    <row r="16" spans="1:15" ht="12" customHeight="1">
      <c r="A16" s="30">
        <v>6</v>
      </c>
      <c r="B16" s="278" t="s">
        <v>59</v>
      </c>
      <c r="C16" s="268">
        <v>663.4</v>
      </c>
      <c r="D16" s="269">
        <v>665.06666666666661</v>
      </c>
      <c r="E16" s="269">
        <v>657.58333333333326</v>
      </c>
      <c r="F16" s="269">
        <v>651.76666666666665</v>
      </c>
      <c r="G16" s="269">
        <v>644.2833333333333</v>
      </c>
      <c r="H16" s="269">
        <v>670.88333333333321</v>
      </c>
      <c r="I16" s="269">
        <v>678.36666666666656</v>
      </c>
      <c r="J16" s="269">
        <v>684.18333333333317</v>
      </c>
      <c r="K16" s="268">
        <v>672.55</v>
      </c>
      <c r="L16" s="268">
        <v>659.25</v>
      </c>
      <c r="M16" s="268">
        <v>9.1327300000000005</v>
      </c>
      <c r="N16" s="1"/>
      <c r="O16" s="1"/>
    </row>
    <row r="17" spans="1:15" ht="12" customHeight="1">
      <c r="A17" s="30">
        <v>7</v>
      </c>
      <c r="B17" s="278" t="s">
        <v>292</v>
      </c>
      <c r="C17" s="268">
        <v>471.45</v>
      </c>
      <c r="D17" s="269">
        <v>469.46666666666664</v>
      </c>
      <c r="E17" s="269">
        <v>464.7833333333333</v>
      </c>
      <c r="F17" s="269">
        <v>458.11666666666667</v>
      </c>
      <c r="G17" s="269">
        <v>453.43333333333334</v>
      </c>
      <c r="H17" s="269">
        <v>476.13333333333327</v>
      </c>
      <c r="I17" s="269">
        <v>480.81666666666655</v>
      </c>
      <c r="J17" s="269">
        <v>487.48333333333323</v>
      </c>
      <c r="K17" s="268">
        <v>474.15</v>
      </c>
      <c r="L17" s="268">
        <v>462.8</v>
      </c>
      <c r="M17" s="268">
        <v>2.6517300000000001</v>
      </c>
      <c r="N17" s="1"/>
      <c r="O17" s="1"/>
    </row>
    <row r="18" spans="1:15" ht="12" customHeight="1">
      <c r="A18" s="30">
        <v>8</v>
      </c>
      <c r="B18" s="278" t="s">
        <v>293</v>
      </c>
      <c r="C18" s="268">
        <v>2199.5500000000002</v>
      </c>
      <c r="D18" s="269">
        <v>2192.8000000000002</v>
      </c>
      <c r="E18" s="269">
        <v>2167.8000000000002</v>
      </c>
      <c r="F18" s="269">
        <v>2136.0500000000002</v>
      </c>
      <c r="G18" s="269">
        <v>2111.0500000000002</v>
      </c>
      <c r="H18" s="269">
        <v>2224.5500000000002</v>
      </c>
      <c r="I18" s="269">
        <v>2249.5500000000002</v>
      </c>
      <c r="J18" s="269">
        <v>2281.3000000000002</v>
      </c>
      <c r="K18" s="268">
        <v>2217.8000000000002</v>
      </c>
      <c r="L18" s="268">
        <v>2161.0500000000002</v>
      </c>
      <c r="M18" s="268">
        <v>0.2014</v>
      </c>
      <c r="N18" s="1"/>
      <c r="O18" s="1"/>
    </row>
    <row r="19" spans="1:15" ht="12" customHeight="1">
      <c r="A19" s="30">
        <v>9</v>
      </c>
      <c r="B19" s="278" t="s">
        <v>237</v>
      </c>
      <c r="C19" s="268">
        <v>17908</v>
      </c>
      <c r="D19" s="269">
        <v>17957.850000000002</v>
      </c>
      <c r="E19" s="269">
        <v>17750.150000000005</v>
      </c>
      <c r="F19" s="269">
        <v>17592.300000000003</v>
      </c>
      <c r="G19" s="269">
        <v>17384.600000000006</v>
      </c>
      <c r="H19" s="269">
        <v>18115.700000000004</v>
      </c>
      <c r="I19" s="269">
        <v>18323.400000000001</v>
      </c>
      <c r="J19" s="269">
        <v>18481.250000000004</v>
      </c>
      <c r="K19" s="268">
        <v>18165.55</v>
      </c>
      <c r="L19" s="268">
        <v>17800</v>
      </c>
      <c r="M19" s="268">
        <v>0.53339999999999999</v>
      </c>
      <c r="N19" s="1"/>
      <c r="O19" s="1"/>
    </row>
    <row r="20" spans="1:15" ht="12" customHeight="1">
      <c r="A20" s="30">
        <v>10</v>
      </c>
      <c r="B20" s="278" t="s">
        <v>45</v>
      </c>
      <c r="C20" s="268">
        <v>3716.3</v>
      </c>
      <c r="D20" s="269">
        <v>3686.7666666666664</v>
      </c>
      <c r="E20" s="269">
        <v>3637.583333333333</v>
      </c>
      <c r="F20" s="269">
        <v>3558.8666666666668</v>
      </c>
      <c r="G20" s="269">
        <v>3509.6833333333334</v>
      </c>
      <c r="H20" s="269">
        <v>3765.4833333333327</v>
      </c>
      <c r="I20" s="269">
        <v>3814.6666666666661</v>
      </c>
      <c r="J20" s="269">
        <v>3893.3833333333323</v>
      </c>
      <c r="K20" s="268">
        <v>3735.95</v>
      </c>
      <c r="L20" s="268">
        <v>3608.05</v>
      </c>
      <c r="M20" s="268">
        <v>34.907719999999998</v>
      </c>
      <c r="N20" s="1"/>
      <c r="O20" s="1"/>
    </row>
    <row r="21" spans="1:15" ht="12" customHeight="1">
      <c r="A21" s="30">
        <v>11</v>
      </c>
      <c r="B21" s="278" t="s">
        <v>238</v>
      </c>
      <c r="C21" s="268">
        <v>2363.6</v>
      </c>
      <c r="D21" s="269">
        <v>2359.2000000000003</v>
      </c>
      <c r="E21" s="269">
        <v>2329.4000000000005</v>
      </c>
      <c r="F21" s="269">
        <v>2295.2000000000003</v>
      </c>
      <c r="G21" s="269">
        <v>2265.4000000000005</v>
      </c>
      <c r="H21" s="269">
        <v>2393.4000000000005</v>
      </c>
      <c r="I21" s="269">
        <v>2423.2000000000007</v>
      </c>
      <c r="J21" s="269">
        <v>2457.4000000000005</v>
      </c>
      <c r="K21" s="268">
        <v>2389</v>
      </c>
      <c r="L21" s="268">
        <v>2325</v>
      </c>
      <c r="M21" s="268">
        <v>17.60549</v>
      </c>
      <c r="N21" s="1"/>
      <c r="O21" s="1"/>
    </row>
    <row r="22" spans="1:15" ht="12" customHeight="1">
      <c r="A22" s="30">
        <v>12</v>
      </c>
      <c r="B22" s="278" t="s">
        <v>46</v>
      </c>
      <c r="C22" s="268">
        <v>946.65</v>
      </c>
      <c r="D22" s="269">
        <v>942.73333333333323</v>
      </c>
      <c r="E22" s="269">
        <v>931.96666666666647</v>
      </c>
      <c r="F22" s="269">
        <v>917.28333333333319</v>
      </c>
      <c r="G22" s="269">
        <v>906.51666666666642</v>
      </c>
      <c r="H22" s="269">
        <v>957.41666666666652</v>
      </c>
      <c r="I22" s="269">
        <v>968.18333333333317</v>
      </c>
      <c r="J22" s="269">
        <v>982.86666666666656</v>
      </c>
      <c r="K22" s="268">
        <v>953.5</v>
      </c>
      <c r="L22" s="268">
        <v>928.05</v>
      </c>
      <c r="M22" s="268">
        <v>88.555639999999997</v>
      </c>
      <c r="N22" s="1"/>
      <c r="O22" s="1"/>
    </row>
    <row r="23" spans="1:15" ht="12.75" customHeight="1">
      <c r="A23" s="30">
        <v>13</v>
      </c>
      <c r="B23" s="278" t="s">
        <v>239</v>
      </c>
      <c r="C23" s="268">
        <v>3629.9</v>
      </c>
      <c r="D23" s="269">
        <v>3588.6166666666668</v>
      </c>
      <c r="E23" s="269">
        <v>3532.2833333333338</v>
      </c>
      <c r="F23" s="269">
        <v>3434.666666666667</v>
      </c>
      <c r="G23" s="269">
        <v>3378.3333333333339</v>
      </c>
      <c r="H23" s="269">
        <v>3686.2333333333336</v>
      </c>
      <c r="I23" s="269">
        <v>3742.5666666666666</v>
      </c>
      <c r="J23" s="269">
        <v>3840.1833333333334</v>
      </c>
      <c r="K23" s="268">
        <v>3644.95</v>
      </c>
      <c r="L23" s="268">
        <v>3491</v>
      </c>
      <c r="M23" s="268">
        <v>2.2951199999999998</v>
      </c>
      <c r="N23" s="1"/>
      <c r="O23" s="1"/>
    </row>
    <row r="24" spans="1:15" ht="12.75" customHeight="1">
      <c r="A24" s="30">
        <v>14</v>
      </c>
      <c r="B24" s="278" t="s">
        <v>240</v>
      </c>
      <c r="C24" s="268">
        <v>3997.9</v>
      </c>
      <c r="D24" s="269">
        <v>3952.9166666666665</v>
      </c>
      <c r="E24" s="269">
        <v>3866.083333333333</v>
      </c>
      <c r="F24" s="269">
        <v>3734.2666666666664</v>
      </c>
      <c r="G24" s="269">
        <v>3647.4333333333329</v>
      </c>
      <c r="H24" s="269">
        <v>4084.7333333333331</v>
      </c>
      <c r="I24" s="269">
        <v>4171.5666666666657</v>
      </c>
      <c r="J24" s="269">
        <v>4303.3833333333332</v>
      </c>
      <c r="K24" s="268">
        <v>4039.75</v>
      </c>
      <c r="L24" s="268">
        <v>3821.1</v>
      </c>
      <c r="M24" s="268">
        <v>6.29474</v>
      </c>
      <c r="N24" s="1"/>
      <c r="O24" s="1"/>
    </row>
    <row r="25" spans="1:15" ht="12.75" customHeight="1">
      <c r="A25" s="30">
        <v>15</v>
      </c>
      <c r="B25" s="278" t="s">
        <v>241</v>
      </c>
      <c r="C25" s="268">
        <v>115.95</v>
      </c>
      <c r="D25" s="269">
        <v>115.91666666666667</v>
      </c>
      <c r="E25" s="269">
        <v>114.28333333333335</v>
      </c>
      <c r="F25" s="269">
        <v>112.61666666666667</v>
      </c>
      <c r="G25" s="269">
        <v>110.98333333333335</v>
      </c>
      <c r="H25" s="269">
        <v>117.58333333333334</v>
      </c>
      <c r="I25" s="269">
        <v>119.21666666666667</v>
      </c>
      <c r="J25" s="269">
        <v>120.88333333333334</v>
      </c>
      <c r="K25" s="268">
        <v>117.55</v>
      </c>
      <c r="L25" s="268">
        <v>114.25</v>
      </c>
      <c r="M25" s="268">
        <v>24.802689999999998</v>
      </c>
      <c r="N25" s="1"/>
      <c r="O25" s="1"/>
    </row>
    <row r="26" spans="1:15" ht="12.75" customHeight="1">
      <c r="A26" s="30">
        <v>16</v>
      </c>
      <c r="B26" s="278" t="s">
        <v>41</v>
      </c>
      <c r="C26" s="268">
        <v>344.75</v>
      </c>
      <c r="D26" s="269">
        <v>342.35000000000008</v>
      </c>
      <c r="E26" s="269">
        <v>338.25000000000017</v>
      </c>
      <c r="F26" s="269">
        <v>331.75000000000011</v>
      </c>
      <c r="G26" s="269">
        <v>327.6500000000002</v>
      </c>
      <c r="H26" s="269">
        <v>348.85000000000014</v>
      </c>
      <c r="I26" s="269">
        <v>352.95000000000005</v>
      </c>
      <c r="J26" s="269">
        <v>359.4500000000001</v>
      </c>
      <c r="K26" s="268">
        <v>346.45</v>
      </c>
      <c r="L26" s="268">
        <v>335.85</v>
      </c>
      <c r="M26" s="268">
        <v>18.236440000000002</v>
      </c>
      <c r="N26" s="1"/>
      <c r="O26" s="1"/>
    </row>
    <row r="27" spans="1:15" ht="12.75" customHeight="1">
      <c r="A27" s="30">
        <v>17</v>
      </c>
      <c r="B27" s="278" t="s">
        <v>835</v>
      </c>
      <c r="C27" s="268">
        <v>474.85</v>
      </c>
      <c r="D27" s="269">
        <v>471.86666666666662</v>
      </c>
      <c r="E27" s="269">
        <v>466.98333333333323</v>
      </c>
      <c r="F27" s="269">
        <v>459.11666666666662</v>
      </c>
      <c r="G27" s="269">
        <v>454.23333333333323</v>
      </c>
      <c r="H27" s="269">
        <v>479.73333333333323</v>
      </c>
      <c r="I27" s="269">
        <v>484.61666666666656</v>
      </c>
      <c r="J27" s="269">
        <v>492.48333333333323</v>
      </c>
      <c r="K27" s="268">
        <v>476.75</v>
      </c>
      <c r="L27" s="268">
        <v>464</v>
      </c>
      <c r="M27" s="268">
        <v>9.5446600000000004</v>
      </c>
      <c r="N27" s="1"/>
      <c r="O27" s="1"/>
    </row>
    <row r="28" spans="1:15" ht="12.75" customHeight="1">
      <c r="A28" s="30">
        <v>18</v>
      </c>
      <c r="B28" s="278" t="s">
        <v>294</v>
      </c>
      <c r="C28" s="268">
        <v>308.55</v>
      </c>
      <c r="D28" s="269">
        <v>304.34999999999997</v>
      </c>
      <c r="E28" s="269">
        <v>298.19999999999993</v>
      </c>
      <c r="F28" s="269">
        <v>287.84999999999997</v>
      </c>
      <c r="G28" s="269">
        <v>281.69999999999993</v>
      </c>
      <c r="H28" s="269">
        <v>314.69999999999993</v>
      </c>
      <c r="I28" s="269">
        <v>320.84999999999991</v>
      </c>
      <c r="J28" s="269">
        <v>331.19999999999993</v>
      </c>
      <c r="K28" s="268">
        <v>310.5</v>
      </c>
      <c r="L28" s="268">
        <v>294</v>
      </c>
      <c r="M28" s="268">
        <v>9.9759700000000002</v>
      </c>
      <c r="N28" s="1"/>
      <c r="O28" s="1"/>
    </row>
    <row r="29" spans="1:15" ht="12.75" customHeight="1">
      <c r="A29" s="30">
        <v>19</v>
      </c>
      <c r="B29" s="278" t="s">
        <v>295</v>
      </c>
      <c r="C29" s="268">
        <v>276.8</v>
      </c>
      <c r="D29" s="269">
        <v>277.3</v>
      </c>
      <c r="E29" s="269">
        <v>273.10000000000002</v>
      </c>
      <c r="F29" s="269">
        <v>269.40000000000003</v>
      </c>
      <c r="G29" s="269">
        <v>265.20000000000005</v>
      </c>
      <c r="H29" s="269">
        <v>281</v>
      </c>
      <c r="I29" s="269">
        <v>285.19999999999993</v>
      </c>
      <c r="J29" s="269">
        <v>288.89999999999998</v>
      </c>
      <c r="K29" s="268">
        <v>281.5</v>
      </c>
      <c r="L29" s="268">
        <v>273.60000000000002</v>
      </c>
      <c r="M29" s="268">
        <v>3.0905300000000002</v>
      </c>
      <c r="N29" s="1"/>
      <c r="O29" s="1"/>
    </row>
    <row r="30" spans="1:15" ht="12.75" customHeight="1">
      <c r="A30" s="30">
        <v>20</v>
      </c>
      <c r="B30" s="278" t="s">
        <v>296</v>
      </c>
      <c r="C30" s="268">
        <v>1267.95</v>
      </c>
      <c r="D30" s="269">
        <v>1267.4833333333333</v>
      </c>
      <c r="E30" s="269">
        <v>1253.4666666666667</v>
      </c>
      <c r="F30" s="269">
        <v>1238.9833333333333</v>
      </c>
      <c r="G30" s="269">
        <v>1224.9666666666667</v>
      </c>
      <c r="H30" s="269">
        <v>1281.9666666666667</v>
      </c>
      <c r="I30" s="269">
        <v>1295.9833333333336</v>
      </c>
      <c r="J30" s="269">
        <v>1310.4666666666667</v>
      </c>
      <c r="K30" s="268">
        <v>1281.5</v>
      </c>
      <c r="L30" s="268">
        <v>1253</v>
      </c>
      <c r="M30" s="268">
        <v>1.18187</v>
      </c>
      <c r="N30" s="1"/>
      <c r="O30" s="1"/>
    </row>
    <row r="31" spans="1:15" ht="12.75" customHeight="1">
      <c r="A31" s="30">
        <v>21</v>
      </c>
      <c r="B31" s="278" t="s">
        <v>242</v>
      </c>
      <c r="C31" s="268">
        <v>1272.2</v>
      </c>
      <c r="D31" s="269">
        <v>1261.4166666666667</v>
      </c>
      <c r="E31" s="269">
        <v>1247.7833333333335</v>
      </c>
      <c r="F31" s="269">
        <v>1223.3666666666668</v>
      </c>
      <c r="G31" s="269">
        <v>1209.7333333333336</v>
      </c>
      <c r="H31" s="269">
        <v>1285.8333333333335</v>
      </c>
      <c r="I31" s="269">
        <v>1299.4666666666667</v>
      </c>
      <c r="J31" s="269">
        <v>1323.8833333333334</v>
      </c>
      <c r="K31" s="268">
        <v>1275.05</v>
      </c>
      <c r="L31" s="268">
        <v>1237</v>
      </c>
      <c r="M31" s="268">
        <v>0.66388000000000003</v>
      </c>
      <c r="N31" s="1"/>
      <c r="O31" s="1"/>
    </row>
    <row r="32" spans="1:15" ht="12.75" customHeight="1">
      <c r="A32" s="30">
        <v>22</v>
      </c>
      <c r="B32" s="278" t="s">
        <v>52</v>
      </c>
      <c r="C32" s="268">
        <v>609.70000000000005</v>
      </c>
      <c r="D32" s="269">
        <v>607.41666666666663</v>
      </c>
      <c r="E32" s="269">
        <v>603.2833333333333</v>
      </c>
      <c r="F32" s="269">
        <v>596.86666666666667</v>
      </c>
      <c r="G32" s="269">
        <v>592.73333333333335</v>
      </c>
      <c r="H32" s="269">
        <v>613.83333333333326</v>
      </c>
      <c r="I32" s="269">
        <v>617.9666666666667</v>
      </c>
      <c r="J32" s="269">
        <v>624.38333333333321</v>
      </c>
      <c r="K32" s="268">
        <v>611.54999999999995</v>
      </c>
      <c r="L32" s="268">
        <v>601</v>
      </c>
      <c r="M32" s="268">
        <v>0.83755000000000002</v>
      </c>
      <c r="N32" s="1"/>
      <c r="O32" s="1"/>
    </row>
    <row r="33" spans="1:15" ht="12.75" customHeight="1">
      <c r="A33" s="30">
        <v>23</v>
      </c>
      <c r="B33" s="278" t="s">
        <v>48</v>
      </c>
      <c r="C33" s="268">
        <v>3279.2</v>
      </c>
      <c r="D33" s="269">
        <v>3259.1999999999994</v>
      </c>
      <c r="E33" s="269">
        <v>3231.0499999999988</v>
      </c>
      <c r="F33" s="269">
        <v>3182.8999999999996</v>
      </c>
      <c r="G33" s="269">
        <v>3154.7499999999991</v>
      </c>
      <c r="H33" s="269">
        <v>3307.3499999999985</v>
      </c>
      <c r="I33" s="269">
        <v>3335.4999999999991</v>
      </c>
      <c r="J33" s="269">
        <v>3383.6499999999983</v>
      </c>
      <c r="K33" s="268">
        <v>3287.35</v>
      </c>
      <c r="L33" s="268">
        <v>3211.05</v>
      </c>
      <c r="M33" s="268">
        <v>0.25838</v>
      </c>
      <c r="N33" s="1"/>
      <c r="O33" s="1"/>
    </row>
    <row r="34" spans="1:15" ht="12.75" customHeight="1">
      <c r="A34" s="30">
        <v>24</v>
      </c>
      <c r="B34" s="278" t="s">
        <v>297</v>
      </c>
      <c r="C34" s="268">
        <v>2997.4</v>
      </c>
      <c r="D34" s="269">
        <v>2997.7999999999997</v>
      </c>
      <c r="E34" s="269">
        <v>2970.5999999999995</v>
      </c>
      <c r="F34" s="269">
        <v>2943.7999999999997</v>
      </c>
      <c r="G34" s="269">
        <v>2916.5999999999995</v>
      </c>
      <c r="H34" s="269">
        <v>3024.5999999999995</v>
      </c>
      <c r="I34" s="269">
        <v>3051.7999999999993</v>
      </c>
      <c r="J34" s="269">
        <v>3078.5999999999995</v>
      </c>
      <c r="K34" s="268">
        <v>3025</v>
      </c>
      <c r="L34" s="268">
        <v>2971</v>
      </c>
      <c r="M34" s="268">
        <v>0.27615000000000001</v>
      </c>
      <c r="N34" s="1"/>
      <c r="O34" s="1"/>
    </row>
    <row r="35" spans="1:15" ht="12.75" customHeight="1">
      <c r="A35" s="30">
        <v>25</v>
      </c>
      <c r="B35" s="278" t="s">
        <v>747</v>
      </c>
      <c r="C35" s="268">
        <v>387.55</v>
      </c>
      <c r="D35" s="269">
        <v>389.68333333333334</v>
      </c>
      <c r="E35" s="269">
        <v>377.36666666666667</v>
      </c>
      <c r="F35" s="269">
        <v>367.18333333333334</v>
      </c>
      <c r="G35" s="269">
        <v>354.86666666666667</v>
      </c>
      <c r="H35" s="269">
        <v>399.86666666666667</v>
      </c>
      <c r="I35" s="269">
        <v>412.18333333333339</v>
      </c>
      <c r="J35" s="269">
        <v>422.36666666666667</v>
      </c>
      <c r="K35" s="268">
        <v>402</v>
      </c>
      <c r="L35" s="268">
        <v>379.5</v>
      </c>
      <c r="M35" s="268">
        <v>5.2482699999999998</v>
      </c>
      <c r="N35" s="1"/>
      <c r="O35" s="1"/>
    </row>
    <row r="36" spans="1:15" ht="12.75" customHeight="1">
      <c r="A36" s="30">
        <v>26</v>
      </c>
      <c r="B36" s="278" t="s">
        <v>865</v>
      </c>
      <c r="C36" s="268">
        <v>19.350000000000001</v>
      </c>
      <c r="D36" s="269">
        <v>19.399999999999999</v>
      </c>
      <c r="E36" s="269">
        <v>19.099999999999998</v>
      </c>
      <c r="F36" s="269">
        <v>18.849999999999998</v>
      </c>
      <c r="G36" s="269">
        <v>18.549999999999997</v>
      </c>
      <c r="H36" s="269">
        <v>19.649999999999999</v>
      </c>
      <c r="I36" s="269">
        <v>19.949999999999996</v>
      </c>
      <c r="J36" s="269">
        <v>20.2</v>
      </c>
      <c r="K36" s="268">
        <v>19.7</v>
      </c>
      <c r="L36" s="268">
        <v>19.149999999999999</v>
      </c>
      <c r="M36" s="268">
        <v>18.268080000000001</v>
      </c>
      <c r="N36" s="1"/>
      <c r="O36" s="1"/>
    </row>
    <row r="37" spans="1:15" ht="12.75" customHeight="1">
      <c r="A37" s="30">
        <v>27</v>
      </c>
      <c r="B37" s="278" t="s">
        <v>50</v>
      </c>
      <c r="C37" s="268">
        <v>513.85</v>
      </c>
      <c r="D37" s="269">
        <v>511.91666666666669</v>
      </c>
      <c r="E37" s="269">
        <v>507.98333333333335</v>
      </c>
      <c r="F37" s="269">
        <v>502.11666666666667</v>
      </c>
      <c r="G37" s="269">
        <v>498.18333333333334</v>
      </c>
      <c r="H37" s="269">
        <v>517.7833333333333</v>
      </c>
      <c r="I37" s="269">
        <v>521.7166666666667</v>
      </c>
      <c r="J37" s="269">
        <v>527.58333333333337</v>
      </c>
      <c r="K37" s="268">
        <v>515.85</v>
      </c>
      <c r="L37" s="268">
        <v>506.05</v>
      </c>
      <c r="M37" s="268">
        <v>2.9321100000000002</v>
      </c>
      <c r="N37" s="1"/>
      <c r="O37" s="1"/>
    </row>
    <row r="38" spans="1:15" ht="12.75" customHeight="1">
      <c r="A38" s="30">
        <v>28</v>
      </c>
      <c r="B38" s="278" t="s">
        <v>298</v>
      </c>
      <c r="C38" s="268">
        <v>2279.15</v>
      </c>
      <c r="D38" s="269">
        <v>2273.9333333333329</v>
      </c>
      <c r="E38" s="269">
        <v>2257.8666666666659</v>
      </c>
      <c r="F38" s="269">
        <v>2236.583333333333</v>
      </c>
      <c r="G38" s="269">
        <v>2220.516666666666</v>
      </c>
      <c r="H38" s="269">
        <v>2295.2166666666658</v>
      </c>
      <c r="I38" s="269">
        <v>2311.2833333333324</v>
      </c>
      <c r="J38" s="269">
        <v>2332.5666666666657</v>
      </c>
      <c r="K38" s="268">
        <v>2290</v>
      </c>
      <c r="L38" s="268">
        <v>2252.65</v>
      </c>
      <c r="M38" s="268">
        <v>0.23055999999999999</v>
      </c>
      <c r="N38" s="1"/>
      <c r="O38" s="1"/>
    </row>
    <row r="39" spans="1:15" ht="12.75" customHeight="1">
      <c r="A39" s="30">
        <v>29</v>
      </c>
      <c r="B39" s="278" t="s">
        <v>51</v>
      </c>
      <c r="C39" s="268">
        <v>534.04999999999995</v>
      </c>
      <c r="D39" s="269">
        <v>532.98333333333323</v>
      </c>
      <c r="E39" s="269">
        <v>517.16666666666652</v>
      </c>
      <c r="F39" s="269">
        <v>500.2833333333333</v>
      </c>
      <c r="G39" s="269">
        <v>484.46666666666658</v>
      </c>
      <c r="H39" s="269">
        <v>549.86666666666645</v>
      </c>
      <c r="I39" s="269">
        <v>565.68333333333328</v>
      </c>
      <c r="J39" s="269">
        <v>582.56666666666638</v>
      </c>
      <c r="K39" s="268">
        <v>548.79999999999995</v>
      </c>
      <c r="L39" s="268">
        <v>516.1</v>
      </c>
      <c r="M39" s="268">
        <v>247.14675</v>
      </c>
      <c r="N39" s="1"/>
      <c r="O39" s="1"/>
    </row>
    <row r="40" spans="1:15" ht="12.75" customHeight="1">
      <c r="A40" s="30">
        <v>30</v>
      </c>
      <c r="B40" s="278" t="s">
        <v>813</v>
      </c>
      <c r="C40" s="268">
        <v>1507</v>
      </c>
      <c r="D40" s="269">
        <v>1513.3</v>
      </c>
      <c r="E40" s="269">
        <v>1488.8</v>
      </c>
      <c r="F40" s="269">
        <v>1470.6</v>
      </c>
      <c r="G40" s="269">
        <v>1446.1</v>
      </c>
      <c r="H40" s="269">
        <v>1531.5</v>
      </c>
      <c r="I40" s="269">
        <v>1556</v>
      </c>
      <c r="J40" s="269">
        <v>1574.2</v>
      </c>
      <c r="K40" s="268">
        <v>1537.8</v>
      </c>
      <c r="L40" s="268">
        <v>1495.1</v>
      </c>
      <c r="M40" s="268">
        <v>3.2477499999999999</v>
      </c>
      <c r="N40" s="1"/>
      <c r="O40" s="1"/>
    </row>
    <row r="41" spans="1:15" ht="12.75" customHeight="1">
      <c r="A41" s="30">
        <v>31</v>
      </c>
      <c r="B41" s="278" t="s">
        <v>777</v>
      </c>
      <c r="C41" s="268">
        <v>783.55</v>
      </c>
      <c r="D41" s="269">
        <v>785.96666666666658</v>
      </c>
      <c r="E41" s="269">
        <v>748.03333333333319</v>
      </c>
      <c r="F41" s="269">
        <v>712.51666666666665</v>
      </c>
      <c r="G41" s="269">
        <v>674.58333333333326</v>
      </c>
      <c r="H41" s="269">
        <v>821.48333333333312</v>
      </c>
      <c r="I41" s="269">
        <v>859.41666666666652</v>
      </c>
      <c r="J41" s="269">
        <v>894.93333333333305</v>
      </c>
      <c r="K41" s="268">
        <v>823.9</v>
      </c>
      <c r="L41" s="268">
        <v>750.45</v>
      </c>
      <c r="M41" s="268">
        <v>14.933350000000001</v>
      </c>
      <c r="N41" s="1"/>
      <c r="O41" s="1"/>
    </row>
    <row r="42" spans="1:15" ht="12.75" customHeight="1">
      <c r="A42" s="30">
        <v>32</v>
      </c>
      <c r="B42" s="278" t="s">
        <v>53</v>
      </c>
      <c r="C42" s="268">
        <v>4608.8999999999996</v>
      </c>
      <c r="D42" s="269">
        <v>4587.4333333333334</v>
      </c>
      <c r="E42" s="269">
        <v>4543.666666666667</v>
      </c>
      <c r="F42" s="269">
        <v>4478.4333333333334</v>
      </c>
      <c r="G42" s="269">
        <v>4434.666666666667</v>
      </c>
      <c r="H42" s="269">
        <v>4652.666666666667</v>
      </c>
      <c r="I42" s="269">
        <v>4696.4333333333334</v>
      </c>
      <c r="J42" s="269">
        <v>4761.666666666667</v>
      </c>
      <c r="K42" s="268">
        <v>4631.2</v>
      </c>
      <c r="L42" s="268">
        <v>4522.2</v>
      </c>
      <c r="M42" s="268">
        <v>5.1178900000000001</v>
      </c>
      <c r="N42" s="1"/>
      <c r="O42" s="1"/>
    </row>
    <row r="43" spans="1:15" ht="12.75" customHeight="1">
      <c r="A43" s="30">
        <v>33</v>
      </c>
      <c r="B43" s="278" t="s">
        <v>54</v>
      </c>
      <c r="C43" s="268">
        <v>288.10000000000002</v>
      </c>
      <c r="D43" s="269">
        <v>285.11666666666667</v>
      </c>
      <c r="E43" s="269">
        <v>280.33333333333337</v>
      </c>
      <c r="F43" s="269">
        <v>272.56666666666672</v>
      </c>
      <c r="G43" s="269">
        <v>267.78333333333342</v>
      </c>
      <c r="H43" s="269">
        <v>292.88333333333333</v>
      </c>
      <c r="I43" s="269">
        <v>297.66666666666663</v>
      </c>
      <c r="J43" s="269">
        <v>305.43333333333328</v>
      </c>
      <c r="K43" s="268">
        <v>289.89999999999998</v>
      </c>
      <c r="L43" s="268">
        <v>277.35000000000002</v>
      </c>
      <c r="M43" s="268">
        <v>42.343670000000003</v>
      </c>
      <c r="N43" s="1"/>
      <c r="O43" s="1"/>
    </row>
    <row r="44" spans="1:15" ht="12.75" customHeight="1">
      <c r="A44" s="30">
        <v>34</v>
      </c>
      <c r="B44" s="278" t="s">
        <v>836</v>
      </c>
      <c r="C44" s="268">
        <v>315.85000000000002</v>
      </c>
      <c r="D44" s="269">
        <v>314.68333333333334</v>
      </c>
      <c r="E44" s="269">
        <v>308.2166666666667</v>
      </c>
      <c r="F44" s="269">
        <v>300.58333333333337</v>
      </c>
      <c r="G44" s="269">
        <v>294.11666666666673</v>
      </c>
      <c r="H44" s="269">
        <v>322.31666666666666</v>
      </c>
      <c r="I44" s="269">
        <v>328.78333333333325</v>
      </c>
      <c r="J44" s="269">
        <v>336.41666666666663</v>
      </c>
      <c r="K44" s="268">
        <v>321.14999999999998</v>
      </c>
      <c r="L44" s="268">
        <v>307.05</v>
      </c>
      <c r="M44" s="268">
        <v>26.041589999999999</v>
      </c>
      <c r="N44" s="1"/>
      <c r="O44" s="1"/>
    </row>
    <row r="45" spans="1:15" ht="12.75" customHeight="1">
      <c r="A45" s="30">
        <v>35</v>
      </c>
      <c r="B45" s="278" t="s">
        <v>299</v>
      </c>
      <c r="C45" s="268">
        <v>639.85</v>
      </c>
      <c r="D45" s="269">
        <v>633.15000000000009</v>
      </c>
      <c r="E45" s="269">
        <v>616.35000000000014</v>
      </c>
      <c r="F45" s="269">
        <v>592.85</v>
      </c>
      <c r="G45" s="269">
        <v>576.05000000000007</v>
      </c>
      <c r="H45" s="269">
        <v>656.6500000000002</v>
      </c>
      <c r="I45" s="269">
        <v>673.45000000000016</v>
      </c>
      <c r="J45" s="269">
        <v>696.95000000000027</v>
      </c>
      <c r="K45" s="268">
        <v>649.95000000000005</v>
      </c>
      <c r="L45" s="268">
        <v>609.65</v>
      </c>
      <c r="M45" s="268">
        <v>9.4347300000000001</v>
      </c>
      <c r="N45" s="1"/>
      <c r="O45" s="1"/>
    </row>
    <row r="46" spans="1:15" ht="12.75" customHeight="1">
      <c r="A46" s="30">
        <v>36</v>
      </c>
      <c r="B46" s="278" t="s">
        <v>55</v>
      </c>
      <c r="C46" s="268">
        <v>164.5</v>
      </c>
      <c r="D46" s="269">
        <v>163.73333333333332</v>
      </c>
      <c r="E46" s="269">
        <v>161.76666666666665</v>
      </c>
      <c r="F46" s="269">
        <v>159.03333333333333</v>
      </c>
      <c r="G46" s="269">
        <v>157.06666666666666</v>
      </c>
      <c r="H46" s="269">
        <v>166.46666666666664</v>
      </c>
      <c r="I46" s="269">
        <v>168.43333333333328</v>
      </c>
      <c r="J46" s="269">
        <v>171.16666666666663</v>
      </c>
      <c r="K46" s="268">
        <v>165.7</v>
      </c>
      <c r="L46" s="268">
        <v>161</v>
      </c>
      <c r="M46" s="268">
        <v>117.55126</v>
      </c>
      <c r="N46" s="1"/>
      <c r="O46" s="1"/>
    </row>
    <row r="47" spans="1:15" ht="12.75" customHeight="1">
      <c r="A47" s="30">
        <v>37</v>
      </c>
      <c r="B47" s="278" t="s">
        <v>57</v>
      </c>
      <c r="C47" s="268">
        <v>3436</v>
      </c>
      <c r="D47" s="269">
        <v>3397.2166666666667</v>
      </c>
      <c r="E47" s="269">
        <v>3354.4333333333334</v>
      </c>
      <c r="F47" s="269">
        <v>3272.8666666666668</v>
      </c>
      <c r="G47" s="269">
        <v>3230.0833333333335</v>
      </c>
      <c r="H47" s="269">
        <v>3478.7833333333333</v>
      </c>
      <c r="I47" s="269">
        <v>3521.5666666666671</v>
      </c>
      <c r="J47" s="269">
        <v>3603.1333333333332</v>
      </c>
      <c r="K47" s="268">
        <v>3440</v>
      </c>
      <c r="L47" s="268">
        <v>3315.65</v>
      </c>
      <c r="M47" s="268">
        <v>8.2939600000000002</v>
      </c>
      <c r="N47" s="1"/>
      <c r="O47" s="1"/>
    </row>
    <row r="48" spans="1:15" ht="12.75" customHeight="1">
      <c r="A48" s="30">
        <v>38</v>
      </c>
      <c r="B48" s="278" t="s">
        <v>300</v>
      </c>
      <c r="C48" s="268">
        <v>247.95</v>
      </c>
      <c r="D48" s="269">
        <v>251.35</v>
      </c>
      <c r="E48" s="269">
        <v>243.84999999999997</v>
      </c>
      <c r="F48" s="269">
        <v>239.74999999999997</v>
      </c>
      <c r="G48" s="269">
        <v>232.24999999999994</v>
      </c>
      <c r="H48" s="269">
        <v>255.45</v>
      </c>
      <c r="I48" s="269">
        <v>262.95000000000005</v>
      </c>
      <c r="J48" s="269">
        <v>267.05</v>
      </c>
      <c r="K48" s="268">
        <v>258.85000000000002</v>
      </c>
      <c r="L48" s="268">
        <v>247.25</v>
      </c>
      <c r="M48" s="268">
        <v>4.7306699999999999</v>
      </c>
      <c r="N48" s="1"/>
      <c r="O48" s="1"/>
    </row>
    <row r="49" spans="1:15" ht="12.75" customHeight="1">
      <c r="A49" s="30">
        <v>39</v>
      </c>
      <c r="B49" s="278" t="s">
        <v>301</v>
      </c>
      <c r="C49" s="268">
        <v>3245.45</v>
      </c>
      <c r="D49" s="269">
        <v>3252.15</v>
      </c>
      <c r="E49" s="269">
        <v>3226.3</v>
      </c>
      <c r="F49" s="269">
        <v>3207.15</v>
      </c>
      <c r="G49" s="269">
        <v>3181.3</v>
      </c>
      <c r="H49" s="269">
        <v>3271.3</v>
      </c>
      <c r="I49" s="269">
        <v>3297.1499999999996</v>
      </c>
      <c r="J49" s="269">
        <v>3316.3</v>
      </c>
      <c r="K49" s="268">
        <v>3278</v>
      </c>
      <c r="L49" s="268">
        <v>3233</v>
      </c>
      <c r="M49" s="268">
        <v>5.8040000000000001E-2</v>
      </c>
      <c r="N49" s="1"/>
      <c r="O49" s="1"/>
    </row>
    <row r="50" spans="1:15" ht="12.75" customHeight="1">
      <c r="A50" s="30">
        <v>40</v>
      </c>
      <c r="B50" s="278" t="s">
        <v>302</v>
      </c>
      <c r="C50" s="268">
        <v>2342.75</v>
      </c>
      <c r="D50" s="269">
        <v>2374.2166666666667</v>
      </c>
      <c r="E50" s="269">
        <v>2298.5333333333333</v>
      </c>
      <c r="F50" s="269">
        <v>2254.3166666666666</v>
      </c>
      <c r="G50" s="269">
        <v>2178.6333333333332</v>
      </c>
      <c r="H50" s="269">
        <v>2418.4333333333334</v>
      </c>
      <c r="I50" s="269">
        <v>2494.1166666666668</v>
      </c>
      <c r="J50" s="269">
        <v>2538.3333333333335</v>
      </c>
      <c r="K50" s="268">
        <v>2449.9</v>
      </c>
      <c r="L50" s="268">
        <v>2330</v>
      </c>
      <c r="M50" s="268">
        <v>6.9607900000000003</v>
      </c>
      <c r="N50" s="1"/>
      <c r="O50" s="1"/>
    </row>
    <row r="51" spans="1:15" ht="12.75" customHeight="1">
      <c r="A51" s="30">
        <v>41</v>
      </c>
      <c r="B51" s="278" t="s">
        <v>303</v>
      </c>
      <c r="C51" s="268">
        <v>9377.5499999999993</v>
      </c>
      <c r="D51" s="269">
        <v>9327.5166666666664</v>
      </c>
      <c r="E51" s="269">
        <v>9260.0333333333328</v>
      </c>
      <c r="F51" s="269">
        <v>9142.5166666666664</v>
      </c>
      <c r="G51" s="269">
        <v>9075.0333333333328</v>
      </c>
      <c r="H51" s="269">
        <v>9445.0333333333328</v>
      </c>
      <c r="I51" s="269">
        <v>9512.5166666666664</v>
      </c>
      <c r="J51" s="269">
        <v>9630.0333333333328</v>
      </c>
      <c r="K51" s="268">
        <v>9395</v>
      </c>
      <c r="L51" s="268">
        <v>9210</v>
      </c>
      <c r="M51" s="268">
        <v>0.12864</v>
      </c>
      <c r="N51" s="1"/>
      <c r="O51" s="1"/>
    </row>
    <row r="52" spans="1:15" ht="12.75" customHeight="1">
      <c r="A52" s="30">
        <v>42</v>
      </c>
      <c r="B52" s="278" t="s">
        <v>60</v>
      </c>
      <c r="C52" s="268">
        <v>520.70000000000005</v>
      </c>
      <c r="D52" s="269">
        <v>522.16666666666663</v>
      </c>
      <c r="E52" s="269">
        <v>517.5333333333333</v>
      </c>
      <c r="F52" s="269">
        <v>514.36666666666667</v>
      </c>
      <c r="G52" s="269">
        <v>509.73333333333335</v>
      </c>
      <c r="H52" s="269">
        <v>525.33333333333326</v>
      </c>
      <c r="I52" s="269">
        <v>529.9666666666667</v>
      </c>
      <c r="J52" s="269">
        <v>533.13333333333321</v>
      </c>
      <c r="K52" s="268">
        <v>526.79999999999995</v>
      </c>
      <c r="L52" s="268">
        <v>519</v>
      </c>
      <c r="M52" s="268">
        <v>18.635960000000001</v>
      </c>
      <c r="N52" s="1"/>
      <c r="O52" s="1"/>
    </row>
    <row r="53" spans="1:15" ht="12.75" customHeight="1">
      <c r="A53" s="30">
        <v>43</v>
      </c>
      <c r="B53" s="278" t="s">
        <v>304</v>
      </c>
      <c r="C53" s="268">
        <v>474.55</v>
      </c>
      <c r="D53" s="269">
        <v>477.01666666666665</v>
      </c>
      <c r="E53" s="269">
        <v>468.33333333333331</v>
      </c>
      <c r="F53" s="269">
        <v>462.11666666666667</v>
      </c>
      <c r="G53" s="269">
        <v>453.43333333333334</v>
      </c>
      <c r="H53" s="269">
        <v>483.23333333333329</v>
      </c>
      <c r="I53" s="269">
        <v>491.91666666666669</v>
      </c>
      <c r="J53" s="269">
        <v>498.13333333333327</v>
      </c>
      <c r="K53" s="268">
        <v>485.7</v>
      </c>
      <c r="L53" s="268">
        <v>470.8</v>
      </c>
      <c r="M53" s="268">
        <v>1.1747399999999999</v>
      </c>
      <c r="N53" s="1"/>
      <c r="O53" s="1"/>
    </row>
    <row r="54" spans="1:15" ht="12.75" customHeight="1">
      <c r="A54" s="30">
        <v>44</v>
      </c>
      <c r="B54" s="278" t="s">
        <v>243</v>
      </c>
      <c r="C54" s="268">
        <v>4431.7</v>
      </c>
      <c r="D54" s="269">
        <v>4376.4333333333334</v>
      </c>
      <c r="E54" s="269">
        <v>4312.2666666666664</v>
      </c>
      <c r="F54" s="269">
        <v>4192.833333333333</v>
      </c>
      <c r="G54" s="269">
        <v>4128.6666666666661</v>
      </c>
      <c r="H54" s="269">
        <v>4495.8666666666668</v>
      </c>
      <c r="I54" s="269">
        <v>4560.0333333333328</v>
      </c>
      <c r="J54" s="269">
        <v>4679.4666666666672</v>
      </c>
      <c r="K54" s="268">
        <v>4440.6000000000004</v>
      </c>
      <c r="L54" s="268">
        <v>4257</v>
      </c>
      <c r="M54" s="268">
        <v>4.6523000000000003</v>
      </c>
      <c r="N54" s="1"/>
      <c r="O54" s="1"/>
    </row>
    <row r="55" spans="1:15" ht="12.75" customHeight="1">
      <c r="A55" s="30">
        <v>45</v>
      </c>
      <c r="B55" s="278" t="s">
        <v>61</v>
      </c>
      <c r="C55" s="268">
        <v>789.2</v>
      </c>
      <c r="D55" s="269">
        <v>794.1</v>
      </c>
      <c r="E55" s="269">
        <v>779.40000000000009</v>
      </c>
      <c r="F55" s="269">
        <v>769.6</v>
      </c>
      <c r="G55" s="269">
        <v>754.90000000000009</v>
      </c>
      <c r="H55" s="269">
        <v>803.90000000000009</v>
      </c>
      <c r="I55" s="269">
        <v>818.60000000000014</v>
      </c>
      <c r="J55" s="269">
        <v>828.40000000000009</v>
      </c>
      <c r="K55" s="268">
        <v>808.8</v>
      </c>
      <c r="L55" s="268">
        <v>784.3</v>
      </c>
      <c r="M55" s="268">
        <v>78.042749999999998</v>
      </c>
      <c r="N55" s="1"/>
      <c r="O55" s="1"/>
    </row>
    <row r="56" spans="1:15" ht="12.75" customHeight="1">
      <c r="A56" s="30">
        <v>46</v>
      </c>
      <c r="B56" s="278" t="s">
        <v>305</v>
      </c>
      <c r="C56" s="268">
        <v>2916.05</v>
      </c>
      <c r="D56" s="269">
        <v>2928.0166666666664</v>
      </c>
      <c r="E56" s="269">
        <v>2888.083333333333</v>
      </c>
      <c r="F56" s="269">
        <v>2860.1166666666668</v>
      </c>
      <c r="G56" s="269">
        <v>2820.1833333333334</v>
      </c>
      <c r="H56" s="269">
        <v>2955.9833333333327</v>
      </c>
      <c r="I56" s="269">
        <v>2995.9166666666661</v>
      </c>
      <c r="J56" s="269">
        <v>3023.8833333333323</v>
      </c>
      <c r="K56" s="268">
        <v>2967.95</v>
      </c>
      <c r="L56" s="268">
        <v>2900.05</v>
      </c>
      <c r="M56" s="268">
        <v>0.36258000000000001</v>
      </c>
      <c r="N56" s="1"/>
      <c r="O56" s="1"/>
    </row>
    <row r="57" spans="1:15" ht="12" customHeight="1">
      <c r="A57" s="30">
        <v>47</v>
      </c>
      <c r="B57" s="278" t="s">
        <v>306</v>
      </c>
      <c r="C57" s="268">
        <v>643.95000000000005</v>
      </c>
      <c r="D57" s="269">
        <v>644.65</v>
      </c>
      <c r="E57" s="269">
        <v>639.29999999999995</v>
      </c>
      <c r="F57" s="269">
        <v>634.65</v>
      </c>
      <c r="G57" s="269">
        <v>629.29999999999995</v>
      </c>
      <c r="H57" s="269">
        <v>649.29999999999995</v>
      </c>
      <c r="I57" s="269">
        <v>654.65000000000009</v>
      </c>
      <c r="J57" s="269">
        <v>659.3</v>
      </c>
      <c r="K57" s="268">
        <v>650</v>
      </c>
      <c r="L57" s="268">
        <v>640</v>
      </c>
      <c r="M57" s="268">
        <v>3.82301</v>
      </c>
      <c r="N57" s="1"/>
      <c r="O57" s="1"/>
    </row>
    <row r="58" spans="1:15" ht="12.75" customHeight="1">
      <c r="A58" s="30">
        <v>48</v>
      </c>
      <c r="B58" s="278" t="s">
        <v>62</v>
      </c>
      <c r="C58" s="268">
        <v>3728.9</v>
      </c>
      <c r="D58" s="269">
        <v>3729.6333333333332</v>
      </c>
      <c r="E58" s="269">
        <v>3699.2666666666664</v>
      </c>
      <c r="F58" s="269">
        <v>3669.6333333333332</v>
      </c>
      <c r="G58" s="269">
        <v>3639.2666666666664</v>
      </c>
      <c r="H58" s="269">
        <v>3759.2666666666664</v>
      </c>
      <c r="I58" s="269">
        <v>3789.6333333333332</v>
      </c>
      <c r="J58" s="269">
        <v>3819.2666666666664</v>
      </c>
      <c r="K58" s="268">
        <v>3760</v>
      </c>
      <c r="L58" s="268">
        <v>3700</v>
      </c>
      <c r="M58" s="268">
        <v>1.49651</v>
      </c>
      <c r="N58" s="1"/>
      <c r="O58" s="1"/>
    </row>
    <row r="59" spans="1:15" ht="12.75" customHeight="1">
      <c r="A59" s="30">
        <v>49</v>
      </c>
      <c r="B59" s="278" t="s">
        <v>307</v>
      </c>
      <c r="C59" s="268">
        <v>1110.4000000000001</v>
      </c>
      <c r="D59" s="269">
        <v>1108.3166666666666</v>
      </c>
      <c r="E59" s="269">
        <v>1090.0333333333333</v>
      </c>
      <c r="F59" s="269">
        <v>1069.6666666666667</v>
      </c>
      <c r="G59" s="269">
        <v>1051.3833333333334</v>
      </c>
      <c r="H59" s="269">
        <v>1128.6833333333332</v>
      </c>
      <c r="I59" s="269">
        <v>1146.9666666666665</v>
      </c>
      <c r="J59" s="269">
        <v>1167.333333333333</v>
      </c>
      <c r="K59" s="268">
        <v>1126.5999999999999</v>
      </c>
      <c r="L59" s="268">
        <v>1087.95</v>
      </c>
      <c r="M59" s="268">
        <v>1.22122</v>
      </c>
      <c r="N59" s="1"/>
      <c r="O59" s="1"/>
    </row>
    <row r="60" spans="1:15" ht="12.75" customHeight="1">
      <c r="A60" s="30">
        <v>50</v>
      </c>
      <c r="B60" s="278" t="s">
        <v>65</v>
      </c>
      <c r="C60" s="268">
        <v>7719.55</v>
      </c>
      <c r="D60" s="269">
        <v>7699.1833333333334</v>
      </c>
      <c r="E60" s="269">
        <v>7620.3666666666668</v>
      </c>
      <c r="F60" s="269">
        <v>7521.1833333333334</v>
      </c>
      <c r="G60" s="269">
        <v>7442.3666666666668</v>
      </c>
      <c r="H60" s="269">
        <v>7798.3666666666668</v>
      </c>
      <c r="I60" s="269">
        <v>7877.1833333333343</v>
      </c>
      <c r="J60" s="269">
        <v>7976.3666666666668</v>
      </c>
      <c r="K60" s="268">
        <v>7778</v>
      </c>
      <c r="L60" s="268">
        <v>7600</v>
      </c>
      <c r="M60" s="268">
        <v>12.81039</v>
      </c>
      <c r="N60" s="1"/>
      <c r="O60" s="1"/>
    </row>
    <row r="61" spans="1:15" ht="12.75" customHeight="1">
      <c r="A61" s="30">
        <v>51</v>
      </c>
      <c r="B61" s="278" t="s">
        <v>64</v>
      </c>
      <c r="C61" s="268">
        <v>1772.35</v>
      </c>
      <c r="D61" s="269">
        <v>1764.45</v>
      </c>
      <c r="E61" s="269">
        <v>1740.9</v>
      </c>
      <c r="F61" s="269">
        <v>1709.45</v>
      </c>
      <c r="G61" s="269">
        <v>1685.9</v>
      </c>
      <c r="H61" s="269">
        <v>1795.9</v>
      </c>
      <c r="I61" s="269">
        <v>1819.4499999999998</v>
      </c>
      <c r="J61" s="269">
        <v>1850.9</v>
      </c>
      <c r="K61" s="268">
        <v>1788</v>
      </c>
      <c r="L61" s="268">
        <v>1733</v>
      </c>
      <c r="M61" s="268">
        <v>44.808169999999997</v>
      </c>
      <c r="N61" s="1"/>
      <c r="O61" s="1"/>
    </row>
    <row r="62" spans="1:15" ht="12.75" customHeight="1">
      <c r="A62" s="30">
        <v>52</v>
      </c>
      <c r="B62" s="278" t="s">
        <v>244</v>
      </c>
      <c r="C62" s="268">
        <v>6901.9</v>
      </c>
      <c r="D62" s="269">
        <v>6903.7166666666672</v>
      </c>
      <c r="E62" s="269">
        <v>6817.4333333333343</v>
      </c>
      <c r="F62" s="269">
        <v>6732.9666666666672</v>
      </c>
      <c r="G62" s="269">
        <v>6646.6833333333343</v>
      </c>
      <c r="H62" s="269">
        <v>6988.1833333333343</v>
      </c>
      <c r="I62" s="269">
        <v>7074.4666666666672</v>
      </c>
      <c r="J62" s="269">
        <v>7158.9333333333343</v>
      </c>
      <c r="K62" s="268">
        <v>6990</v>
      </c>
      <c r="L62" s="268">
        <v>6819.25</v>
      </c>
      <c r="M62" s="268">
        <v>1.1393500000000001</v>
      </c>
      <c r="N62" s="1"/>
      <c r="O62" s="1"/>
    </row>
    <row r="63" spans="1:15" ht="12.75" customHeight="1">
      <c r="A63" s="30">
        <v>53</v>
      </c>
      <c r="B63" s="278" t="s">
        <v>308</v>
      </c>
      <c r="C63" s="268">
        <v>3591.8</v>
      </c>
      <c r="D63" s="269">
        <v>3576.2666666666664</v>
      </c>
      <c r="E63" s="269">
        <v>3549.5333333333328</v>
      </c>
      <c r="F63" s="269">
        <v>3507.2666666666664</v>
      </c>
      <c r="G63" s="269">
        <v>3480.5333333333328</v>
      </c>
      <c r="H63" s="269">
        <v>3618.5333333333328</v>
      </c>
      <c r="I63" s="269">
        <v>3645.2666666666664</v>
      </c>
      <c r="J63" s="269">
        <v>3687.5333333333328</v>
      </c>
      <c r="K63" s="268">
        <v>3603</v>
      </c>
      <c r="L63" s="268">
        <v>3534</v>
      </c>
      <c r="M63" s="268">
        <v>0.54551000000000005</v>
      </c>
      <c r="N63" s="1"/>
      <c r="O63" s="1"/>
    </row>
    <row r="64" spans="1:15" ht="12.75" customHeight="1">
      <c r="A64" s="30">
        <v>54</v>
      </c>
      <c r="B64" s="278" t="s">
        <v>66</v>
      </c>
      <c r="C64" s="268">
        <v>1918.35</v>
      </c>
      <c r="D64" s="269">
        <v>1910.75</v>
      </c>
      <c r="E64" s="269">
        <v>1888.6</v>
      </c>
      <c r="F64" s="269">
        <v>1858.85</v>
      </c>
      <c r="G64" s="269">
        <v>1836.6999999999998</v>
      </c>
      <c r="H64" s="269">
        <v>1940.5</v>
      </c>
      <c r="I64" s="269">
        <v>1962.65</v>
      </c>
      <c r="J64" s="269">
        <v>1992.4</v>
      </c>
      <c r="K64" s="268">
        <v>1932.9</v>
      </c>
      <c r="L64" s="268">
        <v>1881</v>
      </c>
      <c r="M64" s="268">
        <v>3.2002100000000002</v>
      </c>
      <c r="N64" s="1"/>
      <c r="O64" s="1"/>
    </row>
    <row r="65" spans="1:15" ht="12.75" customHeight="1">
      <c r="A65" s="30">
        <v>55</v>
      </c>
      <c r="B65" s="278" t="s">
        <v>309</v>
      </c>
      <c r="C65" s="268">
        <v>372.1</v>
      </c>
      <c r="D65" s="269">
        <v>370.41666666666669</v>
      </c>
      <c r="E65" s="269">
        <v>364.68333333333339</v>
      </c>
      <c r="F65" s="269">
        <v>357.26666666666671</v>
      </c>
      <c r="G65" s="269">
        <v>351.53333333333342</v>
      </c>
      <c r="H65" s="269">
        <v>377.83333333333337</v>
      </c>
      <c r="I65" s="269">
        <v>383.56666666666661</v>
      </c>
      <c r="J65" s="269">
        <v>390.98333333333335</v>
      </c>
      <c r="K65" s="268">
        <v>376.15</v>
      </c>
      <c r="L65" s="268">
        <v>363</v>
      </c>
      <c r="M65" s="268">
        <v>20.757090000000002</v>
      </c>
      <c r="N65" s="1"/>
      <c r="O65" s="1"/>
    </row>
    <row r="66" spans="1:15" ht="12.75" customHeight="1">
      <c r="A66" s="30">
        <v>56</v>
      </c>
      <c r="B66" s="278" t="s">
        <v>67</v>
      </c>
      <c r="C66" s="268">
        <v>287.25</v>
      </c>
      <c r="D66" s="269">
        <v>286.9666666666667</v>
      </c>
      <c r="E66" s="269">
        <v>284.48333333333341</v>
      </c>
      <c r="F66" s="269">
        <v>281.7166666666667</v>
      </c>
      <c r="G66" s="269">
        <v>279.23333333333341</v>
      </c>
      <c r="H66" s="269">
        <v>289.73333333333341</v>
      </c>
      <c r="I66" s="269">
        <v>292.21666666666675</v>
      </c>
      <c r="J66" s="269">
        <v>294.98333333333341</v>
      </c>
      <c r="K66" s="268">
        <v>289.45</v>
      </c>
      <c r="L66" s="268">
        <v>284.2</v>
      </c>
      <c r="M66" s="268">
        <v>54.385120000000001</v>
      </c>
      <c r="N66" s="1"/>
      <c r="O66" s="1"/>
    </row>
    <row r="67" spans="1:15" ht="12.75" customHeight="1">
      <c r="A67" s="30">
        <v>57</v>
      </c>
      <c r="B67" s="278" t="s">
        <v>68</v>
      </c>
      <c r="C67" s="268">
        <v>138.44999999999999</v>
      </c>
      <c r="D67" s="269">
        <v>138.63333333333333</v>
      </c>
      <c r="E67" s="269">
        <v>135.56666666666666</v>
      </c>
      <c r="F67" s="269">
        <v>132.68333333333334</v>
      </c>
      <c r="G67" s="269">
        <v>129.61666666666667</v>
      </c>
      <c r="H67" s="269">
        <v>141.51666666666665</v>
      </c>
      <c r="I67" s="269">
        <v>144.58333333333331</v>
      </c>
      <c r="J67" s="269">
        <v>147.46666666666664</v>
      </c>
      <c r="K67" s="268">
        <v>141.69999999999999</v>
      </c>
      <c r="L67" s="268">
        <v>135.75</v>
      </c>
      <c r="M67" s="268">
        <v>349.47453999999999</v>
      </c>
      <c r="N67" s="1"/>
      <c r="O67" s="1"/>
    </row>
    <row r="68" spans="1:15" ht="12.75" customHeight="1">
      <c r="A68" s="30">
        <v>58</v>
      </c>
      <c r="B68" s="278" t="s">
        <v>245</v>
      </c>
      <c r="C68" s="268">
        <v>51.2</v>
      </c>
      <c r="D68" s="269">
        <v>51.54999999999999</v>
      </c>
      <c r="E68" s="269">
        <v>50.699999999999982</v>
      </c>
      <c r="F68" s="269">
        <v>50.199999999999989</v>
      </c>
      <c r="G68" s="269">
        <v>49.34999999999998</v>
      </c>
      <c r="H68" s="269">
        <v>52.049999999999983</v>
      </c>
      <c r="I68" s="269">
        <v>52.899999999999991</v>
      </c>
      <c r="J68" s="269">
        <v>53.399999999999984</v>
      </c>
      <c r="K68" s="268">
        <v>52.4</v>
      </c>
      <c r="L68" s="268">
        <v>51.05</v>
      </c>
      <c r="M68" s="268">
        <v>41.752369999999999</v>
      </c>
      <c r="N68" s="1"/>
      <c r="O68" s="1"/>
    </row>
    <row r="69" spans="1:15" ht="12.75" customHeight="1">
      <c r="A69" s="30">
        <v>59</v>
      </c>
      <c r="B69" s="278" t="s">
        <v>310</v>
      </c>
      <c r="C69" s="268">
        <v>18.600000000000001</v>
      </c>
      <c r="D69" s="269">
        <v>18.583333333333336</v>
      </c>
      <c r="E69" s="269">
        <v>18.366666666666671</v>
      </c>
      <c r="F69" s="269">
        <v>18.133333333333336</v>
      </c>
      <c r="G69" s="269">
        <v>17.916666666666671</v>
      </c>
      <c r="H69" s="269">
        <v>18.81666666666667</v>
      </c>
      <c r="I69" s="269">
        <v>19.033333333333339</v>
      </c>
      <c r="J69" s="269">
        <v>19.266666666666669</v>
      </c>
      <c r="K69" s="268">
        <v>18.8</v>
      </c>
      <c r="L69" s="268">
        <v>18.350000000000001</v>
      </c>
      <c r="M69" s="268">
        <v>36.59122</v>
      </c>
      <c r="N69" s="1"/>
      <c r="O69" s="1"/>
    </row>
    <row r="70" spans="1:15" ht="12.75" customHeight="1">
      <c r="A70" s="30">
        <v>60</v>
      </c>
      <c r="B70" s="278" t="s">
        <v>69</v>
      </c>
      <c r="C70" s="268">
        <v>1906.1</v>
      </c>
      <c r="D70" s="269">
        <v>1902.2</v>
      </c>
      <c r="E70" s="269">
        <v>1872.45</v>
      </c>
      <c r="F70" s="269">
        <v>1838.8</v>
      </c>
      <c r="G70" s="269">
        <v>1809.05</v>
      </c>
      <c r="H70" s="269">
        <v>1935.8500000000001</v>
      </c>
      <c r="I70" s="269">
        <v>1965.6000000000001</v>
      </c>
      <c r="J70" s="269">
        <v>1999.2500000000002</v>
      </c>
      <c r="K70" s="268">
        <v>1931.95</v>
      </c>
      <c r="L70" s="268">
        <v>1868.55</v>
      </c>
      <c r="M70" s="268">
        <v>5.3639000000000001</v>
      </c>
      <c r="N70" s="1"/>
      <c r="O70" s="1"/>
    </row>
    <row r="71" spans="1:15" ht="12.75" customHeight="1">
      <c r="A71" s="30">
        <v>61</v>
      </c>
      <c r="B71" s="278" t="s">
        <v>311</v>
      </c>
      <c r="C71" s="268">
        <v>4906.6499999999996</v>
      </c>
      <c r="D71" s="269">
        <v>4888.2</v>
      </c>
      <c r="E71" s="269">
        <v>4848.3999999999996</v>
      </c>
      <c r="F71" s="269">
        <v>4790.1499999999996</v>
      </c>
      <c r="G71" s="269">
        <v>4750.3499999999995</v>
      </c>
      <c r="H71" s="269">
        <v>4946.45</v>
      </c>
      <c r="I71" s="269">
        <v>4986.2500000000009</v>
      </c>
      <c r="J71" s="269">
        <v>5044.5</v>
      </c>
      <c r="K71" s="268">
        <v>4928</v>
      </c>
      <c r="L71" s="268">
        <v>4829.95</v>
      </c>
      <c r="M71" s="268">
        <v>4.1450000000000001E-2</v>
      </c>
      <c r="N71" s="1"/>
      <c r="O71" s="1"/>
    </row>
    <row r="72" spans="1:15" ht="12.75" customHeight="1">
      <c r="A72" s="30">
        <v>62</v>
      </c>
      <c r="B72" s="278" t="s">
        <v>72</v>
      </c>
      <c r="C72" s="268">
        <v>635.29999999999995</v>
      </c>
      <c r="D72" s="269">
        <v>631.13333333333333</v>
      </c>
      <c r="E72" s="269">
        <v>624.36666666666667</v>
      </c>
      <c r="F72" s="269">
        <v>613.43333333333339</v>
      </c>
      <c r="G72" s="269">
        <v>606.66666666666674</v>
      </c>
      <c r="H72" s="269">
        <v>642.06666666666661</v>
      </c>
      <c r="I72" s="269">
        <v>648.83333333333326</v>
      </c>
      <c r="J72" s="269">
        <v>659.76666666666654</v>
      </c>
      <c r="K72" s="268">
        <v>637.9</v>
      </c>
      <c r="L72" s="268">
        <v>620.20000000000005</v>
      </c>
      <c r="M72" s="268">
        <v>10.847709999999999</v>
      </c>
      <c r="N72" s="1"/>
      <c r="O72" s="1"/>
    </row>
    <row r="73" spans="1:15" ht="12.75" customHeight="1">
      <c r="A73" s="30">
        <v>63</v>
      </c>
      <c r="B73" s="278" t="s">
        <v>312</v>
      </c>
      <c r="C73" s="268">
        <v>927.9</v>
      </c>
      <c r="D73" s="269">
        <v>931.43333333333339</v>
      </c>
      <c r="E73" s="269">
        <v>911.96666666666681</v>
      </c>
      <c r="F73" s="269">
        <v>896.03333333333342</v>
      </c>
      <c r="G73" s="269">
        <v>876.56666666666683</v>
      </c>
      <c r="H73" s="269">
        <v>947.36666666666679</v>
      </c>
      <c r="I73" s="269">
        <v>966.83333333333348</v>
      </c>
      <c r="J73" s="269">
        <v>982.76666666666677</v>
      </c>
      <c r="K73" s="268">
        <v>950.9</v>
      </c>
      <c r="L73" s="268">
        <v>915.5</v>
      </c>
      <c r="M73" s="268">
        <v>13.79466</v>
      </c>
      <c r="N73" s="1"/>
      <c r="O73" s="1"/>
    </row>
    <row r="74" spans="1:15" ht="12.75" customHeight="1">
      <c r="A74" s="30">
        <v>64</v>
      </c>
      <c r="B74" s="278" t="s">
        <v>71</v>
      </c>
      <c r="C74" s="268">
        <v>110</v>
      </c>
      <c r="D74" s="269">
        <v>109.86666666666667</v>
      </c>
      <c r="E74" s="269">
        <v>107.73333333333335</v>
      </c>
      <c r="F74" s="269">
        <v>105.46666666666667</v>
      </c>
      <c r="G74" s="269">
        <v>103.33333333333334</v>
      </c>
      <c r="H74" s="269">
        <v>112.13333333333335</v>
      </c>
      <c r="I74" s="269">
        <v>114.26666666666668</v>
      </c>
      <c r="J74" s="269">
        <v>116.53333333333336</v>
      </c>
      <c r="K74" s="268">
        <v>112</v>
      </c>
      <c r="L74" s="268">
        <v>107.6</v>
      </c>
      <c r="M74" s="268">
        <v>207.01187999999999</v>
      </c>
      <c r="N74" s="1"/>
      <c r="O74" s="1"/>
    </row>
    <row r="75" spans="1:15" ht="12.75" customHeight="1">
      <c r="A75" s="30">
        <v>65</v>
      </c>
      <c r="B75" s="278" t="s">
        <v>73</v>
      </c>
      <c r="C75" s="268">
        <v>781.55</v>
      </c>
      <c r="D75" s="269">
        <v>774.98333333333323</v>
      </c>
      <c r="E75" s="269">
        <v>764.11666666666645</v>
      </c>
      <c r="F75" s="269">
        <v>746.68333333333317</v>
      </c>
      <c r="G75" s="269">
        <v>735.81666666666638</v>
      </c>
      <c r="H75" s="269">
        <v>792.41666666666652</v>
      </c>
      <c r="I75" s="269">
        <v>803.2833333333333</v>
      </c>
      <c r="J75" s="269">
        <v>820.71666666666658</v>
      </c>
      <c r="K75" s="268">
        <v>785.85</v>
      </c>
      <c r="L75" s="268">
        <v>757.55</v>
      </c>
      <c r="M75" s="268">
        <v>13.551299999999999</v>
      </c>
      <c r="N75" s="1"/>
      <c r="O75" s="1"/>
    </row>
    <row r="76" spans="1:15" ht="12.75" customHeight="1">
      <c r="A76" s="30">
        <v>66</v>
      </c>
      <c r="B76" s="278" t="s">
        <v>76</v>
      </c>
      <c r="C76" s="268">
        <v>59.4</v>
      </c>
      <c r="D76" s="269">
        <v>59.15</v>
      </c>
      <c r="E76" s="269">
        <v>58.349999999999994</v>
      </c>
      <c r="F76" s="269">
        <v>57.3</v>
      </c>
      <c r="G76" s="269">
        <v>56.499999999999993</v>
      </c>
      <c r="H76" s="269">
        <v>60.199999999999996</v>
      </c>
      <c r="I76" s="269">
        <v>60.999999999999993</v>
      </c>
      <c r="J76" s="269">
        <v>62.05</v>
      </c>
      <c r="K76" s="268">
        <v>59.95</v>
      </c>
      <c r="L76" s="268">
        <v>58.1</v>
      </c>
      <c r="M76" s="268">
        <v>160.97084000000001</v>
      </c>
      <c r="N76" s="1"/>
      <c r="O76" s="1"/>
    </row>
    <row r="77" spans="1:15" ht="12.75" customHeight="1">
      <c r="A77" s="30">
        <v>67</v>
      </c>
      <c r="B77" s="278" t="s">
        <v>80</v>
      </c>
      <c r="C77" s="268">
        <v>315.85000000000002</v>
      </c>
      <c r="D77" s="269">
        <v>316.33333333333331</v>
      </c>
      <c r="E77" s="269">
        <v>312.71666666666664</v>
      </c>
      <c r="F77" s="269">
        <v>309.58333333333331</v>
      </c>
      <c r="G77" s="269">
        <v>305.96666666666664</v>
      </c>
      <c r="H77" s="269">
        <v>319.46666666666664</v>
      </c>
      <c r="I77" s="269">
        <v>323.08333333333331</v>
      </c>
      <c r="J77" s="269">
        <v>326.21666666666664</v>
      </c>
      <c r="K77" s="268">
        <v>319.95</v>
      </c>
      <c r="L77" s="268">
        <v>313.2</v>
      </c>
      <c r="M77" s="268">
        <v>26.767700000000001</v>
      </c>
      <c r="N77" s="1"/>
      <c r="O77" s="1"/>
    </row>
    <row r="78" spans="1:15" ht="12.75" customHeight="1">
      <c r="A78" s="30">
        <v>68</v>
      </c>
      <c r="B78" s="278" t="s">
        <v>75</v>
      </c>
      <c r="C78" s="268">
        <v>784.1</v>
      </c>
      <c r="D78" s="269">
        <v>785.08333333333337</v>
      </c>
      <c r="E78" s="269">
        <v>775.36666666666679</v>
      </c>
      <c r="F78" s="269">
        <v>766.63333333333344</v>
      </c>
      <c r="G78" s="269">
        <v>756.91666666666686</v>
      </c>
      <c r="H78" s="269">
        <v>793.81666666666672</v>
      </c>
      <c r="I78" s="269">
        <v>803.53333333333319</v>
      </c>
      <c r="J78" s="269">
        <v>812.26666666666665</v>
      </c>
      <c r="K78" s="268">
        <v>794.8</v>
      </c>
      <c r="L78" s="268">
        <v>776.35</v>
      </c>
      <c r="M78" s="268">
        <v>77.211330000000004</v>
      </c>
      <c r="N78" s="1"/>
      <c r="O78" s="1"/>
    </row>
    <row r="79" spans="1:15" ht="12.75" customHeight="1">
      <c r="A79" s="30">
        <v>69</v>
      </c>
      <c r="B79" s="278" t="s">
        <v>77</v>
      </c>
      <c r="C79" s="268">
        <v>289.5</v>
      </c>
      <c r="D79" s="269">
        <v>288.5</v>
      </c>
      <c r="E79" s="269">
        <v>286.5</v>
      </c>
      <c r="F79" s="269">
        <v>283.5</v>
      </c>
      <c r="G79" s="269">
        <v>281.5</v>
      </c>
      <c r="H79" s="269">
        <v>291.5</v>
      </c>
      <c r="I79" s="269">
        <v>293.5</v>
      </c>
      <c r="J79" s="269">
        <v>296.5</v>
      </c>
      <c r="K79" s="268">
        <v>290.5</v>
      </c>
      <c r="L79" s="268">
        <v>285.5</v>
      </c>
      <c r="M79" s="268">
        <v>11.45495</v>
      </c>
      <c r="N79" s="1"/>
      <c r="O79" s="1"/>
    </row>
    <row r="80" spans="1:15" ht="12.75" customHeight="1">
      <c r="A80" s="30">
        <v>70</v>
      </c>
      <c r="B80" s="278" t="s">
        <v>313</v>
      </c>
      <c r="C80" s="268">
        <v>1055</v>
      </c>
      <c r="D80" s="269">
        <v>1062.6499999999999</v>
      </c>
      <c r="E80" s="269">
        <v>1038.8999999999996</v>
      </c>
      <c r="F80" s="269">
        <v>1022.7999999999997</v>
      </c>
      <c r="G80" s="269">
        <v>999.0499999999995</v>
      </c>
      <c r="H80" s="269">
        <v>1078.7499999999998</v>
      </c>
      <c r="I80" s="269">
        <v>1102.5000000000002</v>
      </c>
      <c r="J80" s="269">
        <v>1118.5999999999999</v>
      </c>
      <c r="K80" s="268">
        <v>1086.4000000000001</v>
      </c>
      <c r="L80" s="268">
        <v>1046.55</v>
      </c>
      <c r="M80" s="268">
        <v>1.3211599999999999</v>
      </c>
      <c r="N80" s="1"/>
      <c r="O80" s="1"/>
    </row>
    <row r="81" spans="1:15" ht="12.75" customHeight="1">
      <c r="A81" s="30">
        <v>71</v>
      </c>
      <c r="B81" s="278" t="s">
        <v>314</v>
      </c>
      <c r="C81" s="268">
        <v>303.60000000000002</v>
      </c>
      <c r="D81" s="269">
        <v>303.05</v>
      </c>
      <c r="E81" s="269">
        <v>299.25</v>
      </c>
      <c r="F81" s="269">
        <v>294.89999999999998</v>
      </c>
      <c r="G81" s="269">
        <v>291.09999999999997</v>
      </c>
      <c r="H81" s="269">
        <v>307.40000000000003</v>
      </c>
      <c r="I81" s="269">
        <v>311.2000000000001</v>
      </c>
      <c r="J81" s="269">
        <v>315.55000000000007</v>
      </c>
      <c r="K81" s="268">
        <v>306.85000000000002</v>
      </c>
      <c r="L81" s="268">
        <v>298.7</v>
      </c>
      <c r="M81" s="268">
        <v>16.486329999999999</v>
      </c>
      <c r="N81" s="1"/>
      <c r="O81" s="1"/>
    </row>
    <row r="82" spans="1:15" ht="12.75" customHeight="1">
      <c r="A82" s="30">
        <v>72</v>
      </c>
      <c r="B82" s="278" t="s">
        <v>315</v>
      </c>
      <c r="C82" s="268">
        <v>8807.5499999999993</v>
      </c>
      <c r="D82" s="269">
        <v>8726.4499999999989</v>
      </c>
      <c r="E82" s="269">
        <v>8524.1499999999978</v>
      </c>
      <c r="F82" s="269">
        <v>8240.7499999999982</v>
      </c>
      <c r="G82" s="269">
        <v>8038.4499999999971</v>
      </c>
      <c r="H82" s="269">
        <v>9009.8499999999985</v>
      </c>
      <c r="I82" s="269">
        <v>9212.1499999999978</v>
      </c>
      <c r="J82" s="269">
        <v>9495.5499999999993</v>
      </c>
      <c r="K82" s="268">
        <v>8928.75</v>
      </c>
      <c r="L82" s="268">
        <v>8443.0499999999993</v>
      </c>
      <c r="M82" s="268">
        <v>1.14117</v>
      </c>
      <c r="N82" s="1"/>
      <c r="O82" s="1"/>
    </row>
    <row r="83" spans="1:15" ht="12.75" customHeight="1">
      <c r="A83" s="30">
        <v>73</v>
      </c>
      <c r="B83" s="278" t="s">
        <v>316</v>
      </c>
      <c r="C83" s="268">
        <v>1092.4000000000001</v>
      </c>
      <c r="D83" s="269">
        <v>1090.1166666666668</v>
      </c>
      <c r="E83" s="269">
        <v>1072.2333333333336</v>
      </c>
      <c r="F83" s="269">
        <v>1052.0666666666668</v>
      </c>
      <c r="G83" s="269">
        <v>1034.1833333333336</v>
      </c>
      <c r="H83" s="269">
        <v>1110.2833333333335</v>
      </c>
      <c r="I83" s="269">
        <v>1128.1666666666667</v>
      </c>
      <c r="J83" s="269">
        <v>1148.3333333333335</v>
      </c>
      <c r="K83" s="268">
        <v>1108</v>
      </c>
      <c r="L83" s="268">
        <v>1069.95</v>
      </c>
      <c r="M83" s="268">
        <v>1.85992</v>
      </c>
      <c r="N83" s="1"/>
      <c r="O83" s="1"/>
    </row>
    <row r="84" spans="1:15" ht="12.75" customHeight="1">
      <c r="A84" s="30">
        <v>74</v>
      </c>
      <c r="B84" s="278" t="s">
        <v>246</v>
      </c>
      <c r="C84" s="268">
        <v>975.7</v>
      </c>
      <c r="D84" s="269">
        <v>970.75</v>
      </c>
      <c r="E84" s="269">
        <v>959.5</v>
      </c>
      <c r="F84" s="269">
        <v>943.3</v>
      </c>
      <c r="G84" s="269">
        <v>932.05</v>
      </c>
      <c r="H84" s="269">
        <v>986.95</v>
      </c>
      <c r="I84" s="269">
        <v>998.2</v>
      </c>
      <c r="J84" s="269">
        <v>1014.4000000000001</v>
      </c>
      <c r="K84" s="268">
        <v>982</v>
      </c>
      <c r="L84" s="268">
        <v>954.55</v>
      </c>
      <c r="M84" s="268">
        <v>0.57437000000000005</v>
      </c>
      <c r="N84" s="1"/>
      <c r="O84" s="1"/>
    </row>
    <row r="85" spans="1:15" ht="12.75" customHeight="1">
      <c r="A85" s="30">
        <v>75</v>
      </c>
      <c r="B85" s="278" t="s">
        <v>837</v>
      </c>
      <c r="C85" s="268">
        <v>609.70000000000005</v>
      </c>
      <c r="D85" s="269">
        <v>603.73333333333323</v>
      </c>
      <c r="E85" s="269">
        <v>590.81666666666649</v>
      </c>
      <c r="F85" s="269">
        <v>571.93333333333328</v>
      </c>
      <c r="G85" s="269">
        <v>559.01666666666654</v>
      </c>
      <c r="H85" s="269">
        <v>622.61666666666645</v>
      </c>
      <c r="I85" s="269">
        <v>635.53333333333319</v>
      </c>
      <c r="J85" s="269">
        <v>654.4166666666664</v>
      </c>
      <c r="K85" s="268">
        <v>616.65</v>
      </c>
      <c r="L85" s="268">
        <v>584.85</v>
      </c>
      <c r="M85" s="268">
        <v>22.97156</v>
      </c>
      <c r="N85" s="1"/>
      <c r="O85" s="1"/>
    </row>
    <row r="86" spans="1:15" ht="12.75" customHeight="1">
      <c r="A86" s="30">
        <v>76</v>
      </c>
      <c r="B86" s="278" t="s">
        <v>78</v>
      </c>
      <c r="C86" s="268">
        <v>16592.599999999999</v>
      </c>
      <c r="D86" s="269">
        <v>16643.633333333331</v>
      </c>
      <c r="E86" s="269">
        <v>16462.266666666663</v>
      </c>
      <c r="F86" s="269">
        <v>16331.933333333331</v>
      </c>
      <c r="G86" s="269">
        <v>16150.566666666662</v>
      </c>
      <c r="H86" s="269">
        <v>16773.966666666664</v>
      </c>
      <c r="I86" s="269">
        <v>16955.333333333332</v>
      </c>
      <c r="J86" s="269">
        <v>17085.666666666664</v>
      </c>
      <c r="K86" s="268">
        <v>16825</v>
      </c>
      <c r="L86" s="268">
        <v>16513.3</v>
      </c>
      <c r="M86" s="268">
        <v>0.35868</v>
      </c>
      <c r="N86" s="1"/>
      <c r="O86" s="1"/>
    </row>
    <row r="87" spans="1:15" ht="12.75" customHeight="1">
      <c r="A87" s="30">
        <v>77</v>
      </c>
      <c r="B87" s="278" t="s">
        <v>317</v>
      </c>
      <c r="C87" s="268">
        <v>529.95000000000005</v>
      </c>
      <c r="D87" s="269">
        <v>530.70000000000005</v>
      </c>
      <c r="E87" s="269">
        <v>524.45000000000005</v>
      </c>
      <c r="F87" s="269">
        <v>518.95000000000005</v>
      </c>
      <c r="G87" s="269">
        <v>512.70000000000005</v>
      </c>
      <c r="H87" s="269">
        <v>536.20000000000005</v>
      </c>
      <c r="I87" s="269">
        <v>542.45000000000005</v>
      </c>
      <c r="J87" s="269">
        <v>547.95000000000005</v>
      </c>
      <c r="K87" s="268">
        <v>536.95000000000005</v>
      </c>
      <c r="L87" s="268">
        <v>525.20000000000005</v>
      </c>
      <c r="M87" s="268">
        <v>1.2772300000000001</v>
      </c>
      <c r="N87" s="1"/>
      <c r="O87" s="1"/>
    </row>
    <row r="88" spans="1:15" ht="12.75" customHeight="1">
      <c r="A88" s="30">
        <v>78</v>
      </c>
      <c r="B88" s="278" t="s">
        <v>838</v>
      </c>
      <c r="C88" s="268">
        <v>38.15</v>
      </c>
      <c r="D88" s="269">
        <v>37.483333333333327</v>
      </c>
      <c r="E88" s="269">
        <v>36.566666666666656</v>
      </c>
      <c r="F88" s="269">
        <v>34.983333333333327</v>
      </c>
      <c r="G88" s="269">
        <v>34.066666666666656</v>
      </c>
      <c r="H88" s="269">
        <v>39.066666666666656</v>
      </c>
      <c r="I88" s="269">
        <v>39.983333333333327</v>
      </c>
      <c r="J88" s="269">
        <v>41.566666666666656</v>
      </c>
      <c r="K88" s="268">
        <v>38.4</v>
      </c>
      <c r="L88" s="268">
        <v>35.9</v>
      </c>
      <c r="M88" s="268">
        <v>143.10717</v>
      </c>
      <c r="N88" s="1"/>
      <c r="O88" s="1"/>
    </row>
    <row r="89" spans="1:15" ht="12.75" customHeight="1">
      <c r="A89" s="30">
        <v>79</v>
      </c>
      <c r="B89" s="278" t="s">
        <v>81</v>
      </c>
      <c r="C89" s="268">
        <v>3825.95</v>
      </c>
      <c r="D89" s="269">
        <v>3804.1333333333332</v>
      </c>
      <c r="E89" s="269">
        <v>3772.8166666666666</v>
      </c>
      <c r="F89" s="269">
        <v>3719.6833333333334</v>
      </c>
      <c r="G89" s="269">
        <v>3688.3666666666668</v>
      </c>
      <c r="H89" s="269">
        <v>3857.2666666666664</v>
      </c>
      <c r="I89" s="269">
        <v>3888.583333333333</v>
      </c>
      <c r="J89" s="269">
        <v>3941.7166666666662</v>
      </c>
      <c r="K89" s="268">
        <v>3835.45</v>
      </c>
      <c r="L89" s="268">
        <v>3751</v>
      </c>
      <c r="M89" s="268">
        <v>6.8717199999999998</v>
      </c>
      <c r="N89" s="1"/>
      <c r="O89" s="1"/>
    </row>
    <row r="90" spans="1:15" ht="12.75" customHeight="1">
      <c r="A90" s="30">
        <v>80</v>
      </c>
      <c r="B90" s="278" t="s">
        <v>839</v>
      </c>
      <c r="C90" s="268">
        <v>1358.35</v>
      </c>
      <c r="D90" s="269">
        <v>1362.6833333333334</v>
      </c>
      <c r="E90" s="269">
        <v>1344.1666666666667</v>
      </c>
      <c r="F90" s="269">
        <v>1329.9833333333333</v>
      </c>
      <c r="G90" s="269">
        <v>1311.4666666666667</v>
      </c>
      <c r="H90" s="269">
        <v>1376.8666666666668</v>
      </c>
      <c r="I90" s="269">
        <v>1395.3833333333332</v>
      </c>
      <c r="J90" s="269">
        <v>1409.5666666666668</v>
      </c>
      <c r="K90" s="268">
        <v>1381.2</v>
      </c>
      <c r="L90" s="268">
        <v>1348.5</v>
      </c>
      <c r="M90" s="268">
        <v>0.47872999999999999</v>
      </c>
      <c r="N90" s="1"/>
      <c r="O90" s="1"/>
    </row>
    <row r="91" spans="1:15" ht="12.75" customHeight="1">
      <c r="A91" s="30">
        <v>81</v>
      </c>
      <c r="B91" s="278" t="s">
        <v>318</v>
      </c>
      <c r="C91" s="268">
        <v>522.4</v>
      </c>
      <c r="D91" s="269">
        <v>515.75</v>
      </c>
      <c r="E91" s="269">
        <v>506.5</v>
      </c>
      <c r="F91" s="269">
        <v>490.6</v>
      </c>
      <c r="G91" s="269">
        <v>481.35</v>
      </c>
      <c r="H91" s="269">
        <v>531.65</v>
      </c>
      <c r="I91" s="269">
        <v>540.9</v>
      </c>
      <c r="J91" s="269">
        <v>556.79999999999995</v>
      </c>
      <c r="K91" s="268">
        <v>525</v>
      </c>
      <c r="L91" s="268">
        <v>499.85</v>
      </c>
      <c r="M91" s="268">
        <v>2.1806800000000002</v>
      </c>
      <c r="N91" s="1"/>
      <c r="O91" s="1"/>
    </row>
    <row r="92" spans="1:15" ht="12.75" customHeight="1">
      <c r="A92" s="30">
        <v>82</v>
      </c>
      <c r="B92" s="278" t="s">
        <v>247</v>
      </c>
      <c r="C92" s="268">
        <v>80.099999999999994</v>
      </c>
      <c r="D92" s="269">
        <v>80.13333333333334</v>
      </c>
      <c r="E92" s="269">
        <v>79.366666666666674</v>
      </c>
      <c r="F92" s="269">
        <v>78.63333333333334</v>
      </c>
      <c r="G92" s="269">
        <v>77.866666666666674</v>
      </c>
      <c r="H92" s="269">
        <v>80.866666666666674</v>
      </c>
      <c r="I92" s="269">
        <v>81.633333333333354</v>
      </c>
      <c r="J92" s="269">
        <v>82.366666666666674</v>
      </c>
      <c r="K92" s="268">
        <v>80.900000000000006</v>
      </c>
      <c r="L92" s="268">
        <v>79.400000000000006</v>
      </c>
      <c r="M92" s="268">
        <v>16.124359999999999</v>
      </c>
      <c r="N92" s="1"/>
      <c r="O92" s="1"/>
    </row>
    <row r="93" spans="1:15" ht="12.75" customHeight="1">
      <c r="A93" s="30">
        <v>83</v>
      </c>
      <c r="B93" s="278" t="s">
        <v>792</v>
      </c>
      <c r="C93" s="268">
        <v>255</v>
      </c>
      <c r="D93" s="269">
        <v>257.43333333333334</v>
      </c>
      <c r="E93" s="269">
        <v>251.56666666666666</v>
      </c>
      <c r="F93" s="269">
        <v>248.13333333333333</v>
      </c>
      <c r="G93" s="269">
        <v>242.26666666666665</v>
      </c>
      <c r="H93" s="269">
        <v>260.86666666666667</v>
      </c>
      <c r="I93" s="269">
        <v>266.73333333333335</v>
      </c>
      <c r="J93" s="269">
        <v>270.16666666666669</v>
      </c>
      <c r="K93" s="268">
        <v>263.3</v>
      </c>
      <c r="L93" s="268">
        <v>254</v>
      </c>
      <c r="M93" s="268">
        <v>17.873619999999999</v>
      </c>
      <c r="N93" s="1"/>
      <c r="O93" s="1"/>
    </row>
    <row r="94" spans="1:15" ht="12.75" customHeight="1">
      <c r="A94" s="30">
        <v>84</v>
      </c>
      <c r="B94" s="278" t="s">
        <v>319</v>
      </c>
      <c r="C94" s="268">
        <v>3256.05</v>
      </c>
      <c r="D94" s="269">
        <v>3223.7166666666667</v>
      </c>
      <c r="E94" s="269">
        <v>3182.4333333333334</v>
      </c>
      <c r="F94" s="269">
        <v>3108.8166666666666</v>
      </c>
      <c r="G94" s="269">
        <v>3067.5333333333333</v>
      </c>
      <c r="H94" s="269">
        <v>3297.3333333333335</v>
      </c>
      <c r="I94" s="269">
        <v>3338.6166666666672</v>
      </c>
      <c r="J94" s="269">
        <v>3412.2333333333336</v>
      </c>
      <c r="K94" s="268">
        <v>3265</v>
      </c>
      <c r="L94" s="268">
        <v>3150.1</v>
      </c>
      <c r="M94" s="268">
        <v>0.23207</v>
      </c>
      <c r="N94" s="1"/>
      <c r="O94" s="1"/>
    </row>
    <row r="95" spans="1:15" ht="12.75" customHeight="1">
      <c r="A95" s="30">
        <v>85</v>
      </c>
      <c r="B95" s="278" t="s">
        <v>320</v>
      </c>
      <c r="C95" s="268">
        <v>236.45</v>
      </c>
      <c r="D95" s="269">
        <v>234.93333333333331</v>
      </c>
      <c r="E95" s="269">
        <v>231.51666666666662</v>
      </c>
      <c r="F95" s="269">
        <v>226.58333333333331</v>
      </c>
      <c r="G95" s="269">
        <v>223.16666666666663</v>
      </c>
      <c r="H95" s="269">
        <v>239.86666666666662</v>
      </c>
      <c r="I95" s="269">
        <v>243.2833333333333</v>
      </c>
      <c r="J95" s="269">
        <v>248.21666666666661</v>
      </c>
      <c r="K95" s="268">
        <v>238.35</v>
      </c>
      <c r="L95" s="268">
        <v>230</v>
      </c>
      <c r="M95" s="268">
        <v>2.43235</v>
      </c>
      <c r="N95" s="1"/>
      <c r="O95" s="1"/>
    </row>
    <row r="96" spans="1:15" ht="12.75" customHeight="1">
      <c r="A96" s="30">
        <v>86</v>
      </c>
      <c r="B96" s="278" t="s">
        <v>321</v>
      </c>
      <c r="C96" s="268">
        <v>542.65</v>
      </c>
      <c r="D96" s="269">
        <v>545.08333333333337</v>
      </c>
      <c r="E96" s="269">
        <v>530.26666666666677</v>
      </c>
      <c r="F96" s="269">
        <v>517.88333333333344</v>
      </c>
      <c r="G96" s="269">
        <v>503.06666666666683</v>
      </c>
      <c r="H96" s="269">
        <v>557.4666666666667</v>
      </c>
      <c r="I96" s="269">
        <v>572.2833333333333</v>
      </c>
      <c r="J96" s="269">
        <v>584.66666666666663</v>
      </c>
      <c r="K96" s="268">
        <v>559.9</v>
      </c>
      <c r="L96" s="268">
        <v>532.70000000000005</v>
      </c>
      <c r="M96" s="268">
        <v>38.480600000000003</v>
      </c>
      <c r="N96" s="1"/>
      <c r="O96" s="1"/>
    </row>
    <row r="97" spans="1:15" ht="12.75" customHeight="1">
      <c r="A97" s="30">
        <v>87</v>
      </c>
      <c r="B97" s="278" t="s">
        <v>82</v>
      </c>
      <c r="C97" s="268">
        <v>242.95</v>
      </c>
      <c r="D97" s="269">
        <v>244.21666666666667</v>
      </c>
      <c r="E97" s="269">
        <v>239.13333333333333</v>
      </c>
      <c r="F97" s="269">
        <v>235.31666666666666</v>
      </c>
      <c r="G97" s="269">
        <v>230.23333333333332</v>
      </c>
      <c r="H97" s="269">
        <v>248.03333333333333</v>
      </c>
      <c r="I97" s="269">
        <v>253.11666666666665</v>
      </c>
      <c r="J97" s="269">
        <v>256.93333333333334</v>
      </c>
      <c r="K97" s="268">
        <v>249.3</v>
      </c>
      <c r="L97" s="268">
        <v>240.4</v>
      </c>
      <c r="M97" s="268">
        <v>77.871750000000006</v>
      </c>
      <c r="N97" s="1"/>
      <c r="O97" s="1"/>
    </row>
    <row r="98" spans="1:15" ht="12.75" customHeight="1">
      <c r="A98" s="30">
        <v>88</v>
      </c>
      <c r="B98" s="278" t="s">
        <v>322</v>
      </c>
      <c r="C98" s="268">
        <v>730.75</v>
      </c>
      <c r="D98" s="269">
        <v>727.15</v>
      </c>
      <c r="E98" s="269">
        <v>719.3</v>
      </c>
      <c r="F98" s="269">
        <v>707.85</v>
      </c>
      <c r="G98" s="269">
        <v>700</v>
      </c>
      <c r="H98" s="269">
        <v>738.59999999999991</v>
      </c>
      <c r="I98" s="269">
        <v>746.45</v>
      </c>
      <c r="J98" s="269">
        <v>757.89999999999986</v>
      </c>
      <c r="K98" s="268">
        <v>735</v>
      </c>
      <c r="L98" s="268">
        <v>715.7</v>
      </c>
      <c r="M98" s="268">
        <v>0.46144000000000002</v>
      </c>
      <c r="N98" s="1"/>
      <c r="O98" s="1"/>
    </row>
    <row r="99" spans="1:15" ht="12.75" customHeight="1">
      <c r="A99" s="30">
        <v>89</v>
      </c>
      <c r="B99" s="278" t="s">
        <v>323</v>
      </c>
      <c r="C99" s="268">
        <v>730.5</v>
      </c>
      <c r="D99" s="269">
        <v>729.86666666666667</v>
      </c>
      <c r="E99" s="269">
        <v>721.63333333333333</v>
      </c>
      <c r="F99" s="269">
        <v>712.76666666666665</v>
      </c>
      <c r="G99" s="269">
        <v>704.5333333333333</v>
      </c>
      <c r="H99" s="269">
        <v>738.73333333333335</v>
      </c>
      <c r="I99" s="269">
        <v>746.9666666666667</v>
      </c>
      <c r="J99" s="269">
        <v>755.83333333333337</v>
      </c>
      <c r="K99" s="268">
        <v>738.1</v>
      </c>
      <c r="L99" s="268">
        <v>721</v>
      </c>
      <c r="M99" s="268">
        <v>1.2756400000000001</v>
      </c>
      <c r="N99" s="1"/>
      <c r="O99" s="1"/>
    </row>
    <row r="100" spans="1:15" ht="12.75" customHeight="1">
      <c r="A100" s="30">
        <v>90</v>
      </c>
      <c r="B100" s="278" t="s">
        <v>324</v>
      </c>
      <c r="C100" s="268">
        <v>842.3</v>
      </c>
      <c r="D100" s="269">
        <v>839.86666666666667</v>
      </c>
      <c r="E100" s="269">
        <v>830.73333333333335</v>
      </c>
      <c r="F100" s="269">
        <v>819.16666666666663</v>
      </c>
      <c r="G100" s="269">
        <v>810.0333333333333</v>
      </c>
      <c r="H100" s="269">
        <v>851.43333333333339</v>
      </c>
      <c r="I100" s="269">
        <v>860.56666666666683</v>
      </c>
      <c r="J100" s="269">
        <v>872.13333333333344</v>
      </c>
      <c r="K100" s="268">
        <v>849</v>
      </c>
      <c r="L100" s="268">
        <v>828.3</v>
      </c>
      <c r="M100" s="268">
        <v>1.57931</v>
      </c>
      <c r="N100" s="1"/>
      <c r="O100" s="1"/>
    </row>
    <row r="101" spans="1:15" ht="12.75" customHeight="1">
      <c r="A101" s="30">
        <v>91</v>
      </c>
      <c r="B101" s="278" t="s">
        <v>248</v>
      </c>
      <c r="C101" s="268">
        <v>113.7</v>
      </c>
      <c r="D101" s="269">
        <v>114.46666666666665</v>
      </c>
      <c r="E101" s="269">
        <v>112.23333333333331</v>
      </c>
      <c r="F101" s="269">
        <v>110.76666666666665</v>
      </c>
      <c r="G101" s="269">
        <v>108.5333333333333</v>
      </c>
      <c r="H101" s="269">
        <v>115.93333333333331</v>
      </c>
      <c r="I101" s="269">
        <v>118.16666666666666</v>
      </c>
      <c r="J101" s="269">
        <v>119.63333333333331</v>
      </c>
      <c r="K101" s="268">
        <v>116.7</v>
      </c>
      <c r="L101" s="268">
        <v>113</v>
      </c>
      <c r="M101" s="268">
        <v>25.900590000000001</v>
      </c>
      <c r="N101" s="1"/>
      <c r="O101" s="1"/>
    </row>
    <row r="102" spans="1:15" ht="12.75" customHeight="1">
      <c r="A102" s="30">
        <v>92</v>
      </c>
      <c r="B102" s="278" t="s">
        <v>325</v>
      </c>
      <c r="C102" s="268">
        <v>1608.05</v>
      </c>
      <c r="D102" s="269">
        <v>1594.6333333333332</v>
      </c>
      <c r="E102" s="269">
        <v>1565.5166666666664</v>
      </c>
      <c r="F102" s="269">
        <v>1522.9833333333331</v>
      </c>
      <c r="G102" s="269">
        <v>1493.8666666666663</v>
      </c>
      <c r="H102" s="269">
        <v>1637.1666666666665</v>
      </c>
      <c r="I102" s="269">
        <v>1666.2833333333333</v>
      </c>
      <c r="J102" s="269">
        <v>1708.8166666666666</v>
      </c>
      <c r="K102" s="268">
        <v>1623.75</v>
      </c>
      <c r="L102" s="268">
        <v>1552.1</v>
      </c>
      <c r="M102" s="268">
        <v>3.1418400000000002</v>
      </c>
      <c r="N102" s="1"/>
      <c r="O102" s="1"/>
    </row>
    <row r="103" spans="1:15" ht="12.75" customHeight="1">
      <c r="A103" s="30">
        <v>93</v>
      </c>
      <c r="B103" s="278" t="s">
        <v>326</v>
      </c>
      <c r="C103" s="268">
        <v>21.3</v>
      </c>
      <c r="D103" s="269">
        <v>21.366666666666664</v>
      </c>
      <c r="E103" s="269">
        <v>21.083333333333329</v>
      </c>
      <c r="F103" s="269">
        <v>20.866666666666664</v>
      </c>
      <c r="G103" s="269">
        <v>20.583333333333329</v>
      </c>
      <c r="H103" s="269">
        <v>21.583333333333329</v>
      </c>
      <c r="I103" s="269">
        <v>21.866666666666667</v>
      </c>
      <c r="J103" s="269">
        <v>22.083333333333329</v>
      </c>
      <c r="K103" s="268">
        <v>21.65</v>
      </c>
      <c r="L103" s="268">
        <v>21.15</v>
      </c>
      <c r="M103" s="268">
        <v>102.32092</v>
      </c>
      <c r="N103" s="1"/>
      <c r="O103" s="1"/>
    </row>
    <row r="104" spans="1:15" ht="12.75" customHeight="1">
      <c r="A104" s="30">
        <v>94</v>
      </c>
      <c r="B104" s="278" t="s">
        <v>327</v>
      </c>
      <c r="C104" s="268">
        <v>1318.7</v>
      </c>
      <c r="D104" s="269">
        <v>1322.4166666666667</v>
      </c>
      <c r="E104" s="269">
        <v>1309.8333333333335</v>
      </c>
      <c r="F104" s="269">
        <v>1300.9666666666667</v>
      </c>
      <c r="G104" s="269">
        <v>1288.3833333333334</v>
      </c>
      <c r="H104" s="269">
        <v>1331.2833333333335</v>
      </c>
      <c r="I104" s="269">
        <v>1343.866666666667</v>
      </c>
      <c r="J104" s="269">
        <v>1352.7333333333336</v>
      </c>
      <c r="K104" s="268">
        <v>1335</v>
      </c>
      <c r="L104" s="268">
        <v>1313.55</v>
      </c>
      <c r="M104" s="268">
        <v>3.0514000000000001</v>
      </c>
      <c r="N104" s="1"/>
      <c r="O104" s="1"/>
    </row>
    <row r="105" spans="1:15" ht="12.75" customHeight="1">
      <c r="A105" s="30">
        <v>95</v>
      </c>
      <c r="B105" s="278" t="s">
        <v>328</v>
      </c>
      <c r="C105" s="268">
        <v>661.2</v>
      </c>
      <c r="D105" s="269">
        <v>662.75</v>
      </c>
      <c r="E105" s="269">
        <v>653.54999999999995</v>
      </c>
      <c r="F105" s="269">
        <v>645.9</v>
      </c>
      <c r="G105" s="269">
        <v>636.69999999999993</v>
      </c>
      <c r="H105" s="269">
        <v>670.4</v>
      </c>
      <c r="I105" s="269">
        <v>679.6</v>
      </c>
      <c r="J105" s="269">
        <v>687.25</v>
      </c>
      <c r="K105" s="268">
        <v>671.95</v>
      </c>
      <c r="L105" s="268">
        <v>655.1</v>
      </c>
      <c r="M105" s="268">
        <v>1.3295999999999999</v>
      </c>
      <c r="N105" s="1"/>
      <c r="O105" s="1"/>
    </row>
    <row r="106" spans="1:15" ht="12.75" customHeight="1">
      <c r="A106" s="30">
        <v>96</v>
      </c>
      <c r="B106" s="278" t="s">
        <v>329</v>
      </c>
      <c r="C106" s="268">
        <v>880.2</v>
      </c>
      <c r="D106" s="269">
        <v>882.76666666666677</v>
      </c>
      <c r="E106" s="269">
        <v>870.53333333333353</v>
      </c>
      <c r="F106" s="269">
        <v>860.86666666666679</v>
      </c>
      <c r="G106" s="269">
        <v>848.63333333333355</v>
      </c>
      <c r="H106" s="269">
        <v>892.43333333333351</v>
      </c>
      <c r="I106" s="269">
        <v>904.66666666666686</v>
      </c>
      <c r="J106" s="269">
        <v>914.33333333333348</v>
      </c>
      <c r="K106" s="268">
        <v>895</v>
      </c>
      <c r="L106" s="268">
        <v>873.1</v>
      </c>
      <c r="M106" s="268">
        <v>0.64525999999999994</v>
      </c>
      <c r="N106" s="1"/>
      <c r="O106" s="1"/>
    </row>
    <row r="107" spans="1:15" ht="12.75" customHeight="1">
      <c r="A107" s="30">
        <v>97</v>
      </c>
      <c r="B107" s="278" t="s">
        <v>330</v>
      </c>
      <c r="C107" s="268">
        <v>5777.7</v>
      </c>
      <c r="D107" s="269">
        <v>5780.7833333333328</v>
      </c>
      <c r="E107" s="269">
        <v>5661.5666666666657</v>
      </c>
      <c r="F107" s="269">
        <v>5545.4333333333325</v>
      </c>
      <c r="G107" s="269">
        <v>5426.2166666666653</v>
      </c>
      <c r="H107" s="269">
        <v>5896.9166666666661</v>
      </c>
      <c r="I107" s="269">
        <v>6016.1333333333332</v>
      </c>
      <c r="J107" s="269">
        <v>6132.2666666666664</v>
      </c>
      <c r="K107" s="268">
        <v>5900</v>
      </c>
      <c r="L107" s="268">
        <v>5664.65</v>
      </c>
      <c r="M107" s="268">
        <v>0.15819</v>
      </c>
      <c r="N107" s="1"/>
      <c r="O107" s="1"/>
    </row>
    <row r="108" spans="1:15" ht="12.75" customHeight="1">
      <c r="A108" s="30">
        <v>98</v>
      </c>
      <c r="B108" s="278" t="s">
        <v>331</v>
      </c>
      <c r="C108" s="268">
        <v>352.45</v>
      </c>
      <c r="D108" s="269">
        <v>352.56666666666661</v>
      </c>
      <c r="E108" s="269">
        <v>345.53333333333319</v>
      </c>
      <c r="F108" s="269">
        <v>338.61666666666656</v>
      </c>
      <c r="G108" s="269">
        <v>331.58333333333314</v>
      </c>
      <c r="H108" s="269">
        <v>359.48333333333323</v>
      </c>
      <c r="I108" s="269">
        <v>366.51666666666665</v>
      </c>
      <c r="J108" s="269">
        <v>373.43333333333328</v>
      </c>
      <c r="K108" s="268">
        <v>359.6</v>
      </c>
      <c r="L108" s="268">
        <v>345.65</v>
      </c>
      <c r="M108" s="268">
        <v>2.7153</v>
      </c>
      <c r="N108" s="1"/>
      <c r="O108" s="1"/>
    </row>
    <row r="109" spans="1:15" ht="12.75" customHeight="1">
      <c r="A109" s="30">
        <v>99</v>
      </c>
      <c r="B109" s="278" t="s">
        <v>332</v>
      </c>
      <c r="C109" s="268">
        <v>346.05</v>
      </c>
      <c r="D109" s="269">
        <v>344.7</v>
      </c>
      <c r="E109" s="269">
        <v>340.84999999999997</v>
      </c>
      <c r="F109" s="269">
        <v>335.65</v>
      </c>
      <c r="G109" s="269">
        <v>331.79999999999995</v>
      </c>
      <c r="H109" s="269">
        <v>349.9</v>
      </c>
      <c r="I109" s="269">
        <v>353.75</v>
      </c>
      <c r="J109" s="269">
        <v>358.95</v>
      </c>
      <c r="K109" s="268">
        <v>348.55</v>
      </c>
      <c r="L109" s="268">
        <v>339.5</v>
      </c>
      <c r="M109" s="268">
        <v>10.464219999999999</v>
      </c>
      <c r="N109" s="1"/>
      <c r="O109" s="1"/>
    </row>
    <row r="110" spans="1:15" ht="12.75" customHeight="1">
      <c r="A110" s="30">
        <v>100</v>
      </c>
      <c r="B110" s="278" t="s">
        <v>840</v>
      </c>
      <c r="C110" s="268">
        <v>433.6</v>
      </c>
      <c r="D110" s="269">
        <v>436.05</v>
      </c>
      <c r="E110" s="269">
        <v>427.55</v>
      </c>
      <c r="F110" s="269">
        <v>421.5</v>
      </c>
      <c r="G110" s="269">
        <v>413</v>
      </c>
      <c r="H110" s="269">
        <v>442.1</v>
      </c>
      <c r="I110" s="269">
        <v>450.6</v>
      </c>
      <c r="J110" s="269">
        <v>456.65000000000003</v>
      </c>
      <c r="K110" s="268">
        <v>444.55</v>
      </c>
      <c r="L110" s="268">
        <v>430</v>
      </c>
      <c r="M110" s="268">
        <v>1.18224</v>
      </c>
      <c r="N110" s="1"/>
      <c r="O110" s="1"/>
    </row>
    <row r="111" spans="1:15" ht="12.75" customHeight="1">
      <c r="A111" s="30">
        <v>101</v>
      </c>
      <c r="B111" s="278" t="s">
        <v>333</v>
      </c>
      <c r="C111" s="268">
        <v>675</v>
      </c>
      <c r="D111" s="269">
        <v>677.16666666666663</v>
      </c>
      <c r="E111" s="269">
        <v>668.38333333333321</v>
      </c>
      <c r="F111" s="269">
        <v>661.76666666666654</v>
      </c>
      <c r="G111" s="269">
        <v>652.98333333333312</v>
      </c>
      <c r="H111" s="269">
        <v>683.7833333333333</v>
      </c>
      <c r="I111" s="269">
        <v>692.56666666666683</v>
      </c>
      <c r="J111" s="269">
        <v>699.18333333333339</v>
      </c>
      <c r="K111" s="268">
        <v>685.95</v>
      </c>
      <c r="L111" s="268">
        <v>670.55</v>
      </c>
      <c r="M111" s="268">
        <v>0.40850999999999998</v>
      </c>
      <c r="N111" s="1"/>
      <c r="O111" s="1"/>
    </row>
    <row r="112" spans="1:15" ht="12.75" customHeight="1">
      <c r="A112" s="30">
        <v>102</v>
      </c>
      <c r="B112" s="278" t="s">
        <v>83</v>
      </c>
      <c r="C112" s="268">
        <v>784.1</v>
      </c>
      <c r="D112" s="269">
        <v>776.2833333333333</v>
      </c>
      <c r="E112" s="269">
        <v>766.81666666666661</v>
      </c>
      <c r="F112" s="269">
        <v>749.5333333333333</v>
      </c>
      <c r="G112" s="269">
        <v>740.06666666666661</v>
      </c>
      <c r="H112" s="269">
        <v>793.56666666666661</v>
      </c>
      <c r="I112" s="269">
        <v>803.0333333333333</v>
      </c>
      <c r="J112" s="269">
        <v>820.31666666666661</v>
      </c>
      <c r="K112" s="268">
        <v>785.75</v>
      </c>
      <c r="L112" s="268">
        <v>759</v>
      </c>
      <c r="M112" s="268">
        <v>14.59136</v>
      </c>
      <c r="N112" s="1"/>
      <c r="O112" s="1"/>
    </row>
    <row r="113" spans="1:15" ht="12.75" customHeight="1">
      <c r="A113" s="30">
        <v>103</v>
      </c>
      <c r="B113" s="278" t="s">
        <v>84</v>
      </c>
      <c r="C113" s="268">
        <v>1061.9000000000001</v>
      </c>
      <c r="D113" s="269">
        <v>1061.5666666666666</v>
      </c>
      <c r="E113" s="269">
        <v>1051.3333333333333</v>
      </c>
      <c r="F113" s="269">
        <v>1040.7666666666667</v>
      </c>
      <c r="G113" s="269">
        <v>1030.5333333333333</v>
      </c>
      <c r="H113" s="269">
        <v>1072.1333333333332</v>
      </c>
      <c r="I113" s="269">
        <v>1082.3666666666668</v>
      </c>
      <c r="J113" s="269">
        <v>1092.9333333333332</v>
      </c>
      <c r="K113" s="268">
        <v>1071.8</v>
      </c>
      <c r="L113" s="268">
        <v>1051</v>
      </c>
      <c r="M113" s="268">
        <v>16.343039999999998</v>
      </c>
      <c r="N113" s="1"/>
      <c r="O113" s="1"/>
    </row>
    <row r="114" spans="1:15" ht="12.75" customHeight="1">
      <c r="A114" s="30">
        <v>104</v>
      </c>
      <c r="B114" s="278" t="s">
        <v>91</v>
      </c>
      <c r="C114" s="268">
        <v>179.85</v>
      </c>
      <c r="D114" s="269">
        <v>181.1</v>
      </c>
      <c r="E114" s="269">
        <v>175.7</v>
      </c>
      <c r="F114" s="269">
        <v>171.54999999999998</v>
      </c>
      <c r="G114" s="269">
        <v>166.14999999999998</v>
      </c>
      <c r="H114" s="269">
        <v>185.25</v>
      </c>
      <c r="I114" s="269">
        <v>190.65000000000003</v>
      </c>
      <c r="J114" s="269">
        <v>194.8</v>
      </c>
      <c r="K114" s="268">
        <v>186.5</v>
      </c>
      <c r="L114" s="268">
        <v>176.95</v>
      </c>
      <c r="M114" s="268">
        <v>47.343890000000002</v>
      </c>
      <c r="N114" s="1"/>
      <c r="O114" s="1"/>
    </row>
    <row r="115" spans="1:15" ht="12.75" customHeight="1">
      <c r="A115" s="30">
        <v>105</v>
      </c>
      <c r="B115" s="278" t="s">
        <v>830</v>
      </c>
      <c r="C115" s="268">
        <v>1874.7</v>
      </c>
      <c r="D115" s="269">
        <v>1884.8</v>
      </c>
      <c r="E115" s="269">
        <v>1841.8999999999999</v>
      </c>
      <c r="F115" s="269">
        <v>1809.1</v>
      </c>
      <c r="G115" s="269">
        <v>1766.1999999999998</v>
      </c>
      <c r="H115" s="269">
        <v>1917.6</v>
      </c>
      <c r="I115" s="269">
        <v>1960.5</v>
      </c>
      <c r="J115" s="269">
        <v>1993.3</v>
      </c>
      <c r="K115" s="268">
        <v>1927.7</v>
      </c>
      <c r="L115" s="268">
        <v>1852</v>
      </c>
      <c r="M115" s="268">
        <v>0.80064000000000002</v>
      </c>
      <c r="N115" s="1"/>
      <c r="O115" s="1"/>
    </row>
    <row r="116" spans="1:15" ht="12.75" customHeight="1">
      <c r="A116" s="30">
        <v>106</v>
      </c>
      <c r="B116" s="278" t="s">
        <v>85</v>
      </c>
      <c r="C116" s="268">
        <v>227.05</v>
      </c>
      <c r="D116" s="269">
        <v>227.95000000000002</v>
      </c>
      <c r="E116" s="269">
        <v>224.60000000000002</v>
      </c>
      <c r="F116" s="269">
        <v>222.15</v>
      </c>
      <c r="G116" s="269">
        <v>218.8</v>
      </c>
      <c r="H116" s="269">
        <v>230.40000000000003</v>
      </c>
      <c r="I116" s="269">
        <v>233.75</v>
      </c>
      <c r="J116" s="269">
        <v>236.20000000000005</v>
      </c>
      <c r="K116" s="268">
        <v>231.3</v>
      </c>
      <c r="L116" s="268">
        <v>225.5</v>
      </c>
      <c r="M116" s="268">
        <v>76.772189999999995</v>
      </c>
      <c r="N116" s="1"/>
      <c r="O116" s="1"/>
    </row>
    <row r="117" spans="1:15" ht="12.75" customHeight="1">
      <c r="A117" s="30">
        <v>107</v>
      </c>
      <c r="B117" s="278" t="s">
        <v>334</v>
      </c>
      <c r="C117" s="268">
        <v>432.95</v>
      </c>
      <c r="D117" s="269">
        <v>431.48333333333335</v>
      </c>
      <c r="E117" s="269">
        <v>425.16666666666669</v>
      </c>
      <c r="F117" s="269">
        <v>417.38333333333333</v>
      </c>
      <c r="G117" s="269">
        <v>411.06666666666666</v>
      </c>
      <c r="H117" s="269">
        <v>439.26666666666671</v>
      </c>
      <c r="I117" s="269">
        <v>445.58333333333331</v>
      </c>
      <c r="J117" s="269">
        <v>453.36666666666673</v>
      </c>
      <c r="K117" s="268">
        <v>437.8</v>
      </c>
      <c r="L117" s="268">
        <v>423.7</v>
      </c>
      <c r="M117" s="268">
        <v>16.569379999999999</v>
      </c>
      <c r="N117" s="1"/>
      <c r="O117" s="1"/>
    </row>
    <row r="118" spans="1:15" ht="12.75" customHeight="1">
      <c r="A118" s="30">
        <v>108</v>
      </c>
      <c r="B118" s="278" t="s">
        <v>87</v>
      </c>
      <c r="C118" s="268">
        <v>3397.5</v>
      </c>
      <c r="D118" s="269">
        <v>3368.6</v>
      </c>
      <c r="E118" s="269">
        <v>3304.2</v>
      </c>
      <c r="F118" s="269">
        <v>3210.9</v>
      </c>
      <c r="G118" s="269">
        <v>3146.5</v>
      </c>
      <c r="H118" s="269">
        <v>3461.8999999999996</v>
      </c>
      <c r="I118" s="269">
        <v>3526.3</v>
      </c>
      <c r="J118" s="269">
        <v>3619.5999999999995</v>
      </c>
      <c r="K118" s="268">
        <v>3433</v>
      </c>
      <c r="L118" s="268">
        <v>3275.3</v>
      </c>
      <c r="M118" s="268">
        <v>3.46393</v>
      </c>
      <c r="N118" s="1"/>
      <c r="O118" s="1"/>
    </row>
    <row r="119" spans="1:15" ht="12.75" customHeight="1">
      <c r="A119" s="30">
        <v>109</v>
      </c>
      <c r="B119" s="278" t="s">
        <v>88</v>
      </c>
      <c r="C119" s="268">
        <v>1595.15</v>
      </c>
      <c r="D119" s="269">
        <v>1595.8500000000001</v>
      </c>
      <c r="E119" s="269">
        <v>1580.7000000000003</v>
      </c>
      <c r="F119" s="269">
        <v>1566.2500000000002</v>
      </c>
      <c r="G119" s="269">
        <v>1551.1000000000004</v>
      </c>
      <c r="H119" s="269">
        <v>1610.3000000000002</v>
      </c>
      <c r="I119" s="269">
        <v>1625.4500000000003</v>
      </c>
      <c r="J119" s="269">
        <v>1639.9</v>
      </c>
      <c r="K119" s="268">
        <v>1611</v>
      </c>
      <c r="L119" s="268">
        <v>1581.4</v>
      </c>
      <c r="M119" s="268">
        <v>1.6596900000000001</v>
      </c>
      <c r="N119" s="1"/>
      <c r="O119" s="1"/>
    </row>
    <row r="120" spans="1:15" ht="12.75" customHeight="1">
      <c r="A120" s="30">
        <v>110</v>
      </c>
      <c r="B120" s="278" t="s">
        <v>335</v>
      </c>
      <c r="C120" s="268">
        <v>2567.9</v>
      </c>
      <c r="D120" s="269">
        <v>2526.2333333333331</v>
      </c>
      <c r="E120" s="269">
        <v>2473.4666666666662</v>
      </c>
      <c r="F120" s="269">
        <v>2379.0333333333333</v>
      </c>
      <c r="G120" s="269">
        <v>2326.2666666666664</v>
      </c>
      <c r="H120" s="269">
        <v>2620.6666666666661</v>
      </c>
      <c r="I120" s="269">
        <v>2673.4333333333334</v>
      </c>
      <c r="J120" s="269">
        <v>2767.8666666666659</v>
      </c>
      <c r="K120" s="268">
        <v>2579</v>
      </c>
      <c r="L120" s="268">
        <v>2431.8000000000002</v>
      </c>
      <c r="M120" s="268">
        <v>3.3508</v>
      </c>
      <c r="N120" s="1"/>
      <c r="O120" s="1"/>
    </row>
    <row r="121" spans="1:15" ht="12.75" customHeight="1">
      <c r="A121" s="30">
        <v>111</v>
      </c>
      <c r="B121" s="278" t="s">
        <v>89</v>
      </c>
      <c r="C121" s="268">
        <v>751.9</v>
      </c>
      <c r="D121" s="269">
        <v>746.9666666666667</v>
      </c>
      <c r="E121" s="269">
        <v>736.93333333333339</v>
      </c>
      <c r="F121" s="269">
        <v>721.9666666666667</v>
      </c>
      <c r="G121" s="269">
        <v>711.93333333333339</v>
      </c>
      <c r="H121" s="269">
        <v>761.93333333333339</v>
      </c>
      <c r="I121" s="269">
        <v>771.9666666666667</v>
      </c>
      <c r="J121" s="269">
        <v>786.93333333333339</v>
      </c>
      <c r="K121" s="268">
        <v>757</v>
      </c>
      <c r="L121" s="268">
        <v>732</v>
      </c>
      <c r="M121" s="268">
        <v>12.01721</v>
      </c>
      <c r="N121" s="1"/>
      <c r="O121" s="1"/>
    </row>
    <row r="122" spans="1:15" ht="12.75" customHeight="1">
      <c r="A122" s="30">
        <v>112</v>
      </c>
      <c r="B122" s="278" t="s">
        <v>90</v>
      </c>
      <c r="C122" s="268">
        <v>1044.7</v>
      </c>
      <c r="D122" s="269">
        <v>1038.3</v>
      </c>
      <c r="E122" s="269">
        <v>1027.5</v>
      </c>
      <c r="F122" s="269">
        <v>1010.3000000000001</v>
      </c>
      <c r="G122" s="269">
        <v>999.50000000000011</v>
      </c>
      <c r="H122" s="269">
        <v>1055.5</v>
      </c>
      <c r="I122" s="269">
        <v>1066.2999999999997</v>
      </c>
      <c r="J122" s="269">
        <v>1083.4999999999998</v>
      </c>
      <c r="K122" s="268">
        <v>1049.0999999999999</v>
      </c>
      <c r="L122" s="268">
        <v>1021.1</v>
      </c>
      <c r="M122" s="268">
        <v>2.1664099999999999</v>
      </c>
      <c r="N122" s="1"/>
      <c r="O122" s="1"/>
    </row>
    <row r="123" spans="1:15" ht="12.75" customHeight="1">
      <c r="A123" s="30">
        <v>113</v>
      </c>
      <c r="B123" s="278" t="s">
        <v>336</v>
      </c>
      <c r="C123" s="268">
        <v>999.7</v>
      </c>
      <c r="D123" s="269">
        <v>999.2833333333333</v>
      </c>
      <c r="E123" s="269">
        <v>990.41666666666663</v>
      </c>
      <c r="F123" s="269">
        <v>981.13333333333333</v>
      </c>
      <c r="G123" s="269">
        <v>972.26666666666665</v>
      </c>
      <c r="H123" s="269">
        <v>1008.5666666666666</v>
      </c>
      <c r="I123" s="269">
        <v>1017.4333333333334</v>
      </c>
      <c r="J123" s="269">
        <v>1026.7166666666667</v>
      </c>
      <c r="K123" s="268">
        <v>1008.15</v>
      </c>
      <c r="L123" s="268">
        <v>990</v>
      </c>
      <c r="M123" s="268">
        <v>0.60533999999999999</v>
      </c>
      <c r="N123" s="1"/>
      <c r="O123" s="1"/>
    </row>
    <row r="124" spans="1:15" ht="12.75" customHeight="1">
      <c r="A124" s="30">
        <v>114</v>
      </c>
      <c r="B124" s="278" t="s">
        <v>249</v>
      </c>
      <c r="C124" s="268">
        <v>406.65</v>
      </c>
      <c r="D124" s="269">
        <v>404.91666666666669</v>
      </c>
      <c r="E124" s="269">
        <v>397.88333333333338</v>
      </c>
      <c r="F124" s="269">
        <v>389.11666666666667</v>
      </c>
      <c r="G124" s="269">
        <v>382.08333333333337</v>
      </c>
      <c r="H124" s="269">
        <v>413.68333333333339</v>
      </c>
      <c r="I124" s="269">
        <v>420.7166666666667</v>
      </c>
      <c r="J124" s="269">
        <v>429.48333333333341</v>
      </c>
      <c r="K124" s="268">
        <v>411.95</v>
      </c>
      <c r="L124" s="268">
        <v>396.15</v>
      </c>
      <c r="M124" s="268">
        <v>34.316139999999997</v>
      </c>
      <c r="N124" s="1"/>
      <c r="O124" s="1"/>
    </row>
    <row r="125" spans="1:15" ht="12.75" customHeight="1">
      <c r="A125" s="30">
        <v>115</v>
      </c>
      <c r="B125" s="278" t="s">
        <v>92</v>
      </c>
      <c r="C125" s="268">
        <v>1254.4000000000001</v>
      </c>
      <c r="D125" s="269">
        <v>1248.9833333333333</v>
      </c>
      <c r="E125" s="269">
        <v>1230.0166666666667</v>
      </c>
      <c r="F125" s="269">
        <v>1205.6333333333332</v>
      </c>
      <c r="G125" s="269">
        <v>1186.6666666666665</v>
      </c>
      <c r="H125" s="269">
        <v>1273.3666666666668</v>
      </c>
      <c r="I125" s="269">
        <v>1292.3333333333335</v>
      </c>
      <c r="J125" s="269">
        <v>1316.7166666666669</v>
      </c>
      <c r="K125" s="268">
        <v>1267.95</v>
      </c>
      <c r="L125" s="268">
        <v>1224.5999999999999</v>
      </c>
      <c r="M125" s="268">
        <v>7.5947199999999997</v>
      </c>
      <c r="N125" s="1"/>
      <c r="O125" s="1"/>
    </row>
    <row r="126" spans="1:15" ht="12.75" customHeight="1">
      <c r="A126" s="30">
        <v>116</v>
      </c>
      <c r="B126" s="278" t="s">
        <v>337</v>
      </c>
      <c r="C126" s="268">
        <v>811.45</v>
      </c>
      <c r="D126" s="269">
        <v>810.61666666666679</v>
      </c>
      <c r="E126" s="269">
        <v>806.78333333333353</v>
      </c>
      <c r="F126" s="269">
        <v>802.11666666666679</v>
      </c>
      <c r="G126" s="269">
        <v>798.28333333333353</v>
      </c>
      <c r="H126" s="269">
        <v>815.28333333333353</v>
      </c>
      <c r="I126" s="269">
        <v>819.11666666666679</v>
      </c>
      <c r="J126" s="269">
        <v>823.78333333333353</v>
      </c>
      <c r="K126" s="268">
        <v>814.45</v>
      </c>
      <c r="L126" s="268">
        <v>805.95</v>
      </c>
      <c r="M126" s="268">
        <v>0.96384999999999998</v>
      </c>
      <c r="N126" s="1"/>
      <c r="O126" s="1"/>
    </row>
    <row r="127" spans="1:15" ht="12.75" customHeight="1">
      <c r="A127" s="30">
        <v>117</v>
      </c>
      <c r="B127" s="278" t="s">
        <v>339</v>
      </c>
      <c r="C127" s="268">
        <v>1045.0999999999999</v>
      </c>
      <c r="D127" s="269">
        <v>1046.4166666666665</v>
      </c>
      <c r="E127" s="269">
        <v>1037.0333333333331</v>
      </c>
      <c r="F127" s="269">
        <v>1028.9666666666665</v>
      </c>
      <c r="G127" s="269">
        <v>1019.583333333333</v>
      </c>
      <c r="H127" s="269">
        <v>1054.4833333333331</v>
      </c>
      <c r="I127" s="269">
        <v>1063.8666666666663</v>
      </c>
      <c r="J127" s="269">
        <v>1071.9333333333332</v>
      </c>
      <c r="K127" s="268">
        <v>1055.8</v>
      </c>
      <c r="L127" s="268">
        <v>1038.3499999999999</v>
      </c>
      <c r="M127" s="268">
        <v>0.23247999999999999</v>
      </c>
      <c r="N127" s="1"/>
      <c r="O127" s="1"/>
    </row>
    <row r="128" spans="1:15" ht="12.75" customHeight="1">
      <c r="A128" s="30">
        <v>118</v>
      </c>
      <c r="B128" s="278" t="s">
        <v>97</v>
      </c>
      <c r="C128" s="268">
        <v>380.7</v>
      </c>
      <c r="D128" s="269">
        <v>379.88333333333338</v>
      </c>
      <c r="E128" s="269">
        <v>375.81666666666678</v>
      </c>
      <c r="F128" s="269">
        <v>370.93333333333339</v>
      </c>
      <c r="G128" s="269">
        <v>366.86666666666679</v>
      </c>
      <c r="H128" s="269">
        <v>384.76666666666677</v>
      </c>
      <c r="I128" s="269">
        <v>388.83333333333337</v>
      </c>
      <c r="J128" s="269">
        <v>393.71666666666675</v>
      </c>
      <c r="K128" s="268">
        <v>383.95</v>
      </c>
      <c r="L128" s="268">
        <v>375</v>
      </c>
      <c r="M128" s="268">
        <v>39.410490000000003</v>
      </c>
      <c r="N128" s="1"/>
      <c r="O128" s="1"/>
    </row>
    <row r="129" spans="1:15" ht="12.75" customHeight="1">
      <c r="A129" s="30">
        <v>119</v>
      </c>
      <c r="B129" s="278" t="s">
        <v>93</v>
      </c>
      <c r="C129" s="268">
        <v>575.65</v>
      </c>
      <c r="D129" s="269">
        <v>571.51666666666677</v>
      </c>
      <c r="E129" s="269">
        <v>563.03333333333353</v>
      </c>
      <c r="F129" s="269">
        <v>550.41666666666674</v>
      </c>
      <c r="G129" s="269">
        <v>541.93333333333351</v>
      </c>
      <c r="H129" s="269">
        <v>584.13333333333355</v>
      </c>
      <c r="I129" s="269">
        <v>592.6166666666669</v>
      </c>
      <c r="J129" s="269">
        <v>605.23333333333358</v>
      </c>
      <c r="K129" s="268">
        <v>580</v>
      </c>
      <c r="L129" s="268">
        <v>558.9</v>
      </c>
      <c r="M129" s="268">
        <v>26.265450000000001</v>
      </c>
      <c r="N129" s="1"/>
      <c r="O129" s="1"/>
    </row>
    <row r="130" spans="1:15" ht="12.75" customHeight="1">
      <c r="A130" s="30">
        <v>120</v>
      </c>
      <c r="B130" s="278" t="s">
        <v>250</v>
      </c>
      <c r="C130" s="268">
        <v>1651.55</v>
      </c>
      <c r="D130" s="269">
        <v>1666.7333333333333</v>
      </c>
      <c r="E130" s="269">
        <v>1620.8666666666668</v>
      </c>
      <c r="F130" s="269">
        <v>1590.1833333333334</v>
      </c>
      <c r="G130" s="269">
        <v>1544.3166666666668</v>
      </c>
      <c r="H130" s="269">
        <v>1697.4166666666667</v>
      </c>
      <c r="I130" s="269">
        <v>1743.2833333333331</v>
      </c>
      <c r="J130" s="269">
        <v>1773.9666666666667</v>
      </c>
      <c r="K130" s="268">
        <v>1712.6</v>
      </c>
      <c r="L130" s="268">
        <v>1636.05</v>
      </c>
      <c r="M130" s="268">
        <v>1.87809</v>
      </c>
      <c r="N130" s="1"/>
      <c r="O130" s="1"/>
    </row>
    <row r="131" spans="1:15" ht="12.75" customHeight="1">
      <c r="A131" s="30">
        <v>121</v>
      </c>
      <c r="B131" s="278" t="s">
        <v>94</v>
      </c>
      <c r="C131" s="268">
        <v>2162.65</v>
      </c>
      <c r="D131" s="269">
        <v>2153.7833333333333</v>
      </c>
      <c r="E131" s="269">
        <v>2129.8666666666668</v>
      </c>
      <c r="F131" s="269">
        <v>2097.0833333333335</v>
      </c>
      <c r="G131" s="269">
        <v>2073.166666666667</v>
      </c>
      <c r="H131" s="269">
        <v>2186.5666666666666</v>
      </c>
      <c r="I131" s="269">
        <v>2210.4833333333336</v>
      </c>
      <c r="J131" s="269">
        <v>2243.2666666666664</v>
      </c>
      <c r="K131" s="268">
        <v>2177.6999999999998</v>
      </c>
      <c r="L131" s="268">
        <v>2121</v>
      </c>
      <c r="M131" s="268">
        <v>7.4802299999999997</v>
      </c>
      <c r="N131" s="1"/>
      <c r="O131" s="1"/>
    </row>
    <row r="132" spans="1:15" ht="12.75" customHeight="1">
      <c r="A132" s="30">
        <v>122</v>
      </c>
      <c r="B132" s="278" t="s">
        <v>340</v>
      </c>
      <c r="C132" s="268">
        <v>211.4</v>
      </c>
      <c r="D132" s="269">
        <v>210.96666666666667</v>
      </c>
      <c r="E132" s="269">
        <v>208.93333333333334</v>
      </c>
      <c r="F132" s="269">
        <v>206.46666666666667</v>
      </c>
      <c r="G132" s="269">
        <v>204.43333333333334</v>
      </c>
      <c r="H132" s="269">
        <v>213.43333333333334</v>
      </c>
      <c r="I132" s="269">
        <v>215.4666666666667</v>
      </c>
      <c r="J132" s="269">
        <v>217.93333333333334</v>
      </c>
      <c r="K132" s="268">
        <v>213</v>
      </c>
      <c r="L132" s="268">
        <v>208.5</v>
      </c>
      <c r="M132" s="268">
        <v>19.95533</v>
      </c>
      <c r="N132" s="1"/>
      <c r="O132" s="1"/>
    </row>
    <row r="133" spans="1:15" ht="12.75" customHeight="1">
      <c r="A133" s="30">
        <v>123</v>
      </c>
      <c r="B133" s="278" t="s">
        <v>841</v>
      </c>
      <c r="C133" s="268">
        <v>196.4</v>
      </c>
      <c r="D133" s="269">
        <v>197.08333333333334</v>
      </c>
      <c r="E133" s="269">
        <v>192.26666666666668</v>
      </c>
      <c r="F133" s="269">
        <v>188.13333333333333</v>
      </c>
      <c r="G133" s="269">
        <v>183.31666666666666</v>
      </c>
      <c r="H133" s="269">
        <v>201.2166666666667</v>
      </c>
      <c r="I133" s="269">
        <v>206.03333333333336</v>
      </c>
      <c r="J133" s="269">
        <v>210.16666666666671</v>
      </c>
      <c r="K133" s="268">
        <v>201.9</v>
      </c>
      <c r="L133" s="268">
        <v>192.95</v>
      </c>
      <c r="M133" s="268">
        <v>84.528700000000001</v>
      </c>
      <c r="N133" s="1"/>
      <c r="O133" s="1"/>
    </row>
    <row r="134" spans="1:15" ht="12.75" customHeight="1">
      <c r="A134" s="30">
        <v>124</v>
      </c>
      <c r="B134" s="278" t="s">
        <v>251</v>
      </c>
      <c r="C134" s="268">
        <v>51.2</v>
      </c>
      <c r="D134" s="269">
        <v>51.433333333333337</v>
      </c>
      <c r="E134" s="269">
        <v>50.066666666666677</v>
      </c>
      <c r="F134" s="269">
        <v>48.933333333333337</v>
      </c>
      <c r="G134" s="269">
        <v>47.566666666666677</v>
      </c>
      <c r="H134" s="269">
        <v>52.566666666666677</v>
      </c>
      <c r="I134" s="269">
        <v>53.933333333333337</v>
      </c>
      <c r="J134" s="269">
        <v>55.066666666666677</v>
      </c>
      <c r="K134" s="268">
        <v>52.8</v>
      </c>
      <c r="L134" s="268">
        <v>50.3</v>
      </c>
      <c r="M134" s="268">
        <v>14.32957</v>
      </c>
      <c r="N134" s="1"/>
      <c r="O134" s="1"/>
    </row>
    <row r="135" spans="1:15" ht="12.75" customHeight="1">
      <c r="A135" s="30">
        <v>125</v>
      </c>
      <c r="B135" s="278" t="s">
        <v>341</v>
      </c>
      <c r="C135" s="268">
        <v>237</v>
      </c>
      <c r="D135" s="269">
        <v>236.28333333333333</v>
      </c>
      <c r="E135" s="269">
        <v>233.96666666666667</v>
      </c>
      <c r="F135" s="269">
        <v>230.93333333333334</v>
      </c>
      <c r="G135" s="269">
        <v>228.61666666666667</v>
      </c>
      <c r="H135" s="269">
        <v>239.31666666666666</v>
      </c>
      <c r="I135" s="269">
        <v>241.63333333333333</v>
      </c>
      <c r="J135" s="269">
        <v>244.66666666666666</v>
      </c>
      <c r="K135" s="268">
        <v>238.6</v>
      </c>
      <c r="L135" s="268">
        <v>233.25</v>
      </c>
      <c r="M135" s="268">
        <v>1.5073399999999999</v>
      </c>
      <c r="N135" s="1"/>
      <c r="O135" s="1"/>
    </row>
    <row r="136" spans="1:15" ht="12.75" customHeight="1">
      <c r="A136" s="30">
        <v>126</v>
      </c>
      <c r="B136" s="278" t="s">
        <v>95</v>
      </c>
      <c r="C136" s="268">
        <v>3580.1</v>
      </c>
      <c r="D136" s="269">
        <v>3573.3166666666671</v>
      </c>
      <c r="E136" s="269">
        <v>3550.7833333333342</v>
      </c>
      <c r="F136" s="269">
        <v>3521.4666666666672</v>
      </c>
      <c r="G136" s="269">
        <v>3498.9333333333343</v>
      </c>
      <c r="H136" s="269">
        <v>3602.6333333333341</v>
      </c>
      <c r="I136" s="269">
        <v>3625.166666666667</v>
      </c>
      <c r="J136" s="269">
        <v>3654.483333333334</v>
      </c>
      <c r="K136" s="268">
        <v>3595.85</v>
      </c>
      <c r="L136" s="268">
        <v>3544</v>
      </c>
      <c r="M136" s="268">
        <v>3.47349</v>
      </c>
      <c r="N136" s="1"/>
      <c r="O136" s="1"/>
    </row>
    <row r="137" spans="1:15" ht="12.75" customHeight="1">
      <c r="A137" s="30">
        <v>127</v>
      </c>
      <c r="B137" s="278" t="s">
        <v>252</v>
      </c>
      <c r="C137" s="268">
        <v>4469.3</v>
      </c>
      <c r="D137" s="269">
        <v>4480.7666666666664</v>
      </c>
      <c r="E137" s="269">
        <v>4439.5333333333328</v>
      </c>
      <c r="F137" s="269">
        <v>4409.7666666666664</v>
      </c>
      <c r="G137" s="269">
        <v>4368.5333333333328</v>
      </c>
      <c r="H137" s="269">
        <v>4510.5333333333328</v>
      </c>
      <c r="I137" s="269">
        <v>4551.7666666666664</v>
      </c>
      <c r="J137" s="269">
        <v>4581.5333333333328</v>
      </c>
      <c r="K137" s="268">
        <v>4522</v>
      </c>
      <c r="L137" s="268">
        <v>4451</v>
      </c>
      <c r="M137" s="268">
        <v>1.3458300000000001</v>
      </c>
      <c r="N137" s="1"/>
      <c r="O137" s="1"/>
    </row>
    <row r="138" spans="1:15" ht="12.75" customHeight="1">
      <c r="A138" s="30">
        <v>128</v>
      </c>
      <c r="B138" s="278" t="s">
        <v>143</v>
      </c>
      <c r="C138" s="268">
        <v>2445.65</v>
      </c>
      <c r="D138" s="269">
        <v>2425.2333333333331</v>
      </c>
      <c r="E138" s="269">
        <v>2400.4666666666662</v>
      </c>
      <c r="F138" s="269">
        <v>2355.2833333333333</v>
      </c>
      <c r="G138" s="269">
        <v>2330.5166666666664</v>
      </c>
      <c r="H138" s="269">
        <v>2470.4166666666661</v>
      </c>
      <c r="I138" s="269">
        <v>2495.1833333333334</v>
      </c>
      <c r="J138" s="269">
        <v>2540.3666666666659</v>
      </c>
      <c r="K138" s="268">
        <v>2450</v>
      </c>
      <c r="L138" s="268">
        <v>2380.0500000000002</v>
      </c>
      <c r="M138" s="268">
        <v>2.1592199999999999</v>
      </c>
      <c r="N138" s="1"/>
      <c r="O138" s="1"/>
    </row>
    <row r="139" spans="1:15" ht="12.75" customHeight="1">
      <c r="A139" s="30">
        <v>129</v>
      </c>
      <c r="B139" s="278" t="s">
        <v>98</v>
      </c>
      <c r="C139" s="268">
        <v>4182.3999999999996</v>
      </c>
      <c r="D139" s="269">
        <v>4170.9666666666662</v>
      </c>
      <c r="E139" s="269">
        <v>4119.8333333333321</v>
      </c>
      <c r="F139" s="269">
        <v>4057.2666666666655</v>
      </c>
      <c r="G139" s="269">
        <v>4006.1333333333314</v>
      </c>
      <c r="H139" s="269">
        <v>4233.5333333333328</v>
      </c>
      <c r="I139" s="269">
        <v>4284.6666666666661</v>
      </c>
      <c r="J139" s="269">
        <v>4347.2333333333336</v>
      </c>
      <c r="K139" s="268">
        <v>4222.1000000000004</v>
      </c>
      <c r="L139" s="268">
        <v>4108.3999999999996</v>
      </c>
      <c r="M139" s="268">
        <v>4.78383</v>
      </c>
      <c r="N139" s="1"/>
      <c r="O139" s="1"/>
    </row>
    <row r="140" spans="1:15" ht="12.75" customHeight="1">
      <c r="A140" s="30">
        <v>130</v>
      </c>
      <c r="B140" s="278" t="s">
        <v>342</v>
      </c>
      <c r="C140" s="268">
        <v>573</v>
      </c>
      <c r="D140" s="269">
        <v>574.66666666666663</v>
      </c>
      <c r="E140" s="269">
        <v>567.83333333333326</v>
      </c>
      <c r="F140" s="269">
        <v>562.66666666666663</v>
      </c>
      <c r="G140" s="269">
        <v>555.83333333333326</v>
      </c>
      <c r="H140" s="269">
        <v>579.83333333333326</v>
      </c>
      <c r="I140" s="269">
        <v>586.66666666666652</v>
      </c>
      <c r="J140" s="269">
        <v>591.83333333333326</v>
      </c>
      <c r="K140" s="268">
        <v>581.5</v>
      </c>
      <c r="L140" s="268">
        <v>569.5</v>
      </c>
      <c r="M140" s="268">
        <v>1.59226</v>
      </c>
      <c r="N140" s="1"/>
      <c r="O140" s="1"/>
    </row>
    <row r="141" spans="1:15" ht="12.75" customHeight="1">
      <c r="A141" s="30">
        <v>131</v>
      </c>
      <c r="B141" s="278" t="s">
        <v>343</v>
      </c>
      <c r="C141" s="268">
        <v>194.95</v>
      </c>
      <c r="D141" s="269">
        <v>194.5</v>
      </c>
      <c r="E141" s="269">
        <v>191</v>
      </c>
      <c r="F141" s="269">
        <v>187.05</v>
      </c>
      <c r="G141" s="269">
        <v>183.55</v>
      </c>
      <c r="H141" s="269">
        <v>198.45</v>
      </c>
      <c r="I141" s="269">
        <v>201.95</v>
      </c>
      <c r="J141" s="269">
        <v>205.89999999999998</v>
      </c>
      <c r="K141" s="268">
        <v>198</v>
      </c>
      <c r="L141" s="268">
        <v>190.55</v>
      </c>
      <c r="M141" s="268">
        <v>13.26341</v>
      </c>
      <c r="N141" s="1"/>
      <c r="O141" s="1"/>
    </row>
    <row r="142" spans="1:15" ht="12.75" customHeight="1">
      <c r="A142" s="30">
        <v>132</v>
      </c>
      <c r="B142" s="278" t="s">
        <v>344</v>
      </c>
      <c r="C142" s="268">
        <v>166.35</v>
      </c>
      <c r="D142" s="269">
        <v>169.41666666666666</v>
      </c>
      <c r="E142" s="269">
        <v>162.43333333333331</v>
      </c>
      <c r="F142" s="269">
        <v>158.51666666666665</v>
      </c>
      <c r="G142" s="269">
        <v>151.5333333333333</v>
      </c>
      <c r="H142" s="269">
        <v>173.33333333333331</v>
      </c>
      <c r="I142" s="269">
        <v>180.31666666666666</v>
      </c>
      <c r="J142" s="269">
        <v>184.23333333333332</v>
      </c>
      <c r="K142" s="268">
        <v>176.4</v>
      </c>
      <c r="L142" s="268">
        <v>165.5</v>
      </c>
      <c r="M142" s="268">
        <v>1.30867</v>
      </c>
      <c r="N142" s="1"/>
      <c r="O142" s="1"/>
    </row>
    <row r="143" spans="1:15" ht="12.75" customHeight="1">
      <c r="A143" s="30">
        <v>133</v>
      </c>
      <c r="B143" s="278" t="s">
        <v>842</v>
      </c>
      <c r="C143" s="268">
        <v>406.2</v>
      </c>
      <c r="D143" s="269">
        <v>410.13333333333338</v>
      </c>
      <c r="E143" s="269">
        <v>400.56666666666678</v>
      </c>
      <c r="F143" s="269">
        <v>394.93333333333339</v>
      </c>
      <c r="G143" s="269">
        <v>385.36666666666679</v>
      </c>
      <c r="H143" s="269">
        <v>415.76666666666677</v>
      </c>
      <c r="I143" s="269">
        <v>425.33333333333337</v>
      </c>
      <c r="J143" s="269">
        <v>430.96666666666675</v>
      </c>
      <c r="K143" s="268">
        <v>419.7</v>
      </c>
      <c r="L143" s="268">
        <v>404.5</v>
      </c>
      <c r="M143" s="268">
        <v>17.410360000000001</v>
      </c>
      <c r="N143" s="1"/>
      <c r="O143" s="1"/>
    </row>
    <row r="144" spans="1:15" ht="12.75" customHeight="1">
      <c r="A144" s="30">
        <v>134</v>
      </c>
      <c r="B144" s="278" t="s">
        <v>345</v>
      </c>
      <c r="C144" s="268">
        <v>62.85</v>
      </c>
      <c r="D144" s="269">
        <v>63.016666666666673</v>
      </c>
      <c r="E144" s="269">
        <v>61.88333333333334</v>
      </c>
      <c r="F144" s="269">
        <v>60.916666666666664</v>
      </c>
      <c r="G144" s="269">
        <v>59.783333333333331</v>
      </c>
      <c r="H144" s="269">
        <v>63.983333333333348</v>
      </c>
      <c r="I144" s="269">
        <v>65.116666666666688</v>
      </c>
      <c r="J144" s="269">
        <v>66.083333333333357</v>
      </c>
      <c r="K144" s="268">
        <v>64.150000000000006</v>
      </c>
      <c r="L144" s="268">
        <v>62.05</v>
      </c>
      <c r="M144" s="268">
        <v>11.531639999999999</v>
      </c>
      <c r="N144" s="1"/>
      <c r="O144" s="1"/>
    </row>
    <row r="145" spans="1:15" ht="12.75" customHeight="1">
      <c r="A145" s="30">
        <v>135</v>
      </c>
      <c r="B145" s="278" t="s">
        <v>99</v>
      </c>
      <c r="C145" s="268">
        <v>3748.75</v>
      </c>
      <c r="D145" s="269">
        <v>3726.35</v>
      </c>
      <c r="E145" s="269">
        <v>3692.7999999999997</v>
      </c>
      <c r="F145" s="269">
        <v>3636.85</v>
      </c>
      <c r="G145" s="269">
        <v>3603.2999999999997</v>
      </c>
      <c r="H145" s="269">
        <v>3782.2999999999997</v>
      </c>
      <c r="I145" s="269">
        <v>3815.85</v>
      </c>
      <c r="J145" s="269">
        <v>3871.7999999999997</v>
      </c>
      <c r="K145" s="268">
        <v>3759.9</v>
      </c>
      <c r="L145" s="268">
        <v>3670.4</v>
      </c>
      <c r="M145" s="268">
        <v>6.5982500000000002</v>
      </c>
      <c r="N145" s="1"/>
      <c r="O145" s="1"/>
    </row>
    <row r="146" spans="1:15" ht="12.75" customHeight="1">
      <c r="A146" s="30">
        <v>136</v>
      </c>
      <c r="B146" s="278" t="s">
        <v>346</v>
      </c>
      <c r="C146" s="268">
        <v>463.8</v>
      </c>
      <c r="D146" s="269">
        <v>464.33333333333331</v>
      </c>
      <c r="E146" s="269">
        <v>454.66666666666663</v>
      </c>
      <c r="F146" s="269">
        <v>445.5333333333333</v>
      </c>
      <c r="G146" s="269">
        <v>435.86666666666662</v>
      </c>
      <c r="H146" s="269">
        <v>473.46666666666664</v>
      </c>
      <c r="I146" s="269">
        <v>483.13333333333327</v>
      </c>
      <c r="J146" s="269">
        <v>492.26666666666665</v>
      </c>
      <c r="K146" s="268">
        <v>474</v>
      </c>
      <c r="L146" s="268">
        <v>455.2</v>
      </c>
      <c r="M146" s="268">
        <v>3.57572</v>
      </c>
      <c r="N146" s="1"/>
      <c r="O146" s="1"/>
    </row>
    <row r="147" spans="1:15" ht="12.75" customHeight="1">
      <c r="A147" s="30">
        <v>137</v>
      </c>
      <c r="B147" s="278" t="s">
        <v>253</v>
      </c>
      <c r="C147" s="268">
        <v>506.25</v>
      </c>
      <c r="D147" s="269">
        <v>504.7166666666667</v>
      </c>
      <c r="E147" s="269">
        <v>499.53333333333342</v>
      </c>
      <c r="F147" s="269">
        <v>492.81666666666672</v>
      </c>
      <c r="G147" s="269">
        <v>487.63333333333344</v>
      </c>
      <c r="H147" s="269">
        <v>511.43333333333339</v>
      </c>
      <c r="I147" s="269">
        <v>516.61666666666667</v>
      </c>
      <c r="J147" s="269">
        <v>523.33333333333337</v>
      </c>
      <c r="K147" s="268">
        <v>509.9</v>
      </c>
      <c r="L147" s="268">
        <v>498</v>
      </c>
      <c r="M147" s="268">
        <v>2.49159</v>
      </c>
      <c r="N147" s="1"/>
      <c r="O147" s="1"/>
    </row>
    <row r="148" spans="1:15" ht="12.75" customHeight="1">
      <c r="A148" s="30">
        <v>138</v>
      </c>
      <c r="B148" s="278" t="s">
        <v>254</v>
      </c>
      <c r="C148" s="268">
        <v>1431.45</v>
      </c>
      <c r="D148" s="269">
        <v>1431.3500000000001</v>
      </c>
      <c r="E148" s="269">
        <v>1418.5500000000002</v>
      </c>
      <c r="F148" s="269">
        <v>1405.65</v>
      </c>
      <c r="G148" s="269">
        <v>1392.8500000000001</v>
      </c>
      <c r="H148" s="269">
        <v>1444.2500000000002</v>
      </c>
      <c r="I148" s="269">
        <v>1457.05</v>
      </c>
      <c r="J148" s="269">
        <v>1469.9500000000003</v>
      </c>
      <c r="K148" s="268">
        <v>1444.15</v>
      </c>
      <c r="L148" s="268">
        <v>1418.45</v>
      </c>
      <c r="M148" s="268">
        <v>0.31402000000000002</v>
      </c>
      <c r="N148" s="1"/>
      <c r="O148" s="1"/>
    </row>
    <row r="149" spans="1:15" ht="12.75" customHeight="1">
      <c r="A149" s="30">
        <v>139</v>
      </c>
      <c r="B149" s="278" t="s">
        <v>347</v>
      </c>
      <c r="C149" s="268">
        <v>66</v>
      </c>
      <c r="D149" s="269">
        <v>66.25</v>
      </c>
      <c r="E149" s="269">
        <v>65.55</v>
      </c>
      <c r="F149" s="269">
        <v>65.099999999999994</v>
      </c>
      <c r="G149" s="269">
        <v>64.399999999999991</v>
      </c>
      <c r="H149" s="269">
        <v>66.7</v>
      </c>
      <c r="I149" s="269">
        <v>67.399999999999991</v>
      </c>
      <c r="J149" s="269">
        <v>67.850000000000009</v>
      </c>
      <c r="K149" s="268">
        <v>66.95</v>
      </c>
      <c r="L149" s="268">
        <v>65.8</v>
      </c>
      <c r="M149" s="268">
        <v>4.8716799999999996</v>
      </c>
      <c r="N149" s="1"/>
      <c r="O149" s="1"/>
    </row>
    <row r="150" spans="1:15" ht="12.75" customHeight="1">
      <c r="A150" s="30">
        <v>140</v>
      </c>
      <c r="B150" s="278" t="s">
        <v>348</v>
      </c>
      <c r="C150" s="268">
        <v>103.35</v>
      </c>
      <c r="D150" s="269">
        <v>103.23333333333333</v>
      </c>
      <c r="E150" s="269">
        <v>102.21666666666667</v>
      </c>
      <c r="F150" s="269">
        <v>101.08333333333333</v>
      </c>
      <c r="G150" s="269">
        <v>100.06666666666666</v>
      </c>
      <c r="H150" s="269">
        <v>104.36666666666667</v>
      </c>
      <c r="I150" s="269">
        <v>105.38333333333335</v>
      </c>
      <c r="J150" s="269">
        <v>106.51666666666668</v>
      </c>
      <c r="K150" s="268">
        <v>104.25</v>
      </c>
      <c r="L150" s="268">
        <v>102.1</v>
      </c>
      <c r="M150" s="268">
        <v>1.68316</v>
      </c>
      <c r="N150" s="1"/>
      <c r="O150" s="1"/>
    </row>
    <row r="151" spans="1:15" ht="12.75" customHeight="1">
      <c r="A151" s="30">
        <v>141</v>
      </c>
      <c r="B151" s="278" t="s">
        <v>793</v>
      </c>
      <c r="C151" s="268">
        <v>50.6</v>
      </c>
      <c r="D151" s="269">
        <v>50.466666666666669</v>
      </c>
      <c r="E151" s="269">
        <v>49.733333333333334</v>
      </c>
      <c r="F151" s="269">
        <v>48.866666666666667</v>
      </c>
      <c r="G151" s="269">
        <v>48.133333333333333</v>
      </c>
      <c r="H151" s="269">
        <v>51.333333333333336</v>
      </c>
      <c r="I151" s="269">
        <v>52.06666666666667</v>
      </c>
      <c r="J151" s="269">
        <v>52.933333333333337</v>
      </c>
      <c r="K151" s="268">
        <v>51.2</v>
      </c>
      <c r="L151" s="268">
        <v>49.6</v>
      </c>
      <c r="M151" s="268">
        <v>7.0372899999999996</v>
      </c>
      <c r="N151" s="1"/>
      <c r="O151" s="1"/>
    </row>
    <row r="152" spans="1:15" ht="12.75" customHeight="1">
      <c r="A152" s="30">
        <v>142</v>
      </c>
      <c r="B152" s="278" t="s">
        <v>349</v>
      </c>
      <c r="C152" s="268">
        <v>698.8</v>
      </c>
      <c r="D152" s="269">
        <v>702.23333333333323</v>
      </c>
      <c r="E152" s="269">
        <v>691.56666666666649</v>
      </c>
      <c r="F152" s="269">
        <v>684.33333333333326</v>
      </c>
      <c r="G152" s="269">
        <v>673.66666666666652</v>
      </c>
      <c r="H152" s="269">
        <v>709.46666666666647</v>
      </c>
      <c r="I152" s="269">
        <v>720.13333333333321</v>
      </c>
      <c r="J152" s="269">
        <v>727.36666666666645</v>
      </c>
      <c r="K152" s="268">
        <v>712.9</v>
      </c>
      <c r="L152" s="268">
        <v>695</v>
      </c>
      <c r="M152" s="268">
        <v>0.14777000000000001</v>
      </c>
      <c r="N152" s="1"/>
      <c r="O152" s="1"/>
    </row>
    <row r="153" spans="1:15" ht="12.75" customHeight="1">
      <c r="A153" s="30">
        <v>143</v>
      </c>
      <c r="B153" s="278" t="s">
        <v>100</v>
      </c>
      <c r="C153" s="268">
        <v>2126.9499999999998</v>
      </c>
      <c r="D153" s="269">
        <v>2112.7833333333333</v>
      </c>
      <c r="E153" s="269">
        <v>2084.4166666666665</v>
      </c>
      <c r="F153" s="269">
        <v>2041.8833333333332</v>
      </c>
      <c r="G153" s="269">
        <v>2013.5166666666664</v>
      </c>
      <c r="H153" s="269">
        <v>2155.3166666666666</v>
      </c>
      <c r="I153" s="269">
        <v>2183.6833333333334</v>
      </c>
      <c r="J153" s="269">
        <v>2226.2166666666667</v>
      </c>
      <c r="K153" s="268">
        <v>2141.15</v>
      </c>
      <c r="L153" s="268">
        <v>2070.25</v>
      </c>
      <c r="M153" s="268">
        <v>5.1261799999999997</v>
      </c>
      <c r="N153" s="1"/>
      <c r="O153" s="1"/>
    </row>
    <row r="154" spans="1:15" ht="12.75" customHeight="1">
      <c r="A154" s="30">
        <v>144</v>
      </c>
      <c r="B154" s="278" t="s">
        <v>101</v>
      </c>
      <c r="C154" s="268">
        <v>161.05000000000001</v>
      </c>
      <c r="D154" s="269">
        <v>161.54999999999998</v>
      </c>
      <c r="E154" s="269">
        <v>159.14999999999998</v>
      </c>
      <c r="F154" s="269">
        <v>157.25</v>
      </c>
      <c r="G154" s="269">
        <v>154.85</v>
      </c>
      <c r="H154" s="269">
        <v>163.44999999999996</v>
      </c>
      <c r="I154" s="269">
        <v>165.85</v>
      </c>
      <c r="J154" s="269">
        <v>167.74999999999994</v>
      </c>
      <c r="K154" s="268">
        <v>163.95</v>
      </c>
      <c r="L154" s="268">
        <v>159.65</v>
      </c>
      <c r="M154" s="268">
        <v>24.91845</v>
      </c>
      <c r="N154" s="1"/>
      <c r="O154" s="1"/>
    </row>
    <row r="155" spans="1:15" ht="12.75" customHeight="1">
      <c r="A155" s="30">
        <v>145</v>
      </c>
      <c r="B155" s="278" t="s">
        <v>350</v>
      </c>
      <c r="C155" s="268">
        <v>277.85000000000002</v>
      </c>
      <c r="D155" s="269">
        <v>278.38333333333338</v>
      </c>
      <c r="E155" s="269">
        <v>271.76666666666677</v>
      </c>
      <c r="F155" s="269">
        <v>265.68333333333339</v>
      </c>
      <c r="G155" s="269">
        <v>259.06666666666678</v>
      </c>
      <c r="H155" s="269">
        <v>284.46666666666675</v>
      </c>
      <c r="I155" s="269">
        <v>291.08333333333343</v>
      </c>
      <c r="J155" s="269">
        <v>297.16666666666674</v>
      </c>
      <c r="K155" s="268">
        <v>285</v>
      </c>
      <c r="L155" s="268">
        <v>272.3</v>
      </c>
      <c r="M155" s="268">
        <v>1.0176499999999999</v>
      </c>
      <c r="N155" s="1"/>
      <c r="O155" s="1"/>
    </row>
    <row r="156" spans="1:15" ht="12.75" customHeight="1">
      <c r="A156" s="30">
        <v>146</v>
      </c>
      <c r="B156" s="278" t="s">
        <v>831</v>
      </c>
      <c r="C156" s="268">
        <v>1323.8</v>
      </c>
      <c r="D156" s="269">
        <v>1322.6000000000001</v>
      </c>
      <c r="E156" s="269">
        <v>1310.2000000000003</v>
      </c>
      <c r="F156" s="269">
        <v>1296.6000000000001</v>
      </c>
      <c r="G156" s="269">
        <v>1284.2000000000003</v>
      </c>
      <c r="H156" s="269">
        <v>1336.2000000000003</v>
      </c>
      <c r="I156" s="269">
        <v>1348.6000000000004</v>
      </c>
      <c r="J156" s="269">
        <v>1362.2000000000003</v>
      </c>
      <c r="K156" s="268">
        <v>1335</v>
      </c>
      <c r="L156" s="268">
        <v>1309</v>
      </c>
      <c r="M156" s="268">
        <v>2.0846800000000001</v>
      </c>
      <c r="N156" s="1"/>
      <c r="O156" s="1"/>
    </row>
    <row r="157" spans="1:15" ht="12.75" customHeight="1">
      <c r="A157" s="30">
        <v>147</v>
      </c>
      <c r="B157" s="278" t="s">
        <v>102</v>
      </c>
      <c r="C157" s="268">
        <v>122.9</v>
      </c>
      <c r="D157" s="269">
        <v>122.53333333333335</v>
      </c>
      <c r="E157" s="269">
        <v>120.9666666666667</v>
      </c>
      <c r="F157" s="269">
        <v>119.03333333333335</v>
      </c>
      <c r="G157" s="269">
        <v>117.4666666666667</v>
      </c>
      <c r="H157" s="269">
        <v>124.4666666666667</v>
      </c>
      <c r="I157" s="269">
        <v>126.03333333333333</v>
      </c>
      <c r="J157" s="269">
        <v>127.9666666666667</v>
      </c>
      <c r="K157" s="268">
        <v>124.1</v>
      </c>
      <c r="L157" s="268">
        <v>120.6</v>
      </c>
      <c r="M157" s="268">
        <v>120.19517</v>
      </c>
      <c r="N157" s="1"/>
      <c r="O157" s="1"/>
    </row>
    <row r="158" spans="1:15" ht="12.75" customHeight="1">
      <c r="A158" s="30">
        <v>148</v>
      </c>
      <c r="B158" s="278" t="s">
        <v>794</v>
      </c>
      <c r="C158" s="268">
        <v>117.4</v>
      </c>
      <c r="D158" s="269">
        <v>117.78333333333335</v>
      </c>
      <c r="E158" s="269">
        <v>115.91666666666669</v>
      </c>
      <c r="F158" s="269">
        <v>114.43333333333334</v>
      </c>
      <c r="G158" s="269">
        <v>112.56666666666668</v>
      </c>
      <c r="H158" s="269">
        <v>119.26666666666669</v>
      </c>
      <c r="I158" s="269">
        <v>121.13333333333334</v>
      </c>
      <c r="J158" s="269">
        <v>122.6166666666667</v>
      </c>
      <c r="K158" s="268">
        <v>119.65</v>
      </c>
      <c r="L158" s="268">
        <v>116.3</v>
      </c>
      <c r="M158" s="268">
        <v>0.93410000000000004</v>
      </c>
      <c r="N158" s="1"/>
      <c r="O158" s="1"/>
    </row>
    <row r="159" spans="1:15" ht="12.75" customHeight="1">
      <c r="A159" s="30">
        <v>149</v>
      </c>
      <c r="B159" s="278" t="s">
        <v>351</v>
      </c>
      <c r="C159" s="268">
        <v>7047</v>
      </c>
      <c r="D159" s="269">
        <v>6992.4666666666672</v>
      </c>
      <c r="E159" s="269">
        <v>6916.9833333333345</v>
      </c>
      <c r="F159" s="269">
        <v>6786.9666666666672</v>
      </c>
      <c r="G159" s="269">
        <v>6711.4833333333345</v>
      </c>
      <c r="H159" s="269">
        <v>7122.4833333333345</v>
      </c>
      <c r="I159" s="269">
        <v>7197.9666666666681</v>
      </c>
      <c r="J159" s="269">
        <v>7327.9833333333345</v>
      </c>
      <c r="K159" s="268">
        <v>7067.95</v>
      </c>
      <c r="L159" s="268">
        <v>6862.45</v>
      </c>
      <c r="M159" s="268">
        <v>0.54984</v>
      </c>
      <c r="N159" s="1"/>
      <c r="O159" s="1"/>
    </row>
    <row r="160" spans="1:15" ht="12.75" customHeight="1">
      <c r="A160" s="30">
        <v>150</v>
      </c>
      <c r="B160" s="278" t="s">
        <v>352</v>
      </c>
      <c r="C160" s="268">
        <v>471.05</v>
      </c>
      <c r="D160" s="269">
        <v>472.31666666666666</v>
      </c>
      <c r="E160" s="269">
        <v>468.23333333333335</v>
      </c>
      <c r="F160" s="269">
        <v>465.41666666666669</v>
      </c>
      <c r="G160" s="269">
        <v>461.33333333333337</v>
      </c>
      <c r="H160" s="269">
        <v>475.13333333333333</v>
      </c>
      <c r="I160" s="269">
        <v>479.2166666666667</v>
      </c>
      <c r="J160" s="269">
        <v>482.0333333333333</v>
      </c>
      <c r="K160" s="268">
        <v>476.4</v>
      </c>
      <c r="L160" s="268">
        <v>469.5</v>
      </c>
      <c r="M160" s="268">
        <v>0.97119999999999995</v>
      </c>
      <c r="N160" s="1"/>
      <c r="O160" s="1"/>
    </row>
    <row r="161" spans="1:15" ht="12.75" customHeight="1">
      <c r="A161" s="30">
        <v>151</v>
      </c>
      <c r="B161" s="278" t="s">
        <v>353</v>
      </c>
      <c r="C161" s="268">
        <v>144.75</v>
      </c>
      <c r="D161" s="269">
        <v>140.25</v>
      </c>
      <c r="E161" s="269">
        <v>126</v>
      </c>
      <c r="F161" s="269">
        <v>107.25</v>
      </c>
      <c r="G161" s="269">
        <v>93</v>
      </c>
      <c r="H161" s="269">
        <v>159</v>
      </c>
      <c r="I161" s="269">
        <v>173.25</v>
      </c>
      <c r="J161" s="269">
        <v>192</v>
      </c>
      <c r="K161" s="268">
        <v>154.5</v>
      </c>
      <c r="L161" s="268">
        <v>121.5</v>
      </c>
      <c r="M161" s="268">
        <v>9.2583000000000002</v>
      </c>
      <c r="N161" s="1"/>
      <c r="O161" s="1"/>
    </row>
    <row r="162" spans="1:15" ht="12.75" customHeight="1">
      <c r="A162" s="30">
        <v>152</v>
      </c>
      <c r="B162" s="278" t="s">
        <v>354</v>
      </c>
      <c r="C162" s="268">
        <v>107.1</v>
      </c>
      <c r="D162" s="269">
        <v>106.28333333333335</v>
      </c>
      <c r="E162" s="269">
        <v>104.91666666666669</v>
      </c>
      <c r="F162" s="269">
        <v>102.73333333333333</v>
      </c>
      <c r="G162" s="269">
        <v>101.36666666666667</v>
      </c>
      <c r="H162" s="269">
        <v>108.4666666666667</v>
      </c>
      <c r="I162" s="269">
        <v>109.83333333333334</v>
      </c>
      <c r="J162" s="269">
        <v>112.01666666666671</v>
      </c>
      <c r="K162" s="268">
        <v>107.65</v>
      </c>
      <c r="L162" s="268">
        <v>104.1</v>
      </c>
      <c r="M162" s="268">
        <v>22.426380000000002</v>
      </c>
      <c r="N162" s="1"/>
      <c r="O162" s="1"/>
    </row>
    <row r="163" spans="1:15" ht="12.75" customHeight="1">
      <c r="A163" s="30">
        <v>153</v>
      </c>
      <c r="B163" s="278" t="s">
        <v>255</v>
      </c>
      <c r="C163" s="268">
        <v>265.55</v>
      </c>
      <c r="D163" s="269">
        <v>279.86666666666667</v>
      </c>
      <c r="E163" s="269">
        <v>236.03333333333336</v>
      </c>
      <c r="F163" s="269">
        <v>206.51666666666668</v>
      </c>
      <c r="G163" s="269">
        <v>162.68333333333337</v>
      </c>
      <c r="H163" s="269">
        <v>309.38333333333333</v>
      </c>
      <c r="I163" s="269">
        <v>353.21666666666658</v>
      </c>
      <c r="J163" s="269">
        <v>382.73333333333335</v>
      </c>
      <c r="K163" s="268">
        <v>323.7</v>
      </c>
      <c r="L163" s="268">
        <v>250.35</v>
      </c>
      <c r="M163" s="268">
        <v>436.28375999999997</v>
      </c>
      <c r="N163" s="1"/>
      <c r="O163" s="1"/>
    </row>
    <row r="164" spans="1:15" ht="12.75" customHeight="1">
      <c r="A164" s="30">
        <v>154</v>
      </c>
      <c r="B164" s="278" t="s">
        <v>843</v>
      </c>
      <c r="C164" s="268">
        <v>1275</v>
      </c>
      <c r="D164" s="269">
        <v>1273.3999999999999</v>
      </c>
      <c r="E164" s="269">
        <v>1264.7999999999997</v>
      </c>
      <c r="F164" s="269">
        <v>1254.5999999999999</v>
      </c>
      <c r="G164" s="269">
        <v>1245.9999999999998</v>
      </c>
      <c r="H164" s="269">
        <v>1283.5999999999997</v>
      </c>
      <c r="I164" s="269">
        <v>1292.1999999999996</v>
      </c>
      <c r="J164" s="269">
        <v>1302.3999999999996</v>
      </c>
      <c r="K164" s="268">
        <v>1282</v>
      </c>
      <c r="L164" s="268">
        <v>1263.2</v>
      </c>
      <c r="M164" s="268">
        <v>0.99246000000000001</v>
      </c>
      <c r="N164" s="1"/>
      <c r="O164" s="1"/>
    </row>
    <row r="165" spans="1:15" ht="12.75" customHeight="1">
      <c r="A165" s="30">
        <v>155</v>
      </c>
      <c r="B165" s="278" t="s">
        <v>103</v>
      </c>
      <c r="C165" s="268">
        <v>88.25</v>
      </c>
      <c r="D165" s="269">
        <v>88.100000000000009</v>
      </c>
      <c r="E165" s="269">
        <v>87.300000000000011</v>
      </c>
      <c r="F165" s="269">
        <v>86.350000000000009</v>
      </c>
      <c r="G165" s="269">
        <v>85.550000000000011</v>
      </c>
      <c r="H165" s="269">
        <v>89.050000000000011</v>
      </c>
      <c r="I165" s="269">
        <v>89.85</v>
      </c>
      <c r="J165" s="269">
        <v>90.800000000000011</v>
      </c>
      <c r="K165" s="268">
        <v>88.9</v>
      </c>
      <c r="L165" s="268">
        <v>87.15</v>
      </c>
      <c r="M165" s="268">
        <v>130.03243000000001</v>
      </c>
      <c r="N165" s="1"/>
      <c r="O165" s="1"/>
    </row>
    <row r="166" spans="1:15" ht="12.75" customHeight="1">
      <c r="A166" s="30">
        <v>156</v>
      </c>
      <c r="B166" s="278" t="s">
        <v>356</v>
      </c>
      <c r="C166" s="268">
        <v>1910.45</v>
      </c>
      <c r="D166" s="269">
        <v>1893.3500000000001</v>
      </c>
      <c r="E166" s="269">
        <v>1859.8000000000002</v>
      </c>
      <c r="F166" s="269">
        <v>1809.15</v>
      </c>
      <c r="G166" s="269">
        <v>1775.6000000000001</v>
      </c>
      <c r="H166" s="269">
        <v>1944.0000000000002</v>
      </c>
      <c r="I166" s="269">
        <v>1977.55</v>
      </c>
      <c r="J166" s="269">
        <v>2028.2000000000003</v>
      </c>
      <c r="K166" s="268">
        <v>1926.9</v>
      </c>
      <c r="L166" s="268">
        <v>1842.7</v>
      </c>
      <c r="M166" s="268">
        <v>3.7247400000000002</v>
      </c>
      <c r="N166" s="1"/>
      <c r="O166" s="1"/>
    </row>
    <row r="167" spans="1:15" ht="12.75" customHeight="1">
      <c r="A167" s="30">
        <v>157</v>
      </c>
      <c r="B167" s="278" t="s">
        <v>106</v>
      </c>
      <c r="C167" s="268">
        <v>37.950000000000003</v>
      </c>
      <c r="D167" s="269">
        <v>37.966666666666661</v>
      </c>
      <c r="E167" s="269">
        <v>37.533333333333324</v>
      </c>
      <c r="F167" s="269">
        <v>37.11666666666666</v>
      </c>
      <c r="G167" s="269">
        <v>36.683333333333323</v>
      </c>
      <c r="H167" s="269">
        <v>38.383333333333326</v>
      </c>
      <c r="I167" s="269">
        <v>38.816666666666663</v>
      </c>
      <c r="J167" s="269">
        <v>39.233333333333327</v>
      </c>
      <c r="K167" s="268">
        <v>38.4</v>
      </c>
      <c r="L167" s="268">
        <v>37.549999999999997</v>
      </c>
      <c r="M167" s="268">
        <v>61.960720000000002</v>
      </c>
      <c r="N167" s="1"/>
      <c r="O167" s="1"/>
    </row>
    <row r="168" spans="1:15" ht="12.75" customHeight="1">
      <c r="A168" s="30">
        <v>158</v>
      </c>
      <c r="B168" s="278" t="s">
        <v>357</v>
      </c>
      <c r="C168" s="268">
        <v>3178.05</v>
      </c>
      <c r="D168" s="269">
        <v>3167.4</v>
      </c>
      <c r="E168" s="269">
        <v>3144.8</v>
      </c>
      <c r="F168" s="269">
        <v>3111.55</v>
      </c>
      <c r="G168" s="269">
        <v>3088.9500000000003</v>
      </c>
      <c r="H168" s="269">
        <v>3200.65</v>
      </c>
      <c r="I168" s="269">
        <v>3223.2499999999995</v>
      </c>
      <c r="J168" s="269">
        <v>3256.5</v>
      </c>
      <c r="K168" s="268">
        <v>3190</v>
      </c>
      <c r="L168" s="268">
        <v>3134.15</v>
      </c>
      <c r="M168" s="268">
        <v>0.16694999999999999</v>
      </c>
      <c r="N168" s="1"/>
      <c r="O168" s="1"/>
    </row>
    <row r="169" spans="1:15" ht="12.75" customHeight="1">
      <c r="A169" s="30">
        <v>159</v>
      </c>
      <c r="B169" s="278" t="s">
        <v>358</v>
      </c>
      <c r="C169" s="268">
        <v>3484.45</v>
      </c>
      <c r="D169" s="269">
        <v>3492.5833333333335</v>
      </c>
      <c r="E169" s="269">
        <v>3442.8666666666668</v>
      </c>
      <c r="F169" s="269">
        <v>3401.2833333333333</v>
      </c>
      <c r="G169" s="269">
        <v>3351.5666666666666</v>
      </c>
      <c r="H169" s="269">
        <v>3534.166666666667</v>
      </c>
      <c r="I169" s="269">
        <v>3583.8833333333332</v>
      </c>
      <c r="J169" s="269">
        <v>3625.4666666666672</v>
      </c>
      <c r="K169" s="268">
        <v>3542.3</v>
      </c>
      <c r="L169" s="268">
        <v>3451</v>
      </c>
      <c r="M169" s="268">
        <v>0.16741</v>
      </c>
      <c r="N169" s="1"/>
      <c r="O169" s="1"/>
    </row>
    <row r="170" spans="1:15" ht="12.75" customHeight="1">
      <c r="A170" s="30">
        <v>160</v>
      </c>
      <c r="B170" s="278" t="s">
        <v>359</v>
      </c>
      <c r="C170" s="268">
        <v>127.7</v>
      </c>
      <c r="D170" s="269">
        <v>127.23333333333333</v>
      </c>
      <c r="E170" s="269">
        <v>125.16666666666666</v>
      </c>
      <c r="F170" s="269">
        <v>122.63333333333333</v>
      </c>
      <c r="G170" s="269">
        <v>120.56666666666665</v>
      </c>
      <c r="H170" s="269">
        <v>129.76666666666665</v>
      </c>
      <c r="I170" s="269">
        <v>131.83333333333337</v>
      </c>
      <c r="J170" s="269">
        <v>134.36666666666667</v>
      </c>
      <c r="K170" s="268">
        <v>129.30000000000001</v>
      </c>
      <c r="L170" s="268">
        <v>124.7</v>
      </c>
      <c r="M170" s="268">
        <v>2.84137</v>
      </c>
      <c r="N170" s="1"/>
      <c r="O170" s="1"/>
    </row>
    <row r="171" spans="1:15" ht="12.75" customHeight="1">
      <c r="A171" s="30">
        <v>161</v>
      </c>
      <c r="B171" s="278" t="s">
        <v>256</v>
      </c>
      <c r="C171" s="268">
        <v>2175.0500000000002</v>
      </c>
      <c r="D171" s="269">
        <v>2191.6833333333334</v>
      </c>
      <c r="E171" s="269">
        <v>2143.3666666666668</v>
      </c>
      <c r="F171" s="269">
        <v>2111.6833333333334</v>
      </c>
      <c r="G171" s="269">
        <v>2063.3666666666668</v>
      </c>
      <c r="H171" s="269">
        <v>2223.3666666666668</v>
      </c>
      <c r="I171" s="269">
        <v>2271.6833333333334</v>
      </c>
      <c r="J171" s="269">
        <v>2303.3666666666668</v>
      </c>
      <c r="K171" s="268">
        <v>2240</v>
      </c>
      <c r="L171" s="268">
        <v>2160</v>
      </c>
      <c r="M171" s="268">
        <v>3.9761700000000002</v>
      </c>
      <c r="N171" s="1"/>
      <c r="O171" s="1"/>
    </row>
    <row r="172" spans="1:15" ht="12.75" customHeight="1">
      <c r="A172" s="30">
        <v>162</v>
      </c>
      <c r="B172" s="278" t="s">
        <v>360</v>
      </c>
      <c r="C172" s="268">
        <v>1418.05</v>
      </c>
      <c r="D172" s="269">
        <v>1419.5166666666664</v>
      </c>
      <c r="E172" s="269">
        <v>1404.1333333333328</v>
      </c>
      <c r="F172" s="269">
        <v>1390.2166666666662</v>
      </c>
      <c r="G172" s="269">
        <v>1374.8333333333326</v>
      </c>
      <c r="H172" s="269">
        <v>1433.4333333333329</v>
      </c>
      <c r="I172" s="269">
        <v>1448.8166666666666</v>
      </c>
      <c r="J172" s="269">
        <v>1462.7333333333331</v>
      </c>
      <c r="K172" s="268">
        <v>1434.9</v>
      </c>
      <c r="L172" s="268">
        <v>1405.6</v>
      </c>
      <c r="M172" s="268">
        <v>1.39967</v>
      </c>
      <c r="N172" s="1"/>
      <c r="O172" s="1"/>
    </row>
    <row r="173" spans="1:15" ht="12.75" customHeight="1">
      <c r="A173" s="30">
        <v>163</v>
      </c>
      <c r="B173" s="278" t="s">
        <v>844</v>
      </c>
      <c r="C173" s="268">
        <v>410.9</v>
      </c>
      <c r="D173" s="269">
        <v>411.63333333333338</v>
      </c>
      <c r="E173" s="269">
        <v>407.26666666666677</v>
      </c>
      <c r="F173" s="269">
        <v>403.63333333333338</v>
      </c>
      <c r="G173" s="269">
        <v>399.26666666666677</v>
      </c>
      <c r="H173" s="269">
        <v>415.26666666666677</v>
      </c>
      <c r="I173" s="269">
        <v>419.63333333333344</v>
      </c>
      <c r="J173" s="269">
        <v>423.26666666666677</v>
      </c>
      <c r="K173" s="268">
        <v>416</v>
      </c>
      <c r="L173" s="268">
        <v>408</v>
      </c>
      <c r="M173" s="268">
        <v>1.31992</v>
      </c>
      <c r="N173" s="1"/>
      <c r="O173" s="1"/>
    </row>
    <row r="174" spans="1:15" ht="12.75" customHeight="1">
      <c r="A174" s="30">
        <v>164</v>
      </c>
      <c r="B174" s="278" t="s">
        <v>104</v>
      </c>
      <c r="C174" s="268">
        <v>388.05</v>
      </c>
      <c r="D174" s="269">
        <v>385.51666666666665</v>
      </c>
      <c r="E174" s="269">
        <v>381.5333333333333</v>
      </c>
      <c r="F174" s="269">
        <v>375.01666666666665</v>
      </c>
      <c r="G174" s="269">
        <v>371.0333333333333</v>
      </c>
      <c r="H174" s="269">
        <v>392.0333333333333</v>
      </c>
      <c r="I174" s="269">
        <v>396.01666666666665</v>
      </c>
      <c r="J174" s="269">
        <v>402.5333333333333</v>
      </c>
      <c r="K174" s="268">
        <v>389.5</v>
      </c>
      <c r="L174" s="268">
        <v>379</v>
      </c>
      <c r="M174" s="268">
        <v>7.4958799999999997</v>
      </c>
      <c r="N174" s="1"/>
      <c r="O174" s="1"/>
    </row>
    <row r="175" spans="1:15" ht="12.75" customHeight="1">
      <c r="A175" s="30">
        <v>165</v>
      </c>
      <c r="B175" s="278" t="s">
        <v>845</v>
      </c>
      <c r="C175" s="268">
        <v>1264.05</v>
      </c>
      <c r="D175" s="269">
        <v>1264.9000000000001</v>
      </c>
      <c r="E175" s="269">
        <v>1245.0500000000002</v>
      </c>
      <c r="F175" s="269">
        <v>1226.0500000000002</v>
      </c>
      <c r="G175" s="269">
        <v>1206.2000000000003</v>
      </c>
      <c r="H175" s="269">
        <v>1283.9000000000001</v>
      </c>
      <c r="I175" s="269">
        <v>1303.75</v>
      </c>
      <c r="J175" s="269">
        <v>1322.75</v>
      </c>
      <c r="K175" s="268">
        <v>1284.75</v>
      </c>
      <c r="L175" s="268">
        <v>1245.9000000000001</v>
      </c>
      <c r="M175" s="268">
        <v>0.47304000000000002</v>
      </c>
      <c r="N175" s="1"/>
      <c r="O175" s="1"/>
    </row>
    <row r="176" spans="1:15" ht="12.75" customHeight="1">
      <c r="A176" s="30">
        <v>166</v>
      </c>
      <c r="B176" s="278" t="s">
        <v>361</v>
      </c>
      <c r="C176" s="268">
        <v>1139.75</v>
      </c>
      <c r="D176" s="269">
        <v>1136.2</v>
      </c>
      <c r="E176" s="269">
        <v>1122.4000000000001</v>
      </c>
      <c r="F176" s="269">
        <v>1105.05</v>
      </c>
      <c r="G176" s="269">
        <v>1091.25</v>
      </c>
      <c r="H176" s="269">
        <v>1153.5500000000002</v>
      </c>
      <c r="I176" s="269">
        <v>1167.3499999999999</v>
      </c>
      <c r="J176" s="269">
        <v>1184.7000000000003</v>
      </c>
      <c r="K176" s="268">
        <v>1150</v>
      </c>
      <c r="L176" s="268">
        <v>1118.8499999999999</v>
      </c>
      <c r="M176" s="268">
        <v>0.37248999999999999</v>
      </c>
      <c r="N176" s="1"/>
      <c r="O176" s="1"/>
    </row>
    <row r="177" spans="1:15" ht="12.75" customHeight="1">
      <c r="A177" s="30">
        <v>167</v>
      </c>
      <c r="B177" s="278" t="s">
        <v>257</v>
      </c>
      <c r="C177" s="268">
        <v>521</v>
      </c>
      <c r="D177" s="269">
        <v>520.5333333333333</v>
      </c>
      <c r="E177" s="269">
        <v>516.56666666666661</v>
      </c>
      <c r="F177" s="269">
        <v>512.13333333333333</v>
      </c>
      <c r="G177" s="269">
        <v>508.16666666666663</v>
      </c>
      <c r="H177" s="269">
        <v>524.96666666666658</v>
      </c>
      <c r="I177" s="269">
        <v>528.93333333333328</v>
      </c>
      <c r="J177" s="269">
        <v>533.36666666666656</v>
      </c>
      <c r="K177" s="268">
        <v>524.5</v>
      </c>
      <c r="L177" s="268">
        <v>516.1</v>
      </c>
      <c r="M177" s="268">
        <v>0.57659000000000005</v>
      </c>
      <c r="N177" s="1"/>
      <c r="O177" s="1"/>
    </row>
    <row r="178" spans="1:15" ht="12.75" customHeight="1">
      <c r="A178" s="30">
        <v>168</v>
      </c>
      <c r="B178" s="278" t="s">
        <v>107</v>
      </c>
      <c r="C178" s="268">
        <v>906.7</v>
      </c>
      <c r="D178" s="269">
        <v>910.51666666666677</v>
      </c>
      <c r="E178" s="269">
        <v>896.48333333333358</v>
      </c>
      <c r="F178" s="269">
        <v>886.26666666666677</v>
      </c>
      <c r="G178" s="269">
        <v>872.23333333333358</v>
      </c>
      <c r="H178" s="269">
        <v>920.73333333333358</v>
      </c>
      <c r="I178" s="269">
        <v>934.76666666666665</v>
      </c>
      <c r="J178" s="269">
        <v>944.98333333333358</v>
      </c>
      <c r="K178" s="268">
        <v>924.55</v>
      </c>
      <c r="L178" s="268">
        <v>900.3</v>
      </c>
      <c r="M178" s="268">
        <v>12.912509999999999</v>
      </c>
      <c r="N178" s="1"/>
      <c r="O178" s="1"/>
    </row>
    <row r="179" spans="1:15" ht="12.75" customHeight="1">
      <c r="A179" s="30">
        <v>169</v>
      </c>
      <c r="B179" s="278" t="s">
        <v>258</v>
      </c>
      <c r="C179" s="268">
        <v>459.95</v>
      </c>
      <c r="D179" s="269">
        <v>460.83333333333331</v>
      </c>
      <c r="E179" s="269">
        <v>455.96666666666664</v>
      </c>
      <c r="F179" s="269">
        <v>451.98333333333335</v>
      </c>
      <c r="G179" s="269">
        <v>447.11666666666667</v>
      </c>
      <c r="H179" s="269">
        <v>464.81666666666661</v>
      </c>
      <c r="I179" s="269">
        <v>469.68333333333328</v>
      </c>
      <c r="J179" s="269">
        <v>473.66666666666657</v>
      </c>
      <c r="K179" s="268">
        <v>465.7</v>
      </c>
      <c r="L179" s="268">
        <v>456.85</v>
      </c>
      <c r="M179" s="268">
        <v>0.98234999999999995</v>
      </c>
      <c r="N179" s="1"/>
      <c r="O179" s="1"/>
    </row>
    <row r="180" spans="1:15" ht="12.75" customHeight="1">
      <c r="A180" s="30">
        <v>170</v>
      </c>
      <c r="B180" s="278" t="s">
        <v>108</v>
      </c>
      <c r="C180" s="268">
        <v>1255.75</v>
      </c>
      <c r="D180" s="269">
        <v>1261.7333333333333</v>
      </c>
      <c r="E180" s="269">
        <v>1237.0166666666667</v>
      </c>
      <c r="F180" s="269">
        <v>1218.2833333333333</v>
      </c>
      <c r="G180" s="269">
        <v>1193.5666666666666</v>
      </c>
      <c r="H180" s="269">
        <v>1280.4666666666667</v>
      </c>
      <c r="I180" s="269">
        <v>1305.1833333333334</v>
      </c>
      <c r="J180" s="269">
        <v>1323.9166666666667</v>
      </c>
      <c r="K180" s="268">
        <v>1286.45</v>
      </c>
      <c r="L180" s="268">
        <v>1243</v>
      </c>
      <c r="M180" s="268">
        <v>11.02754</v>
      </c>
      <c r="N180" s="1"/>
      <c r="O180" s="1"/>
    </row>
    <row r="181" spans="1:15" ht="12.75" customHeight="1">
      <c r="A181" s="30">
        <v>171</v>
      </c>
      <c r="B181" s="278" t="s">
        <v>109</v>
      </c>
      <c r="C181" s="268">
        <v>324.89999999999998</v>
      </c>
      <c r="D181" s="269">
        <v>319.55</v>
      </c>
      <c r="E181" s="269">
        <v>313.10000000000002</v>
      </c>
      <c r="F181" s="269">
        <v>301.3</v>
      </c>
      <c r="G181" s="269">
        <v>294.85000000000002</v>
      </c>
      <c r="H181" s="269">
        <v>331.35</v>
      </c>
      <c r="I181" s="269">
        <v>337.79999999999995</v>
      </c>
      <c r="J181" s="269">
        <v>349.6</v>
      </c>
      <c r="K181" s="268">
        <v>326</v>
      </c>
      <c r="L181" s="268">
        <v>307.75</v>
      </c>
      <c r="M181" s="268">
        <v>27.092949999999998</v>
      </c>
      <c r="N181" s="1"/>
      <c r="O181" s="1"/>
    </row>
    <row r="182" spans="1:15" ht="12.75" customHeight="1">
      <c r="A182" s="30">
        <v>172</v>
      </c>
      <c r="B182" s="278" t="s">
        <v>362</v>
      </c>
      <c r="C182" s="268">
        <v>379.5</v>
      </c>
      <c r="D182" s="269">
        <v>380.26666666666665</v>
      </c>
      <c r="E182" s="269">
        <v>375.23333333333329</v>
      </c>
      <c r="F182" s="269">
        <v>370.96666666666664</v>
      </c>
      <c r="G182" s="269">
        <v>365.93333333333328</v>
      </c>
      <c r="H182" s="269">
        <v>384.5333333333333</v>
      </c>
      <c r="I182" s="269">
        <v>389.56666666666661</v>
      </c>
      <c r="J182" s="269">
        <v>393.83333333333331</v>
      </c>
      <c r="K182" s="268">
        <v>385.3</v>
      </c>
      <c r="L182" s="268">
        <v>376</v>
      </c>
      <c r="M182" s="268">
        <v>4.3049799999999996</v>
      </c>
      <c r="N182" s="1"/>
      <c r="O182" s="1"/>
    </row>
    <row r="183" spans="1:15" ht="12.75" customHeight="1">
      <c r="A183" s="30">
        <v>173</v>
      </c>
      <c r="B183" s="278" t="s">
        <v>110</v>
      </c>
      <c r="C183" s="268">
        <v>1732.7</v>
      </c>
      <c r="D183" s="269">
        <v>1721.8333333333333</v>
      </c>
      <c r="E183" s="269">
        <v>1707.6666666666665</v>
      </c>
      <c r="F183" s="269">
        <v>1682.6333333333332</v>
      </c>
      <c r="G183" s="269">
        <v>1668.4666666666665</v>
      </c>
      <c r="H183" s="269">
        <v>1746.8666666666666</v>
      </c>
      <c r="I183" s="269">
        <v>1761.0333333333331</v>
      </c>
      <c r="J183" s="269">
        <v>1786.0666666666666</v>
      </c>
      <c r="K183" s="268">
        <v>1736</v>
      </c>
      <c r="L183" s="268">
        <v>1696.8</v>
      </c>
      <c r="M183" s="268">
        <v>4.7607999999999997</v>
      </c>
      <c r="N183" s="1"/>
      <c r="O183" s="1"/>
    </row>
    <row r="184" spans="1:15" ht="12.75" customHeight="1">
      <c r="A184" s="30">
        <v>174</v>
      </c>
      <c r="B184" s="278" t="s">
        <v>363</v>
      </c>
      <c r="C184" s="268">
        <v>539.65</v>
      </c>
      <c r="D184" s="269">
        <v>539.0333333333333</v>
      </c>
      <c r="E184" s="269">
        <v>533.61666666666656</v>
      </c>
      <c r="F184" s="269">
        <v>527.58333333333326</v>
      </c>
      <c r="G184" s="269">
        <v>522.16666666666652</v>
      </c>
      <c r="H184" s="269">
        <v>545.06666666666661</v>
      </c>
      <c r="I184" s="269">
        <v>550.48333333333335</v>
      </c>
      <c r="J184" s="269">
        <v>556.51666666666665</v>
      </c>
      <c r="K184" s="268">
        <v>544.45000000000005</v>
      </c>
      <c r="L184" s="268">
        <v>533</v>
      </c>
      <c r="M184" s="268">
        <v>1.24624</v>
      </c>
      <c r="N184" s="1"/>
      <c r="O184" s="1"/>
    </row>
    <row r="185" spans="1:15" ht="12.75" customHeight="1">
      <c r="A185" s="30">
        <v>175</v>
      </c>
      <c r="B185" s="278" t="s">
        <v>365</v>
      </c>
      <c r="C185" s="268">
        <v>2194.6</v>
      </c>
      <c r="D185" s="269">
        <v>2195.6166666666663</v>
      </c>
      <c r="E185" s="269">
        <v>2169.1833333333325</v>
      </c>
      <c r="F185" s="269">
        <v>2143.766666666666</v>
      </c>
      <c r="G185" s="269">
        <v>2117.3333333333321</v>
      </c>
      <c r="H185" s="269">
        <v>2221.0333333333328</v>
      </c>
      <c r="I185" s="269">
        <v>2247.4666666666662</v>
      </c>
      <c r="J185" s="269">
        <v>2272.8833333333332</v>
      </c>
      <c r="K185" s="268">
        <v>2222.0500000000002</v>
      </c>
      <c r="L185" s="268">
        <v>2170.1999999999998</v>
      </c>
      <c r="M185" s="268">
        <v>0.34749000000000002</v>
      </c>
      <c r="N185" s="1"/>
      <c r="O185" s="1"/>
    </row>
    <row r="186" spans="1:15" ht="12.75" customHeight="1">
      <c r="A186" s="30">
        <v>176</v>
      </c>
      <c r="B186" s="278" t="s">
        <v>366</v>
      </c>
      <c r="C186" s="268">
        <v>895.4</v>
      </c>
      <c r="D186" s="269">
        <v>897.06666666666661</v>
      </c>
      <c r="E186" s="269">
        <v>885.33333333333326</v>
      </c>
      <c r="F186" s="269">
        <v>875.26666666666665</v>
      </c>
      <c r="G186" s="269">
        <v>863.5333333333333</v>
      </c>
      <c r="H186" s="269">
        <v>907.13333333333321</v>
      </c>
      <c r="I186" s="269">
        <v>918.86666666666656</v>
      </c>
      <c r="J186" s="269">
        <v>928.93333333333317</v>
      </c>
      <c r="K186" s="268">
        <v>908.8</v>
      </c>
      <c r="L186" s="268">
        <v>887</v>
      </c>
      <c r="M186" s="268">
        <v>3.4144000000000001</v>
      </c>
      <c r="N186" s="1"/>
      <c r="O186" s="1"/>
    </row>
    <row r="187" spans="1:15" ht="12.75" customHeight="1">
      <c r="A187" s="30">
        <v>177</v>
      </c>
      <c r="B187" s="278" t="s">
        <v>367</v>
      </c>
      <c r="C187" s="268">
        <v>307.14999999999998</v>
      </c>
      <c r="D187" s="269">
        <v>302.05</v>
      </c>
      <c r="E187" s="269">
        <v>293.10000000000002</v>
      </c>
      <c r="F187" s="269">
        <v>279.05</v>
      </c>
      <c r="G187" s="269">
        <v>270.10000000000002</v>
      </c>
      <c r="H187" s="269">
        <v>316.10000000000002</v>
      </c>
      <c r="I187" s="269">
        <v>325.04999999999995</v>
      </c>
      <c r="J187" s="269">
        <v>339.1</v>
      </c>
      <c r="K187" s="268">
        <v>311</v>
      </c>
      <c r="L187" s="268">
        <v>288</v>
      </c>
      <c r="M187" s="268">
        <v>10.61135</v>
      </c>
      <c r="N187" s="1"/>
      <c r="O187" s="1"/>
    </row>
    <row r="188" spans="1:15" ht="12.75" customHeight="1">
      <c r="A188" s="30">
        <v>178</v>
      </c>
      <c r="B188" s="278" t="s">
        <v>368</v>
      </c>
      <c r="C188" s="268">
        <v>3730.1</v>
      </c>
      <c r="D188" s="269">
        <v>3711.5166666666664</v>
      </c>
      <c r="E188" s="269">
        <v>3669.083333333333</v>
      </c>
      <c r="F188" s="269">
        <v>3608.0666666666666</v>
      </c>
      <c r="G188" s="269">
        <v>3565.6333333333332</v>
      </c>
      <c r="H188" s="269">
        <v>3772.5333333333328</v>
      </c>
      <c r="I188" s="269">
        <v>3814.9666666666662</v>
      </c>
      <c r="J188" s="269">
        <v>3875.9833333333327</v>
      </c>
      <c r="K188" s="268">
        <v>3753.95</v>
      </c>
      <c r="L188" s="268">
        <v>3650.5</v>
      </c>
      <c r="M188" s="268">
        <v>0.87375000000000003</v>
      </c>
      <c r="N188" s="1"/>
      <c r="O188" s="1"/>
    </row>
    <row r="189" spans="1:15" ht="12.75" customHeight="1">
      <c r="A189" s="30">
        <v>179</v>
      </c>
      <c r="B189" s="278" t="s">
        <v>111</v>
      </c>
      <c r="C189" s="268">
        <v>519.79999999999995</v>
      </c>
      <c r="D189" s="269">
        <v>516.36666666666667</v>
      </c>
      <c r="E189" s="269">
        <v>506.73333333333335</v>
      </c>
      <c r="F189" s="269">
        <v>493.66666666666669</v>
      </c>
      <c r="G189" s="269">
        <v>484.03333333333336</v>
      </c>
      <c r="H189" s="269">
        <v>529.43333333333339</v>
      </c>
      <c r="I189" s="269">
        <v>539.06666666666683</v>
      </c>
      <c r="J189" s="269">
        <v>552.13333333333333</v>
      </c>
      <c r="K189" s="268">
        <v>526</v>
      </c>
      <c r="L189" s="268">
        <v>503.3</v>
      </c>
      <c r="M189" s="268">
        <v>13.8393</v>
      </c>
      <c r="N189" s="1"/>
      <c r="O189" s="1"/>
    </row>
    <row r="190" spans="1:15" ht="12.75" customHeight="1">
      <c r="A190" s="30">
        <v>180</v>
      </c>
      <c r="B190" s="278" t="s">
        <v>369</v>
      </c>
      <c r="C190" s="268">
        <v>694.9</v>
      </c>
      <c r="D190" s="269">
        <v>696.46666666666658</v>
      </c>
      <c r="E190" s="269">
        <v>681.48333333333312</v>
      </c>
      <c r="F190" s="269">
        <v>668.06666666666649</v>
      </c>
      <c r="G190" s="269">
        <v>653.08333333333303</v>
      </c>
      <c r="H190" s="269">
        <v>709.88333333333321</v>
      </c>
      <c r="I190" s="269">
        <v>724.86666666666656</v>
      </c>
      <c r="J190" s="269">
        <v>738.2833333333333</v>
      </c>
      <c r="K190" s="268">
        <v>711.45</v>
      </c>
      <c r="L190" s="268">
        <v>683.05</v>
      </c>
      <c r="M190" s="268">
        <v>23.636410000000001</v>
      </c>
      <c r="N190" s="1"/>
      <c r="O190" s="1"/>
    </row>
    <row r="191" spans="1:15" ht="12.75" customHeight="1">
      <c r="A191" s="30">
        <v>181</v>
      </c>
      <c r="B191" s="278" t="s">
        <v>370</v>
      </c>
      <c r="C191" s="268">
        <v>88.9</v>
      </c>
      <c r="D191" s="269">
        <v>90.283333333333346</v>
      </c>
      <c r="E191" s="269">
        <v>87.066666666666691</v>
      </c>
      <c r="F191" s="269">
        <v>85.233333333333348</v>
      </c>
      <c r="G191" s="269">
        <v>82.016666666666694</v>
      </c>
      <c r="H191" s="269">
        <v>92.116666666666688</v>
      </c>
      <c r="I191" s="269">
        <v>95.333333333333357</v>
      </c>
      <c r="J191" s="269">
        <v>97.166666666666686</v>
      </c>
      <c r="K191" s="268">
        <v>93.5</v>
      </c>
      <c r="L191" s="268">
        <v>88.45</v>
      </c>
      <c r="M191" s="268">
        <v>22.707129999999999</v>
      </c>
      <c r="N191" s="1"/>
      <c r="O191" s="1"/>
    </row>
    <row r="192" spans="1:15" ht="12.75" customHeight="1">
      <c r="A192" s="30">
        <v>182</v>
      </c>
      <c r="B192" s="278" t="s">
        <v>371</v>
      </c>
      <c r="C192" s="268">
        <v>133.65</v>
      </c>
      <c r="D192" s="269">
        <v>133.61666666666667</v>
      </c>
      <c r="E192" s="269">
        <v>132.28333333333336</v>
      </c>
      <c r="F192" s="269">
        <v>130.91666666666669</v>
      </c>
      <c r="G192" s="269">
        <v>129.58333333333337</v>
      </c>
      <c r="H192" s="269">
        <v>134.98333333333335</v>
      </c>
      <c r="I192" s="269">
        <v>136.31666666666666</v>
      </c>
      <c r="J192" s="269">
        <v>137.68333333333334</v>
      </c>
      <c r="K192" s="268">
        <v>134.94999999999999</v>
      </c>
      <c r="L192" s="268">
        <v>132.25</v>
      </c>
      <c r="M192" s="268">
        <v>14.50146</v>
      </c>
      <c r="N192" s="1"/>
      <c r="O192" s="1"/>
    </row>
    <row r="193" spans="1:15" ht="12.75" customHeight="1">
      <c r="A193" s="30">
        <v>183</v>
      </c>
      <c r="B193" s="278" t="s">
        <v>259</v>
      </c>
      <c r="C193" s="268">
        <v>240.25</v>
      </c>
      <c r="D193" s="269">
        <v>240.98333333333335</v>
      </c>
      <c r="E193" s="269">
        <v>237.3666666666667</v>
      </c>
      <c r="F193" s="269">
        <v>234.48333333333335</v>
      </c>
      <c r="G193" s="269">
        <v>230.8666666666667</v>
      </c>
      <c r="H193" s="269">
        <v>243.8666666666667</v>
      </c>
      <c r="I193" s="269">
        <v>247.48333333333338</v>
      </c>
      <c r="J193" s="269">
        <v>250.3666666666667</v>
      </c>
      <c r="K193" s="268">
        <v>244.6</v>
      </c>
      <c r="L193" s="268">
        <v>238.1</v>
      </c>
      <c r="M193" s="268">
        <v>5.47133</v>
      </c>
      <c r="N193" s="1"/>
      <c r="O193" s="1"/>
    </row>
    <row r="194" spans="1:15" ht="12.75" customHeight="1">
      <c r="A194" s="30">
        <v>184</v>
      </c>
      <c r="B194" s="278" t="s">
        <v>373</v>
      </c>
      <c r="C194" s="268">
        <v>1131.45</v>
      </c>
      <c r="D194" s="269">
        <v>1130.8</v>
      </c>
      <c r="E194" s="269">
        <v>1112.3</v>
      </c>
      <c r="F194" s="269">
        <v>1093.1500000000001</v>
      </c>
      <c r="G194" s="269">
        <v>1074.6500000000001</v>
      </c>
      <c r="H194" s="269">
        <v>1149.9499999999998</v>
      </c>
      <c r="I194" s="269">
        <v>1168.4499999999998</v>
      </c>
      <c r="J194" s="269">
        <v>1187.5999999999997</v>
      </c>
      <c r="K194" s="268">
        <v>1149.3</v>
      </c>
      <c r="L194" s="268">
        <v>1111.6500000000001</v>
      </c>
      <c r="M194" s="268">
        <v>1.41245</v>
      </c>
      <c r="N194" s="1"/>
      <c r="O194" s="1"/>
    </row>
    <row r="195" spans="1:15" ht="12.75" customHeight="1">
      <c r="A195" s="30">
        <v>185</v>
      </c>
      <c r="B195" s="278" t="s">
        <v>113</v>
      </c>
      <c r="C195" s="268">
        <v>897.65</v>
      </c>
      <c r="D195" s="269">
        <v>897.43333333333339</v>
      </c>
      <c r="E195" s="269">
        <v>889.96666666666681</v>
      </c>
      <c r="F195" s="269">
        <v>882.28333333333342</v>
      </c>
      <c r="G195" s="269">
        <v>874.81666666666683</v>
      </c>
      <c r="H195" s="269">
        <v>905.11666666666679</v>
      </c>
      <c r="I195" s="269">
        <v>912.58333333333348</v>
      </c>
      <c r="J195" s="269">
        <v>920.26666666666677</v>
      </c>
      <c r="K195" s="268">
        <v>904.9</v>
      </c>
      <c r="L195" s="268">
        <v>889.75</v>
      </c>
      <c r="M195" s="268">
        <v>23.157109999999999</v>
      </c>
      <c r="N195" s="1"/>
      <c r="O195" s="1"/>
    </row>
    <row r="196" spans="1:15" ht="12.75" customHeight="1">
      <c r="A196" s="30">
        <v>186</v>
      </c>
      <c r="B196" s="278" t="s">
        <v>115</v>
      </c>
      <c r="C196" s="268">
        <v>1916.85</v>
      </c>
      <c r="D196" s="269">
        <v>1918.7333333333333</v>
      </c>
      <c r="E196" s="269">
        <v>1901.1166666666668</v>
      </c>
      <c r="F196" s="269">
        <v>1885.3833333333334</v>
      </c>
      <c r="G196" s="269">
        <v>1867.7666666666669</v>
      </c>
      <c r="H196" s="269">
        <v>1934.4666666666667</v>
      </c>
      <c r="I196" s="269">
        <v>1952.083333333333</v>
      </c>
      <c r="J196" s="269">
        <v>1967.8166666666666</v>
      </c>
      <c r="K196" s="268">
        <v>1936.35</v>
      </c>
      <c r="L196" s="268">
        <v>1903</v>
      </c>
      <c r="M196" s="268">
        <v>1.9488099999999999</v>
      </c>
      <c r="N196" s="1"/>
      <c r="O196" s="1"/>
    </row>
    <row r="197" spans="1:15" ht="12.75" customHeight="1">
      <c r="A197" s="30">
        <v>187</v>
      </c>
      <c r="B197" s="278" t="s">
        <v>116</v>
      </c>
      <c r="C197" s="268">
        <v>1486</v>
      </c>
      <c r="D197" s="269">
        <v>1492.9666666666665</v>
      </c>
      <c r="E197" s="269">
        <v>1475.7833333333328</v>
      </c>
      <c r="F197" s="269">
        <v>1465.5666666666664</v>
      </c>
      <c r="G197" s="269">
        <v>1448.3833333333328</v>
      </c>
      <c r="H197" s="269">
        <v>1503.1833333333329</v>
      </c>
      <c r="I197" s="269">
        <v>1520.3666666666668</v>
      </c>
      <c r="J197" s="269">
        <v>1530.583333333333</v>
      </c>
      <c r="K197" s="268">
        <v>1510.15</v>
      </c>
      <c r="L197" s="268">
        <v>1482.75</v>
      </c>
      <c r="M197" s="268">
        <v>60.240720000000003</v>
      </c>
      <c r="N197" s="1"/>
      <c r="O197" s="1"/>
    </row>
    <row r="198" spans="1:15" ht="12.75" customHeight="1">
      <c r="A198" s="30">
        <v>188</v>
      </c>
      <c r="B198" s="278" t="s">
        <v>117</v>
      </c>
      <c r="C198" s="268">
        <v>545.79999999999995</v>
      </c>
      <c r="D198" s="269">
        <v>545.7833333333333</v>
      </c>
      <c r="E198" s="269">
        <v>540.11666666666656</v>
      </c>
      <c r="F198" s="269">
        <v>534.43333333333328</v>
      </c>
      <c r="G198" s="269">
        <v>528.76666666666654</v>
      </c>
      <c r="H198" s="269">
        <v>551.46666666666658</v>
      </c>
      <c r="I198" s="269">
        <v>557.13333333333333</v>
      </c>
      <c r="J198" s="269">
        <v>562.81666666666661</v>
      </c>
      <c r="K198" s="268">
        <v>551.45000000000005</v>
      </c>
      <c r="L198" s="268">
        <v>540.1</v>
      </c>
      <c r="M198" s="268">
        <v>34.933070000000001</v>
      </c>
      <c r="N198" s="1"/>
      <c r="O198" s="1"/>
    </row>
    <row r="199" spans="1:15" ht="12.75" customHeight="1">
      <c r="A199" s="30">
        <v>189</v>
      </c>
      <c r="B199" s="278" t="s">
        <v>374</v>
      </c>
      <c r="C199" s="268">
        <v>75.3</v>
      </c>
      <c r="D199" s="269">
        <v>75.333333333333329</v>
      </c>
      <c r="E199" s="269">
        <v>74.416666666666657</v>
      </c>
      <c r="F199" s="269">
        <v>73.533333333333331</v>
      </c>
      <c r="G199" s="269">
        <v>72.61666666666666</v>
      </c>
      <c r="H199" s="269">
        <v>76.216666666666654</v>
      </c>
      <c r="I199" s="269">
        <v>77.133333333333312</v>
      </c>
      <c r="J199" s="269">
        <v>78.016666666666652</v>
      </c>
      <c r="K199" s="268">
        <v>76.25</v>
      </c>
      <c r="L199" s="268">
        <v>74.45</v>
      </c>
      <c r="M199" s="268">
        <v>55.359929999999999</v>
      </c>
      <c r="N199" s="1"/>
      <c r="O199" s="1"/>
    </row>
    <row r="200" spans="1:15" ht="12.75" customHeight="1">
      <c r="A200" s="30">
        <v>190</v>
      </c>
      <c r="B200" s="278" t="s">
        <v>846</v>
      </c>
      <c r="C200" s="268">
        <v>3766.45</v>
      </c>
      <c r="D200" s="269">
        <v>3767.5333333333333</v>
      </c>
      <c r="E200" s="269">
        <v>3721.9166666666665</v>
      </c>
      <c r="F200" s="269">
        <v>3677.3833333333332</v>
      </c>
      <c r="G200" s="269">
        <v>3631.7666666666664</v>
      </c>
      <c r="H200" s="269">
        <v>3812.0666666666666</v>
      </c>
      <c r="I200" s="269">
        <v>3857.6833333333334</v>
      </c>
      <c r="J200" s="269">
        <v>3902.2166666666667</v>
      </c>
      <c r="K200" s="268">
        <v>3813.15</v>
      </c>
      <c r="L200" s="268">
        <v>3723</v>
      </c>
      <c r="M200" s="268">
        <v>6.6220000000000001E-2</v>
      </c>
      <c r="N200" s="1"/>
      <c r="O200" s="1"/>
    </row>
    <row r="201" spans="1:15" ht="12.75" customHeight="1">
      <c r="A201" s="30">
        <v>191</v>
      </c>
      <c r="B201" s="278" t="s">
        <v>375</v>
      </c>
      <c r="C201" s="268">
        <v>1022.6</v>
      </c>
      <c r="D201" s="269">
        <v>1023.0833333333334</v>
      </c>
      <c r="E201" s="269">
        <v>1011.1666666666667</v>
      </c>
      <c r="F201" s="269">
        <v>999.73333333333335</v>
      </c>
      <c r="G201" s="269">
        <v>987.81666666666672</v>
      </c>
      <c r="H201" s="269">
        <v>1034.5166666666669</v>
      </c>
      <c r="I201" s="269">
        <v>1046.4333333333334</v>
      </c>
      <c r="J201" s="269">
        <v>1057.8666666666668</v>
      </c>
      <c r="K201" s="268">
        <v>1035</v>
      </c>
      <c r="L201" s="268">
        <v>1011.65</v>
      </c>
      <c r="M201" s="268">
        <v>2.5030700000000001</v>
      </c>
      <c r="N201" s="1"/>
      <c r="O201" s="1"/>
    </row>
    <row r="202" spans="1:15" ht="12.75" customHeight="1">
      <c r="A202" s="30">
        <v>192</v>
      </c>
      <c r="B202" s="278" t="s">
        <v>795</v>
      </c>
      <c r="C202" s="268">
        <v>17.100000000000001</v>
      </c>
      <c r="D202" s="269">
        <v>17.166666666666668</v>
      </c>
      <c r="E202" s="269">
        <v>16.983333333333334</v>
      </c>
      <c r="F202" s="269">
        <v>16.866666666666667</v>
      </c>
      <c r="G202" s="269">
        <v>16.683333333333334</v>
      </c>
      <c r="H202" s="269">
        <v>17.283333333333335</v>
      </c>
      <c r="I202" s="269">
        <v>17.466666666666665</v>
      </c>
      <c r="J202" s="269">
        <v>17.583333333333336</v>
      </c>
      <c r="K202" s="268">
        <v>17.350000000000001</v>
      </c>
      <c r="L202" s="268">
        <v>17.05</v>
      </c>
      <c r="M202" s="268">
        <v>15.55428</v>
      </c>
      <c r="N202" s="1"/>
      <c r="O202" s="1"/>
    </row>
    <row r="203" spans="1:15" ht="12.75" customHeight="1">
      <c r="A203" s="30">
        <v>193</v>
      </c>
      <c r="B203" s="278" t="s">
        <v>376</v>
      </c>
      <c r="C203" s="268">
        <v>1070.25</v>
      </c>
      <c r="D203" s="269">
        <v>1063.8833333333334</v>
      </c>
      <c r="E203" s="269">
        <v>1055.7166666666669</v>
      </c>
      <c r="F203" s="269">
        <v>1041.1833333333334</v>
      </c>
      <c r="G203" s="269">
        <v>1033.0166666666669</v>
      </c>
      <c r="H203" s="269">
        <v>1078.416666666667</v>
      </c>
      <c r="I203" s="269">
        <v>1086.5833333333335</v>
      </c>
      <c r="J203" s="269">
        <v>1101.116666666667</v>
      </c>
      <c r="K203" s="268">
        <v>1072.05</v>
      </c>
      <c r="L203" s="268">
        <v>1049.3499999999999</v>
      </c>
      <c r="M203" s="268">
        <v>0.13524</v>
      </c>
      <c r="N203" s="1"/>
      <c r="O203" s="1"/>
    </row>
    <row r="204" spans="1:15" ht="12.75" customHeight="1">
      <c r="A204" s="30">
        <v>194</v>
      </c>
      <c r="B204" s="278" t="s">
        <v>112</v>
      </c>
      <c r="C204" s="268">
        <v>1313.4</v>
      </c>
      <c r="D204" s="269">
        <v>1312.8500000000001</v>
      </c>
      <c r="E204" s="269">
        <v>1298.5500000000002</v>
      </c>
      <c r="F204" s="269">
        <v>1283.7</v>
      </c>
      <c r="G204" s="269">
        <v>1269.4000000000001</v>
      </c>
      <c r="H204" s="269">
        <v>1327.7000000000003</v>
      </c>
      <c r="I204" s="269">
        <v>1342</v>
      </c>
      <c r="J204" s="269">
        <v>1356.8500000000004</v>
      </c>
      <c r="K204" s="268">
        <v>1327.15</v>
      </c>
      <c r="L204" s="268">
        <v>1298</v>
      </c>
      <c r="M204" s="268">
        <v>4.1464999999999996</v>
      </c>
      <c r="N204" s="1"/>
      <c r="O204" s="1"/>
    </row>
    <row r="205" spans="1:15" ht="12.75" customHeight="1">
      <c r="A205" s="30">
        <v>195</v>
      </c>
      <c r="B205" s="278" t="s">
        <v>378</v>
      </c>
      <c r="C205" s="268">
        <v>100.45</v>
      </c>
      <c r="D205" s="269">
        <v>100.71666666666665</v>
      </c>
      <c r="E205" s="269">
        <v>99.733333333333306</v>
      </c>
      <c r="F205" s="269">
        <v>99.016666666666652</v>
      </c>
      <c r="G205" s="269">
        <v>98.033333333333303</v>
      </c>
      <c r="H205" s="269">
        <v>101.43333333333331</v>
      </c>
      <c r="I205" s="269">
        <v>102.41666666666666</v>
      </c>
      <c r="J205" s="269">
        <v>103.13333333333331</v>
      </c>
      <c r="K205" s="268">
        <v>101.7</v>
      </c>
      <c r="L205" s="268">
        <v>100</v>
      </c>
      <c r="M205" s="268">
        <v>5.9495899999999997</v>
      </c>
      <c r="N205" s="1"/>
      <c r="O205" s="1"/>
    </row>
    <row r="206" spans="1:15" ht="12.75" customHeight="1">
      <c r="A206" s="30">
        <v>196</v>
      </c>
      <c r="B206" s="278" t="s">
        <v>118</v>
      </c>
      <c r="C206" s="268">
        <v>2776.95</v>
      </c>
      <c r="D206" s="269">
        <v>2769.7666666666664</v>
      </c>
      <c r="E206" s="269">
        <v>2740.1833333333329</v>
      </c>
      <c r="F206" s="269">
        <v>2703.4166666666665</v>
      </c>
      <c r="G206" s="269">
        <v>2673.833333333333</v>
      </c>
      <c r="H206" s="269">
        <v>2806.5333333333328</v>
      </c>
      <c r="I206" s="269">
        <v>2836.1166666666668</v>
      </c>
      <c r="J206" s="269">
        <v>2872.8833333333328</v>
      </c>
      <c r="K206" s="268">
        <v>2799.35</v>
      </c>
      <c r="L206" s="268">
        <v>2733</v>
      </c>
      <c r="M206" s="268">
        <v>3.2891400000000002</v>
      </c>
      <c r="N206" s="1"/>
      <c r="O206" s="1"/>
    </row>
    <row r="207" spans="1:15" ht="12.75" customHeight="1">
      <c r="A207" s="30">
        <v>197</v>
      </c>
      <c r="B207" s="278" t="s">
        <v>786</v>
      </c>
      <c r="C207" s="268">
        <v>342.95</v>
      </c>
      <c r="D207" s="269">
        <v>341.68333333333334</v>
      </c>
      <c r="E207" s="269">
        <v>335.66666666666669</v>
      </c>
      <c r="F207" s="269">
        <v>328.38333333333333</v>
      </c>
      <c r="G207" s="269">
        <v>322.36666666666667</v>
      </c>
      <c r="H207" s="269">
        <v>348.9666666666667</v>
      </c>
      <c r="I207" s="269">
        <v>354.98333333333335</v>
      </c>
      <c r="J207" s="269">
        <v>362.26666666666671</v>
      </c>
      <c r="K207" s="268">
        <v>347.7</v>
      </c>
      <c r="L207" s="268">
        <v>334.4</v>
      </c>
      <c r="M207" s="268">
        <v>3.3651599999999999</v>
      </c>
      <c r="N207" s="1"/>
      <c r="O207" s="1"/>
    </row>
    <row r="208" spans="1:15" ht="12.75" customHeight="1">
      <c r="A208" s="30">
        <v>198</v>
      </c>
      <c r="B208" s="278" t="s">
        <v>120</v>
      </c>
      <c r="C208" s="268">
        <v>412.1</v>
      </c>
      <c r="D208" s="269">
        <v>410.2</v>
      </c>
      <c r="E208" s="269">
        <v>405.4</v>
      </c>
      <c r="F208" s="269">
        <v>398.7</v>
      </c>
      <c r="G208" s="269">
        <v>393.9</v>
      </c>
      <c r="H208" s="269">
        <v>416.9</v>
      </c>
      <c r="I208" s="269">
        <v>421.70000000000005</v>
      </c>
      <c r="J208" s="269">
        <v>428.4</v>
      </c>
      <c r="K208" s="268">
        <v>415</v>
      </c>
      <c r="L208" s="268">
        <v>403.5</v>
      </c>
      <c r="M208" s="268">
        <v>87.044629999999998</v>
      </c>
      <c r="N208" s="1"/>
      <c r="O208" s="1"/>
    </row>
    <row r="209" spans="1:15" ht="12.75" customHeight="1">
      <c r="A209" s="30">
        <v>199</v>
      </c>
      <c r="B209" s="278" t="s">
        <v>796</v>
      </c>
      <c r="C209" s="268">
        <v>1379.2</v>
      </c>
      <c r="D209" s="269">
        <v>1378.0666666666668</v>
      </c>
      <c r="E209" s="269">
        <v>1366.2833333333338</v>
      </c>
      <c r="F209" s="269">
        <v>1353.366666666667</v>
      </c>
      <c r="G209" s="269">
        <v>1341.5833333333339</v>
      </c>
      <c r="H209" s="269">
        <v>1390.9833333333336</v>
      </c>
      <c r="I209" s="269">
        <v>1402.7666666666669</v>
      </c>
      <c r="J209" s="269">
        <v>1415.6833333333334</v>
      </c>
      <c r="K209" s="268">
        <v>1389.85</v>
      </c>
      <c r="L209" s="268">
        <v>1365.15</v>
      </c>
      <c r="M209" s="268">
        <v>0.45341999999999999</v>
      </c>
      <c r="N209" s="1"/>
      <c r="O209" s="1"/>
    </row>
    <row r="210" spans="1:15" ht="12.75" customHeight="1">
      <c r="A210" s="30">
        <v>200</v>
      </c>
      <c r="B210" s="278" t="s">
        <v>260</v>
      </c>
      <c r="C210" s="268">
        <v>2487.5500000000002</v>
      </c>
      <c r="D210" s="269">
        <v>2486.2666666666669</v>
      </c>
      <c r="E210" s="269">
        <v>2442.5333333333338</v>
      </c>
      <c r="F210" s="269">
        <v>2397.5166666666669</v>
      </c>
      <c r="G210" s="269">
        <v>2353.7833333333338</v>
      </c>
      <c r="H210" s="269">
        <v>2531.2833333333338</v>
      </c>
      <c r="I210" s="269">
        <v>2575.0166666666664</v>
      </c>
      <c r="J210" s="269">
        <v>2620.0333333333338</v>
      </c>
      <c r="K210" s="268">
        <v>2530</v>
      </c>
      <c r="L210" s="268">
        <v>2441.25</v>
      </c>
      <c r="M210" s="268">
        <v>13.63237</v>
      </c>
      <c r="N210" s="1"/>
      <c r="O210" s="1"/>
    </row>
    <row r="211" spans="1:15" ht="12.75" customHeight="1">
      <c r="A211" s="30">
        <v>201</v>
      </c>
      <c r="B211" s="278" t="s">
        <v>379</v>
      </c>
      <c r="C211" s="268">
        <v>116.7</v>
      </c>
      <c r="D211" s="269">
        <v>115.71666666666665</v>
      </c>
      <c r="E211" s="269">
        <v>113.73333333333331</v>
      </c>
      <c r="F211" s="269">
        <v>110.76666666666665</v>
      </c>
      <c r="G211" s="269">
        <v>108.7833333333333</v>
      </c>
      <c r="H211" s="269">
        <v>118.68333333333331</v>
      </c>
      <c r="I211" s="269">
        <v>120.66666666666666</v>
      </c>
      <c r="J211" s="269">
        <v>123.63333333333331</v>
      </c>
      <c r="K211" s="268">
        <v>117.7</v>
      </c>
      <c r="L211" s="268">
        <v>112.75</v>
      </c>
      <c r="M211" s="268">
        <v>33.575130000000001</v>
      </c>
      <c r="N211" s="1"/>
      <c r="O211" s="1"/>
    </row>
    <row r="212" spans="1:15" ht="12.75" customHeight="1">
      <c r="A212" s="30">
        <v>202</v>
      </c>
      <c r="B212" s="278" t="s">
        <v>121</v>
      </c>
      <c r="C212" s="268">
        <v>230.5</v>
      </c>
      <c r="D212" s="269">
        <v>230.54999999999998</v>
      </c>
      <c r="E212" s="269">
        <v>228.19999999999996</v>
      </c>
      <c r="F212" s="269">
        <v>225.89999999999998</v>
      </c>
      <c r="G212" s="269">
        <v>223.54999999999995</v>
      </c>
      <c r="H212" s="269">
        <v>232.84999999999997</v>
      </c>
      <c r="I212" s="269">
        <v>235.2</v>
      </c>
      <c r="J212" s="269">
        <v>237.49999999999997</v>
      </c>
      <c r="K212" s="268">
        <v>232.9</v>
      </c>
      <c r="L212" s="268">
        <v>228.25</v>
      </c>
      <c r="M212" s="268">
        <v>28.039719999999999</v>
      </c>
      <c r="N212" s="1"/>
      <c r="O212" s="1"/>
    </row>
    <row r="213" spans="1:15" ht="12.75" customHeight="1">
      <c r="A213" s="30">
        <v>203</v>
      </c>
      <c r="B213" s="278" t="s">
        <v>122</v>
      </c>
      <c r="C213" s="268">
        <v>2692.75</v>
      </c>
      <c r="D213" s="269">
        <v>2671.35</v>
      </c>
      <c r="E213" s="269">
        <v>2641.45</v>
      </c>
      <c r="F213" s="269">
        <v>2590.15</v>
      </c>
      <c r="G213" s="269">
        <v>2560.25</v>
      </c>
      <c r="H213" s="269">
        <v>2722.6499999999996</v>
      </c>
      <c r="I213" s="269">
        <v>2752.55</v>
      </c>
      <c r="J213" s="269">
        <v>2803.8499999999995</v>
      </c>
      <c r="K213" s="268">
        <v>2701.25</v>
      </c>
      <c r="L213" s="268">
        <v>2620.0500000000002</v>
      </c>
      <c r="M213" s="268">
        <v>26.202400000000001</v>
      </c>
      <c r="N213" s="1"/>
      <c r="O213" s="1"/>
    </row>
    <row r="214" spans="1:15" ht="12.75" customHeight="1">
      <c r="A214" s="30">
        <v>204</v>
      </c>
      <c r="B214" s="278" t="s">
        <v>261</v>
      </c>
      <c r="C214" s="268">
        <v>282.35000000000002</v>
      </c>
      <c r="D214" s="269">
        <v>281.45</v>
      </c>
      <c r="E214" s="269">
        <v>279.95</v>
      </c>
      <c r="F214" s="269">
        <v>277.55</v>
      </c>
      <c r="G214" s="269">
        <v>276.05</v>
      </c>
      <c r="H214" s="269">
        <v>283.84999999999997</v>
      </c>
      <c r="I214" s="269">
        <v>285.34999999999997</v>
      </c>
      <c r="J214" s="269">
        <v>287.74999999999994</v>
      </c>
      <c r="K214" s="268">
        <v>282.95</v>
      </c>
      <c r="L214" s="268">
        <v>279.05</v>
      </c>
      <c r="M214" s="268">
        <v>2.7052800000000001</v>
      </c>
      <c r="N214" s="1"/>
      <c r="O214" s="1"/>
    </row>
    <row r="215" spans="1:15" ht="12.75" customHeight="1">
      <c r="A215" s="30">
        <v>205</v>
      </c>
      <c r="B215" s="278" t="s">
        <v>289</v>
      </c>
      <c r="C215" s="268">
        <v>3614.9</v>
      </c>
      <c r="D215" s="269">
        <v>3548.65</v>
      </c>
      <c r="E215" s="269">
        <v>3457.3</v>
      </c>
      <c r="F215" s="269">
        <v>3299.7000000000003</v>
      </c>
      <c r="G215" s="269">
        <v>3208.3500000000004</v>
      </c>
      <c r="H215" s="269">
        <v>3706.25</v>
      </c>
      <c r="I215" s="269">
        <v>3797.5999999999995</v>
      </c>
      <c r="J215" s="269">
        <v>3955.2</v>
      </c>
      <c r="K215" s="268">
        <v>3640</v>
      </c>
      <c r="L215" s="268">
        <v>3391.05</v>
      </c>
      <c r="M215" s="268">
        <v>0.54749999999999999</v>
      </c>
      <c r="N215" s="1"/>
      <c r="O215" s="1"/>
    </row>
    <row r="216" spans="1:15" ht="12.75" customHeight="1">
      <c r="A216" s="30">
        <v>206</v>
      </c>
      <c r="B216" s="278" t="s">
        <v>797</v>
      </c>
      <c r="C216" s="268">
        <v>908.35</v>
      </c>
      <c r="D216" s="269">
        <v>906.76666666666677</v>
      </c>
      <c r="E216" s="269">
        <v>895.58333333333348</v>
      </c>
      <c r="F216" s="269">
        <v>882.81666666666672</v>
      </c>
      <c r="G216" s="269">
        <v>871.63333333333344</v>
      </c>
      <c r="H216" s="269">
        <v>919.53333333333353</v>
      </c>
      <c r="I216" s="269">
        <v>930.7166666666667</v>
      </c>
      <c r="J216" s="269">
        <v>943.48333333333358</v>
      </c>
      <c r="K216" s="268">
        <v>917.95</v>
      </c>
      <c r="L216" s="268">
        <v>894</v>
      </c>
      <c r="M216" s="268">
        <v>0.96272000000000002</v>
      </c>
      <c r="N216" s="1"/>
      <c r="O216" s="1"/>
    </row>
    <row r="217" spans="1:15" ht="12.75" customHeight="1">
      <c r="A217" s="30">
        <v>207</v>
      </c>
      <c r="B217" s="278" t="s">
        <v>380</v>
      </c>
      <c r="C217" s="268">
        <v>40813.199999999997</v>
      </c>
      <c r="D217" s="269">
        <v>41108.049999999996</v>
      </c>
      <c r="E217" s="269">
        <v>40405.149999999994</v>
      </c>
      <c r="F217" s="269">
        <v>39997.1</v>
      </c>
      <c r="G217" s="269">
        <v>39294.199999999997</v>
      </c>
      <c r="H217" s="269">
        <v>41516.099999999991</v>
      </c>
      <c r="I217" s="269">
        <v>42219</v>
      </c>
      <c r="J217" s="269">
        <v>42627.049999999988</v>
      </c>
      <c r="K217" s="268">
        <v>41810.949999999997</v>
      </c>
      <c r="L217" s="268">
        <v>40700</v>
      </c>
      <c r="M217" s="268">
        <v>7.5370000000000006E-2</v>
      </c>
      <c r="N217" s="1"/>
      <c r="O217" s="1"/>
    </row>
    <row r="218" spans="1:15" ht="12.75" customHeight="1">
      <c r="A218" s="30">
        <v>208</v>
      </c>
      <c r="B218" s="278" t="s">
        <v>381</v>
      </c>
      <c r="C218" s="268">
        <v>36.1</v>
      </c>
      <c r="D218" s="269">
        <v>36.18333333333333</v>
      </c>
      <c r="E218" s="269">
        <v>35.716666666666661</v>
      </c>
      <c r="F218" s="269">
        <v>35.333333333333329</v>
      </c>
      <c r="G218" s="269">
        <v>34.86666666666666</v>
      </c>
      <c r="H218" s="269">
        <v>36.566666666666663</v>
      </c>
      <c r="I218" s="269">
        <v>37.033333333333331</v>
      </c>
      <c r="J218" s="269">
        <v>37.416666666666664</v>
      </c>
      <c r="K218" s="268">
        <v>36.65</v>
      </c>
      <c r="L218" s="268">
        <v>35.799999999999997</v>
      </c>
      <c r="M218" s="268">
        <v>16.734110000000001</v>
      </c>
      <c r="N218" s="1"/>
      <c r="O218" s="1"/>
    </row>
    <row r="219" spans="1:15" ht="12.75" customHeight="1">
      <c r="A219" s="30">
        <v>209</v>
      </c>
      <c r="B219" s="278" t="s">
        <v>114</v>
      </c>
      <c r="C219" s="268">
        <v>2416.65</v>
      </c>
      <c r="D219" s="269">
        <v>2421.8000000000002</v>
      </c>
      <c r="E219" s="269">
        <v>2403.4000000000005</v>
      </c>
      <c r="F219" s="269">
        <v>2390.1500000000005</v>
      </c>
      <c r="G219" s="269">
        <v>2371.7500000000009</v>
      </c>
      <c r="H219" s="269">
        <v>2435.0500000000002</v>
      </c>
      <c r="I219" s="269">
        <v>2453.4499999999998</v>
      </c>
      <c r="J219" s="269">
        <v>2466.6999999999998</v>
      </c>
      <c r="K219" s="268">
        <v>2440.1999999999998</v>
      </c>
      <c r="L219" s="268">
        <v>2408.5500000000002</v>
      </c>
      <c r="M219" s="268">
        <v>35.770049999999998</v>
      </c>
      <c r="N219" s="1"/>
      <c r="O219" s="1"/>
    </row>
    <row r="220" spans="1:15" ht="12.75" customHeight="1">
      <c r="A220" s="30">
        <v>210</v>
      </c>
      <c r="B220" s="278" t="s">
        <v>124</v>
      </c>
      <c r="C220" s="268">
        <v>903.4</v>
      </c>
      <c r="D220" s="269">
        <v>903.46666666666658</v>
      </c>
      <c r="E220" s="269">
        <v>895.23333333333312</v>
      </c>
      <c r="F220" s="269">
        <v>887.06666666666649</v>
      </c>
      <c r="G220" s="269">
        <v>878.83333333333303</v>
      </c>
      <c r="H220" s="269">
        <v>911.63333333333321</v>
      </c>
      <c r="I220" s="269">
        <v>919.86666666666656</v>
      </c>
      <c r="J220" s="269">
        <v>928.0333333333333</v>
      </c>
      <c r="K220" s="268">
        <v>911.7</v>
      </c>
      <c r="L220" s="268">
        <v>895.3</v>
      </c>
      <c r="M220" s="268">
        <v>111.25669000000001</v>
      </c>
      <c r="N220" s="1"/>
      <c r="O220" s="1"/>
    </row>
    <row r="221" spans="1:15" ht="12.75" customHeight="1">
      <c r="A221" s="30">
        <v>211</v>
      </c>
      <c r="B221" s="278" t="s">
        <v>125</v>
      </c>
      <c r="C221" s="268">
        <v>1194.55</v>
      </c>
      <c r="D221" s="269">
        <v>1193.2833333333333</v>
      </c>
      <c r="E221" s="269">
        <v>1184.2666666666667</v>
      </c>
      <c r="F221" s="269">
        <v>1173.9833333333333</v>
      </c>
      <c r="G221" s="269">
        <v>1164.9666666666667</v>
      </c>
      <c r="H221" s="269">
        <v>1203.5666666666666</v>
      </c>
      <c r="I221" s="269">
        <v>1212.583333333333</v>
      </c>
      <c r="J221" s="269">
        <v>1222.8666666666666</v>
      </c>
      <c r="K221" s="268">
        <v>1202.3</v>
      </c>
      <c r="L221" s="268">
        <v>1183</v>
      </c>
      <c r="M221" s="268">
        <v>3.1722299999999999</v>
      </c>
      <c r="N221" s="1"/>
      <c r="O221" s="1"/>
    </row>
    <row r="222" spans="1:15" ht="12.75" customHeight="1">
      <c r="A222" s="30">
        <v>212</v>
      </c>
      <c r="B222" s="278" t="s">
        <v>126</v>
      </c>
      <c r="C222" s="268">
        <v>553.04999999999995</v>
      </c>
      <c r="D222" s="269">
        <v>553.08333333333337</v>
      </c>
      <c r="E222" s="269">
        <v>546.16666666666674</v>
      </c>
      <c r="F222" s="269">
        <v>539.28333333333342</v>
      </c>
      <c r="G222" s="269">
        <v>532.36666666666679</v>
      </c>
      <c r="H222" s="269">
        <v>559.9666666666667</v>
      </c>
      <c r="I222" s="269">
        <v>566.88333333333344</v>
      </c>
      <c r="J222" s="269">
        <v>573.76666666666665</v>
      </c>
      <c r="K222" s="268">
        <v>560</v>
      </c>
      <c r="L222" s="268">
        <v>546.20000000000005</v>
      </c>
      <c r="M222" s="268">
        <v>5.6107300000000002</v>
      </c>
      <c r="N222" s="1"/>
      <c r="O222" s="1"/>
    </row>
    <row r="223" spans="1:15" ht="12.75" customHeight="1">
      <c r="A223" s="30">
        <v>213</v>
      </c>
      <c r="B223" s="278" t="s">
        <v>262</v>
      </c>
      <c r="C223" s="268">
        <v>533.45000000000005</v>
      </c>
      <c r="D223" s="269">
        <v>533.55000000000007</v>
      </c>
      <c r="E223" s="269">
        <v>525.30000000000018</v>
      </c>
      <c r="F223" s="269">
        <v>517.15000000000009</v>
      </c>
      <c r="G223" s="269">
        <v>508.9000000000002</v>
      </c>
      <c r="H223" s="269">
        <v>541.70000000000016</v>
      </c>
      <c r="I223" s="269">
        <v>549.94999999999993</v>
      </c>
      <c r="J223" s="269">
        <v>558.10000000000014</v>
      </c>
      <c r="K223" s="268">
        <v>541.79999999999995</v>
      </c>
      <c r="L223" s="268">
        <v>525.4</v>
      </c>
      <c r="M223" s="268">
        <v>2.17041</v>
      </c>
      <c r="N223" s="1"/>
      <c r="O223" s="1"/>
    </row>
    <row r="224" spans="1:15" ht="12.75" customHeight="1">
      <c r="A224" s="30">
        <v>214</v>
      </c>
      <c r="B224" s="278" t="s">
        <v>383</v>
      </c>
      <c r="C224" s="268">
        <v>44.05</v>
      </c>
      <c r="D224" s="269">
        <v>44.133333333333326</v>
      </c>
      <c r="E224" s="269">
        <v>43.366666666666653</v>
      </c>
      <c r="F224" s="269">
        <v>42.68333333333333</v>
      </c>
      <c r="G224" s="269">
        <v>41.916666666666657</v>
      </c>
      <c r="H224" s="269">
        <v>44.816666666666649</v>
      </c>
      <c r="I224" s="269">
        <v>45.583333333333329</v>
      </c>
      <c r="J224" s="269">
        <v>46.266666666666644</v>
      </c>
      <c r="K224" s="268">
        <v>44.9</v>
      </c>
      <c r="L224" s="268">
        <v>43.45</v>
      </c>
      <c r="M224" s="268">
        <v>85.926280000000006</v>
      </c>
      <c r="N224" s="1"/>
      <c r="O224" s="1"/>
    </row>
    <row r="225" spans="1:15" ht="12.75" customHeight="1">
      <c r="A225" s="30">
        <v>215</v>
      </c>
      <c r="B225" s="278" t="s">
        <v>128</v>
      </c>
      <c r="C225" s="268">
        <v>50.65</v>
      </c>
      <c r="D225" s="269">
        <v>50.566666666666663</v>
      </c>
      <c r="E225" s="269">
        <v>49.633333333333326</v>
      </c>
      <c r="F225" s="269">
        <v>48.61666666666666</v>
      </c>
      <c r="G225" s="269">
        <v>47.683333333333323</v>
      </c>
      <c r="H225" s="269">
        <v>51.583333333333329</v>
      </c>
      <c r="I225" s="269">
        <v>52.516666666666666</v>
      </c>
      <c r="J225" s="269">
        <v>53.533333333333331</v>
      </c>
      <c r="K225" s="268">
        <v>51.5</v>
      </c>
      <c r="L225" s="268">
        <v>49.55</v>
      </c>
      <c r="M225" s="268">
        <v>351.24059999999997</v>
      </c>
      <c r="N225" s="1"/>
      <c r="O225" s="1"/>
    </row>
    <row r="226" spans="1:15" ht="12.75" customHeight="1">
      <c r="A226" s="30">
        <v>216</v>
      </c>
      <c r="B226" s="278" t="s">
        <v>384</v>
      </c>
      <c r="C226" s="268">
        <v>67.900000000000006</v>
      </c>
      <c r="D226" s="269">
        <v>67.766666666666666</v>
      </c>
      <c r="E226" s="269">
        <v>66.783333333333331</v>
      </c>
      <c r="F226" s="269">
        <v>65.666666666666671</v>
      </c>
      <c r="G226" s="269">
        <v>64.683333333333337</v>
      </c>
      <c r="H226" s="269">
        <v>68.883333333333326</v>
      </c>
      <c r="I226" s="269">
        <v>69.866666666666646</v>
      </c>
      <c r="J226" s="269">
        <v>70.98333333333332</v>
      </c>
      <c r="K226" s="268">
        <v>68.75</v>
      </c>
      <c r="L226" s="268">
        <v>66.650000000000006</v>
      </c>
      <c r="M226" s="268">
        <v>63.785029999999999</v>
      </c>
      <c r="N226" s="1"/>
      <c r="O226" s="1"/>
    </row>
    <row r="227" spans="1:15" ht="12.75" customHeight="1">
      <c r="A227" s="30">
        <v>217</v>
      </c>
      <c r="B227" s="278" t="s">
        <v>385</v>
      </c>
      <c r="C227" s="268">
        <v>975.6</v>
      </c>
      <c r="D227" s="269">
        <v>981.94999999999993</v>
      </c>
      <c r="E227" s="269">
        <v>961.64999999999986</v>
      </c>
      <c r="F227" s="269">
        <v>947.69999999999993</v>
      </c>
      <c r="G227" s="269">
        <v>927.39999999999986</v>
      </c>
      <c r="H227" s="269">
        <v>995.89999999999986</v>
      </c>
      <c r="I227" s="269">
        <v>1016.1999999999998</v>
      </c>
      <c r="J227" s="269">
        <v>1030.1499999999999</v>
      </c>
      <c r="K227" s="268">
        <v>1002.25</v>
      </c>
      <c r="L227" s="268">
        <v>968</v>
      </c>
      <c r="M227" s="268">
        <v>0.13150000000000001</v>
      </c>
      <c r="N227" s="1"/>
      <c r="O227" s="1"/>
    </row>
    <row r="228" spans="1:15" ht="12.75" customHeight="1">
      <c r="A228" s="30">
        <v>218</v>
      </c>
      <c r="B228" s="278" t="s">
        <v>386</v>
      </c>
      <c r="C228" s="268">
        <v>384.3</v>
      </c>
      <c r="D228" s="269">
        <v>380.06666666666666</v>
      </c>
      <c r="E228" s="269">
        <v>371.5333333333333</v>
      </c>
      <c r="F228" s="269">
        <v>358.76666666666665</v>
      </c>
      <c r="G228" s="269">
        <v>350.23333333333329</v>
      </c>
      <c r="H228" s="269">
        <v>392.83333333333331</v>
      </c>
      <c r="I228" s="269">
        <v>401.36666666666673</v>
      </c>
      <c r="J228" s="269">
        <v>414.13333333333333</v>
      </c>
      <c r="K228" s="268">
        <v>388.6</v>
      </c>
      <c r="L228" s="268">
        <v>367.3</v>
      </c>
      <c r="M228" s="268">
        <v>31.816040000000001</v>
      </c>
      <c r="N228" s="1"/>
      <c r="O228" s="1"/>
    </row>
    <row r="229" spans="1:15" ht="12.75" customHeight="1">
      <c r="A229" s="30">
        <v>219</v>
      </c>
      <c r="B229" s="278" t="s">
        <v>387</v>
      </c>
      <c r="C229" s="268">
        <v>1847.25</v>
      </c>
      <c r="D229" s="269">
        <v>1855.55</v>
      </c>
      <c r="E229" s="269">
        <v>1824.1999999999998</v>
      </c>
      <c r="F229" s="269">
        <v>1801.1499999999999</v>
      </c>
      <c r="G229" s="269">
        <v>1769.7999999999997</v>
      </c>
      <c r="H229" s="269">
        <v>1878.6</v>
      </c>
      <c r="I229" s="269">
        <v>1909.9499999999998</v>
      </c>
      <c r="J229" s="269">
        <v>1933</v>
      </c>
      <c r="K229" s="268">
        <v>1886.9</v>
      </c>
      <c r="L229" s="268">
        <v>1832.5</v>
      </c>
      <c r="M229" s="268">
        <v>0.30116999999999999</v>
      </c>
      <c r="N229" s="1"/>
      <c r="O229" s="1"/>
    </row>
    <row r="230" spans="1:15" ht="12.75" customHeight="1">
      <c r="A230" s="30">
        <v>220</v>
      </c>
      <c r="B230" s="278" t="s">
        <v>388</v>
      </c>
      <c r="C230" s="268">
        <v>223.9</v>
      </c>
      <c r="D230" s="269">
        <v>221.85</v>
      </c>
      <c r="E230" s="269">
        <v>218.7</v>
      </c>
      <c r="F230" s="269">
        <v>213.5</v>
      </c>
      <c r="G230" s="269">
        <v>210.35</v>
      </c>
      <c r="H230" s="269">
        <v>227.04999999999998</v>
      </c>
      <c r="I230" s="269">
        <v>230.20000000000002</v>
      </c>
      <c r="J230" s="269">
        <v>235.39999999999998</v>
      </c>
      <c r="K230" s="268">
        <v>225</v>
      </c>
      <c r="L230" s="268">
        <v>216.65</v>
      </c>
      <c r="M230" s="268">
        <v>5.9063600000000003</v>
      </c>
      <c r="N230" s="1"/>
      <c r="O230" s="1"/>
    </row>
    <row r="231" spans="1:15" ht="12.75" customHeight="1">
      <c r="A231" s="30">
        <v>221</v>
      </c>
      <c r="B231" s="278" t="s">
        <v>389</v>
      </c>
      <c r="C231" s="268">
        <v>40.4</v>
      </c>
      <c r="D231" s="269">
        <v>40.56666666666667</v>
      </c>
      <c r="E231" s="269">
        <v>40.033333333333339</v>
      </c>
      <c r="F231" s="269">
        <v>39.666666666666671</v>
      </c>
      <c r="G231" s="269">
        <v>39.13333333333334</v>
      </c>
      <c r="H231" s="269">
        <v>40.933333333333337</v>
      </c>
      <c r="I231" s="269">
        <v>41.466666666666669</v>
      </c>
      <c r="J231" s="269">
        <v>41.833333333333336</v>
      </c>
      <c r="K231" s="268">
        <v>41.1</v>
      </c>
      <c r="L231" s="268">
        <v>40.200000000000003</v>
      </c>
      <c r="M231" s="268">
        <v>10.587440000000001</v>
      </c>
      <c r="N231" s="1"/>
      <c r="O231" s="1"/>
    </row>
    <row r="232" spans="1:15" ht="12.75" customHeight="1">
      <c r="A232" s="30">
        <v>222</v>
      </c>
      <c r="B232" s="278" t="s">
        <v>137</v>
      </c>
      <c r="C232" s="268">
        <v>345.05</v>
      </c>
      <c r="D232" s="269">
        <v>344.89999999999992</v>
      </c>
      <c r="E232" s="269">
        <v>341.04999999999984</v>
      </c>
      <c r="F232" s="269">
        <v>337.0499999999999</v>
      </c>
      <c r="G232" s="269">
        <v>333.19999999999982</v>
      </c>
      <c r="H232" s="269">
        <v>348.89999999999986</v>
      </c>
      <c r="I232" s="269">
        <v>352.74999999999989</v>
      </c>
      <c r="J232" s="269">
        <v>356.74999999999989</v>
      </c>
      <c r="K232" s="268">
        <v>348.75</v>
      </c>
      <c r="L232" s="268">
        <v>340.9</v>
      </c>
      <c r="M232" s="268">
        <v>241.79987</v>
      </c>
      <c r="N232" s="1"/>
      <c r="O232" s="1"/>
    </row>
    <row r="233" spans="1:15" ht="12.75" customHeight="1">
      <c r="A233" s="30">
        <v>223</v>
      </c>
      <c r="B233" s="278" t="s">
        <v>390</v>
      </c>
      <c r="C233" s="268">
        <v>109.75</v>
      </c>
      <c r="D233" s="269">
        <v>109.28333333333335</v>
      </c>
      <c r="E233" s="269">
        <v>108.11666666666669</v>
      </c>
      <c r="F233" s="269">
        <v>106.48333333333335</v>
      </c>
      <c r="G233" s="269">
        <v>105.31666666666669</v>
      </c>
      <c r="H233" s="269">
        <v>110.91666666666669</v>
      </c>
      <c r="I233" s="269">
        <v>112.08333333333334</v>
      </c>
      <c r="J233" s="269">
        <v>113.71666666666668</v>
      </c>
      <c r="K233" s="268">
        <v>110.45</v>
      </c>
      <c r="L233" s="268">
        <v>107.65</v>
      </c>
      <c r="M233" s="268">
        <v>3.06542</v>
      </c>
      <c r="N233" s="1"/>
      <c r="O233" s="1"/>
    </row>
    <row r="234" spans="1:15" ht="12.75" customHeight="1">
      <c r="A234" s="30">
        <v>224</v>
      </c>
      <c r="B234" s="278" t="s">
        <v>391</v>
      </c>
      <c r="C234" s="268">
        <v>262.64999999999998</v>
      </c>
      <c r="D234" s="269">
        <v>267.01666666666665</v>
      </c>
      <c r="E234" s="269">
        <v>253.38333333333333</v>
      </c>
      <c r="F234" s="269">
        <v>244.11666666666667</v>
      </c>
      <c r="G234" s="269">
        <v>230.48333333333335</v>
      </c>
      <c r="H234" s="269">
        <v>276.2833333333333</v>
      </c>
      <c r="I234" s="269">
        <v>289.91666666666663</v>
      </c>
      <c r="J234" s="269">
        <v>299.18333333333328</v>
      </c>
      <c r="K234" s="268">
        <v>280.64999999999998</v>
      </c>
      <c r="L234" s="268">
        <v>257.75</v>
      </c>
      <c r="M234" s="268">
        <v>117.46057999999999</v>
      </c>
      <c r="N234" s="1"/>
      <c r="O234" s="1"/>
    </row>
    <row r="235" spans="1:15" ht="12.75" customHeight="1">
      <c r="A235" s="30">
        <v>225</v>
      </c>
      <c r="B235" s="278" t="s">
        <v>123</v>
      </c>
      <c r="C235" s="268">
        <v>125.25</v>
      </c>
      <c r="D235" s="269">
        <v>124.48333333333333</v>
      </c>
      <c r="E235" s="269">
        <v>122.56666666666666</v>
      </c>
      <c r="F235" s="269">
        <v>119.88333333333333</v>
      </c>
      <c r="G235" s="269">
        <v>117.96666666666665</v>
      </c>
      <c r="H235" s="269">
        <v>127.16666666666667</v>
      </c>
      <c r="I235" s="269">
        <v>129.08333333333331</v>
      </c>
      <c r="J235" s="269">
        <v>131.76666666666668</v>
      </c>
      <c r="K235" s="268">
        <v>126.4</v>
      </c>
      <c r="L235" s="268">
        <v>121.8</v>
      </c>
      <c r="M235" s="268">
        <v>118.90267</v>
      </c>
      <c r="N235" s="1"/>
      <c r="O235" s="1"/>
    </row>
    <row r="236" spans="1:15" ht="12.75" customHeight="1">
      <c r="A236" s="30">
        <v>226</v>
      </c>
      <c r="B236" s="278" t="s">
        <v>392</v>
      </c>
      <c r="C236" s="268">
        <v>78.7</v>
      </c>
      <c r="D236" s="269">
        <v>78.066666666666663</v>
      </c>
      <c r="E236" s="269">
        <v>76.833333333333329</v>
      </c>
      <c r="F236" s="269">
        <v>74.966666666666669</v>
      </c>
      <c r="G236" s="269">
        <v>73.733333333333334</v>
      </c>
      <c r="H236" s="269">
        <v>79.933333333333323</v>
      </c>
      <c r="I236" s="269">
        <v>81.166666666666671</v>
      </c>
      <c r="J236" s="269">
        <v>83.033333333333317</v>
      </c>
      <c r="K236" s="268">
        <v>79.3</v>
      </c>
      <c r="L236" s="268">
        <v>76.2</v>
      </c>
      <c r="M236" s="268">
        <v>87.060980000000001</v>
      </c>
      <c r="N236" s="1"/>
      <c r="O236" s="1"/>
    </row>
    <row r="237" spans="1:15" ht="12.75" customHeight="1">
      <c r="A237" s="30">
        <v>227</v>
      </c>
      <c r="B237" s="278" t="s">
        <v>263</v>
      </c>
      <c r="C237" s="268">
        <v>4406.6499999999996</v>
      </c>
      <c r="D237" s="269">
        <v>4392.0666666666666</v>
      </c>
      <c r="E237" s="269">
        <v>4335.583333333333</v>
      </c>
      <c r="F237" s="269">
        <v>4264.5166666666664</v>
      </c>
      <c r="G237" s="269">
        <v>4208.0333333333328</v>
      </c>
      <c r="H237" s="269">
        <v>4463.1333333333332</v>
      </c>
      <c r="I237" s="269">
        <v>4519.6166666666668</v>
      </c>
      <c r="J237" s="269">
        <v>4590.6833333333334</v>
      </c>
      <c r="K237" s="268">
        <v>4448.55</v>
      </c>
      <c r="L237" s="268">
        <v>4321</v>
      </c>
      <c r="M237" s="268">
        <v>1.14015</v>
      </c>
      <c r="N237" s="1"/>
      <c r="O237" s="1"/>
    </row>
    <row r="238" spans="1:15" ht="12.75" customHeight="1">
      <c r="A238" s="30">
        <v>228</v>
      </c>
      <c r="B238" s="278" t="s">
        <v>393</v>
      </c>
      <c r="C238" s="268">
        <v>201.9</v>
      </c>
      <c r="D238" s="269">
        <v>201.16666666666666</v>
      </c>
      <c r="E238" s="269">
        <v>198.93333333333331</v>
      </c>
      <c r="F238" s="269">
        <v>195.96666666666664</v>
      </c>
      <c r="G238" s="269">
        <v>193.73333333333329</v>
      </c>
      <c r="H238" s="269">
        <v>204.13333333333333</v>
      </c>
      <c r="I238" s="269">
        <v>206.36666666666667</v>
      </c>
      <c r="J238" s="269">
        <v>209.33333333333334</v>
      </c>
      <c r="K238" s="268">
        <v>203.4</v>
      </c>
      <c r="L238" s="268">
        <v>198.2</v>
      </c>
      <c r="M238" s="268">
        <v>9.6517900000000001</v>
      </c>
      <c r="N238" s="1"/>
      <c r="O238" s="1"/>
    </row>
    <row r="239" spans="1:15" ht="12.75" customHeight="1">
      <c r="A239" s="30">
        <v>229</v>
      </c>
      <c r="B239" s="278" t="s">
        <v>394</v>
      </c>
      <c r="C239" s="268">
        <v>151.94999999999999</v>
      </c>
      <c r="D239" s="269">
        <v>151.71666666666667</v>
      </c>
      <c r="E239" s="269">
        <v>150.23333333333335</v>
      </c>
      <c r="F239" s="269">
        <v>148.51666666666668</v>
      </c>
      <c r="G239" s="269">
        <v>147.03333333333336</v>
      </c>
      <c r="H239" s="269">
        <v>153.43333333333334</v>
      </c>
      <c r="I239" s="269">
        <v>154.91666666666663</v>
      </c>
      <c r="J239" s="269">
        <v>156.63333333333333</v>
      </c>
      <c r="K239" s="268">
        <v>153.19999999999999</v>
      </c>
      <c r="L239" s="268">
        <v>150</v>
      </c>
      <c r="M239" s="268">
        <v>55.500590000000003</v>
      </c>
      <c r="N239" s="1"/>
      <c r="O239" s="1"/>
    </row>
    <row r="240" spans="1:15" ht="12.75" customHeight="1">
      <c r="A240" s="30">
        <v>230</v>
      </c>
      <c r="B240" s="278" t="s">
        <v>130</v>
      </c>
      <c r="C240" s="268">
        <v>333.85</v>
      </c>
      <c r="D240" s="269">
        <v>330.86666666666667</v>
      </c>
      <c r="E240" s="269">
        <v>326.88333333333333</v>
      </c>
      <c r="F240" s="269">
        <v>319.91666666666663</v>
      </c>
      <c r="G240" s="269">
        <v>315.93333333333328</v>
      </c>
      <c r="H240" s="269">
        <v>337.83333333333337</v>
      </c>
      <c r="I240" s="269">
        <v>341.81666666666672</v>
      </c>
      <c r="J240" s="269">
        <v>348.78333333333342</v>
      </c>
      <c r="K240" s="268">
        <v>334.85</v>
      </c>
      <c r="L240" s="268">
        <v>323.89999999999998</v>
      </c>
      <c r="M240" s="268">
        <v>46.928249999999998</v>
      </c>
      <c r="N240" s="1"/>
      <c r="O240" s="1"/>
    </row>
    <row r="241" spans="1:15" ht="12.75" customHeight="1">
      <c r="A241" s="30">
        <v>231</v>
      </c>
      <c r="B241" s="278" t="s">
        <v>135</v>
      </c>
      <c r="C241" s="268">
        <v>67.8</v>
      </c>
      <c r="D241" s="269">
        <v>67.850000000000009</v>
      </c>
      <c r="E241" s="269">
        <v>67.450000000000017</v>
      </c>
      <c r="F241" s="269">
        <v>67.100000000000009</v>
      </c>
      <c r="G241" s="269">
        <v>66.700000000000017</v>
      </c>
      <c r="H241" s="269">
        <v>68.200000000000017</v>
      </c>
      <c r="I241" s="269">
        <v>68.600000000000023</v>
      </c>
      <c r="J241" s="269">
        <v>68.950000000000017</v>
      </c>
      <c r="K241" s="268">
        <v>68.25</v>
      </c>
      <c r="L241" s="268">
        <v>67.5</v>
      </c>
      <c r="M241" s="268">
        <v>157.75504000000001</v>
      </c>
      <c r="N241" s="1"/>
      <c r="O241" s="1"/>
    </row>
    <row r="242" spans="1:15" ht="12.75" customHeight="1">
      <c r="A242" s="30">
        <v>232</v>
      </c>
      <c r="B242" s="278" t="s">
        <v>395</v>
      </c>
      <c r="C242" s="268">
        <v>18.45</v>
      </c>
      <c r="D242" s="269">
        <v>18.533333333333335</v>
      </c>
      <c r="E242" s="269">
        <v>18.31666666666667</v>
      </c>
      <c r="F242" s="269">
        <v>18.183333333333334</v>
      </c>
      <c r="G242" s="269">
        <v>17.966666666666669</v>
      </c>
      <c r="H242" s="269">
        <v>18.666666666666671</v>
      </c>
      <c r="I242" s="269">
        <v>18.883333333333333</v>
      </c>
      <c r="J242" s="269">
        <v>19.016666666666673</v>
      </c>
      <c r="K242" s="268">
        <v>18.75</v>
      </c>
      <c r="L242" s="268">
        <v>18.399999999999999</v>
      </c>
      <c r="M242" s="268">
        <v>29.36299</v>
      </c>
      <c r="N242" s="1"/>
      <c r="O242" s="1"/>
    </row>
    <row r="243" spans="1:15" ht="12.75" customHeight="1">
      <c r="A243" s="30">
        <v>233</v>
      </c>
      <c r="B243" s="278" t="s">
        <v>136</v>
      </c>
      <c r="C243" s="268">
        <v>700.9</v>
      </c>
      <c r="D243" s="269">
        <v>699.66666666666663</v>
      </c>
      <c r="E243" s="269">
        <v>694.33333333333326</v>
      </c>
      <c r="F243" s="269">
        <v>687.76666666666665</v>
      </c>
      <c r="G243" s="269">
        <v>682.43333333333328</v>
      </c>
      <c r="H243" s="269">
        <v>706.23333333333323</v>
      </c>
      <c r="I243" s="269">
        <v>711.56666666666649</v>
      </c>
      <c r="J243" s="269">
        <v>718.13333333333321</v>
      </c>
      <c r="K243" s="268">
        <v>705</v>
      </c>
      <c r="L243" s="268">
        <v>693.1</v>
      </c>
      <c r="M243" s="268">
        <v>16.54457</v>
      </c>
      <c r="N243" s="1"/>
      <c r="O243" s="1"/>
    </row>
    <row r="244" spans="1:15" ht="12.75" customHeight="1">
      <c r="A244" s="30">
        <v>234</v>
      </c>
      <c r="B244" s="278" t="s">
        <v>791</v>
      </c>
      <c r="C244" s="268">
        <v>21.45</v>
      </c>
      <c r="D244" s="269">
        <v>21.433333333333334</v>
      </c>
      <c r="E244" s="269">
        <v>21.316666666666666</v>
      </c>
      <c r="F244" s="269">
        <v>21.183333333333334</v>
      </c>
      <c r="G244" s="269">
        <v>21.066666666666666</v>
      </c>
      <c r="H244" s="269">
        <v>21.566666666666666</v>
      </c>
      <c r="I244" s="269">
        <v>21.683333333333334</v>
      </c>
      <c r="J244" s="269">
        <v>21.816666666666666</v>
      </c>
      <c r="K244" s="268">
        <v>21.55</v>
      </c>
      <c r="L244" s="268">
        <v>21.3</v>
      </c>
      <c r="M244" s="268">
        <v>31.215820000000001</v>
      </c>
      <c r="N244" s="1"/>
      <c r="O244" s="1"/>
    </row>
    <row r="245" spans="1:15" ht="12.75" customHeight="1">
      <c r="A245" s="30">
        <v>235</v>
      </c>
      <c r="B245" s="278" t="s">
        <v>798</v>
      </c>
      <c r="C245" s="268">
        <v>1528.85</v>
      </c>
      <c r="D245" s="269">
        <v>1539.1666666666667</v>
      </c>
      <c r="E245" s="269">
        <v>1503.3333333333335</v>
      </c>
      <c r="F245" s="269">
        <v>1477.8166666666668</v>
      </c>
      <c r="G245" s="269">
        <v>1441.9833333333336</v>
      </c>
      <c r="H245" s="269">
        <v>1564.6833333333334</v>
      </c>
      <c r="I245" s="269">
        <v>1600.5166666666669</v>
      </c>
      <c r="J245" s="269">
        <v>1626.0333333333333</v>
      </c>
      <c r="K245" s="268">
        <v>1575</v>
      </c>
      <c r="L245" s="268">
        <v>1513.65</v>
      </c>
      <c r="M245" s="268">
        <v>0.57594000000000001</v>
      </c>
      <c r="N245" s="1"/>
      <c r="O245" s="1"/>
    </row>
    <row r="246" spans="1:15" ht="12.75" customHeight="1">
      <c r="A246" s="30">
        <v>236</v>
      </c>
      <c r="B246" s="278" t="s">
        <v>396</v>
      </c>
      <c r="C246" s="268">
        <v>151</v>
      </c>
      <c r="D246" s="269">
        <v>150.41666666666666</v>
      </c>
      <c r="E246" s="269">
        <v>147.33333333333331</v>
      </c>
      <c r="F246" s="269">
        <v>143.66666666666666</v>
      </c>
      <c r="G246" s="269">
        <v>140.58333333333331</v>
      </c>
      <c r="H246" s="269">
        <v>154.08333333333331</v>
      </c>
      <c r="I246" s="269">
        <v>157.16666666666663</v>
      </c>
      <c r="J246" s="269">
        <v>160.83333333333331</v>
      </c>
      <c r="K246" s="268">
        <v>153.5</v>
      </c>
      <c r="L246" s="268">
        <v>146.75</v>
      </c>
      <c r="M246" s="268">
        <v>2.48062</v>
      </c>
      <c r="N246" s="1"/>
      <c r="O246" s="1"/>
    </row>
    <row r="247" spans="1:15" ht="12.75" customHeight="1">
      <c r="A247" s="30">
        <v>237</v>
      </c>
      <c r="B247" s="278" t="s">
        <v>397</v>
      </c>
      <c r="C247" s="268">
        <v>342.1</v>
      </c>
      <c r="D247" s="269">
        <v>343.84999999999997</v>
      </c>
      <c r="E247" s="269">
        <v>338.24999999999994</v>
      </c>
      <c r="F247" s="269">
        <v>334.4</v>
      </c>
      <c r="G247" s="269">
        <v>328.79999999999995</v>
      </c>
      <c r="H247" s="269">
        <v>347.69999999999993</v>
      </c>
      <c r="I247" s="269">
        <v>353.29999999999995</v>
      </c>
      <c r="J247" s="269">
        <v>357.14999999999992</v>
      </c>
      <c r="K247" s="268">
        <v>349.45</v>
      </c>
      <c r="L247" s="268">
        <v>340</v>
      </c>
      <c r="M247" s="268">
        <v>0.54240999999999995</v>
      </c>
      <c r="N247" s="1"/>
      <c r="O247" s="1"/>
    </row>
    <row r="248" spans="1:15" ht="12.75" customHeight="1">
      <c r="A248" s="30">
        <v>238</v>
      </c>
      <c r="B248" s="278" t="s">
        <v>129</v>
      </c>
      <c r="C248" s="268">
        <v>426.8</v>
      </c>
      <c r="D248" s="269">
        <v>424.0333333333333</v>
      </c>
      <c r="E248" s="269">
        <v>419.76666666666659</v>
      </c>
      <c r="F248" s="269">
        <v>412.73333333333329</v>
      </c>
      <c r="G248" s="269">
        <v>408.46666666666658</v>
      </c>
      <c r="H248" s="269">
        <v>431.06666666666661</v>
      </c>
      <c r="I248" s="269">
        <v>435.33333333333326</v>
      </c>
      <c r="J248" s="269">
        <v>442.36666666666662</v>
      </c>
      <c r="K248" s="268">
        <v>428.3</v>
      </c>
      <c r="L248" s="268">
        <v>417</v>
      </c>
      <c r="M248" s="268">
        <v>11.271990000000001</v>
      </c>
      <c r="N248" s="1"/>
      <c r="O248" s="1"/>
    </row>
    <row r="249" spans="1:15" ht="12.75" customHeight="1">
      <c r="A249" s="30">
        <v>239</v>
      </c>
      <c r="B249" s="278" t="s">
        <v>133</v>
      </c>
      <c r="C249" s="268">
        <v>195.35</v>
      </c>
      <c r="D249" s="269">
        <v>195.83333333333334</v>
      </c>
      <c r="E249" s="269">
        <v>193.81666666666669</v>
      </c>
      <c r="F249" s="269">
        <v>192.28333333333336</v>
      </c>
      <c r="G249" s="269">
        <v>190.26666666666671</v>
      </c>
      <c r="H249" s="269">
        <v>197.36666666666667</v>
      </c>
      <c r="I249" s="269">
        <v>199.38333333333333</v>
      </c>
      <c r="J249" s="269">
        <v>200.91666666666666</v>
      </c>
      <c r="K249" s="268">
        <v>197.85</v>
      </c>
      <c r="L249" s="268">
        <v>194.3</v>
      </c>
      <c r="M249" s="268">
        <v>12.47015</v>
      </c>
      <c r="N249" s="1"/>
      <c r="O249" s="1"/>
    </row>
    <row r="250" spans="1:15" ht="12.75" customHeight="1">
      <c r="A250" s="30">
        <v>240</v>
      </c>
      <c r="B250" s="278" t="s">
        <v>132</v>
      </c>
      <c r="C250" s="268">
        <v>1216.55</v>
      </c>
      <c r="D250" s="269">
        <v>1220.0166666666667</v>
      </c>
      <c r="E250" s="269">
        <v>1201.5333333333333</v>
      </c>
      <c r="F250" s="269">
        <v>1186.5166666666667</v>
      </c>
      <c r="G250" s="269">
        <v>1168.0333333333333</v>
      </c>
      <c r="H250" s="269">
        <v>1235.0333333333333</v>
      </c>
      <c r="I250" s="269">
        <v>1253.5166666666664</v>
      </c>
      <c r="J250" s="269">
        <v>1268.5333333333333</v>
      </c>
      <c r="K250" s="268">
        <v>1238.5</v>
      </c>
      <c r="L250" s="268">
        <v>1205</v>
      </c>
      <c r="M250" s="268">
        <v>54.637239999999998</v>
      </c>
      <c r="N250" s="1"/>
      <c r="O250" s="1"/>
    </row>
    <row r="251" spans="1:15" ht="12.75" customHeight="1">
      <c r="A251" s="30">
        <v>241</v>
      </c>
      <c r="B251" s="278" t="s">
        <v>398</v>
      </c>
      <c r="C251" s="268">
        <v>14.8</v>
      </c>
      <c r="D251" s="269">
        <v>14.983333333333334</v>
      </c>
      <c r="E251" s="269">
        <v>14.566666666666668</v>
      </c>
      <c r="F251" s="269">
        <v>14.333333333333334</v>
      </c>
      <c r="G251" s="269">
        <v>13.916666666666668</v>
      </c>
      <c r="H251" s="269">
        <v>15.216666666666669</v>
      </c>
      <c r="I251" s="269">
        <v>15.633333333333333</v>
      </c>
      <c r="J251" s="269">
        <v>15.866666666666669</v>
      </c>
      <c r="K251" s="268">
        <v>15.4</v>
      </c>
      <c r="L251" s="268">
        <v>14.75</v>
      </c>
      <c r="M251" s="268">
        <v>28.48358</v>
      </c>
      <c r="N251" s="1"/>
      <c r="O251" s="1"/>
    </row>
    <row r="252" spans="1:15" ht="12.75" customHeight="1">
      <c r="A252" s="30">
        <v>242</v>
      </c>
      <c r="B252" s="278" t="s">
        <v>164</v>
      </c>
      <c r="C252" s="268">
        <v>4038.3</v>
      </c>
      <c r="D252" s="269">
        <v>4034.4333333333329</v>
      </c>
      <c r="E252" s="269">
        <v>3988.8666666666659</v>
      </c>
      <c r="F252" s="269">
        <v>3939.4333333333329</v>
      </c>
      <c r="G252" s="269">
        <v>3893.8666666666659</v>
      </c>
      <c r="H252" s="269">
        <v>4083.8666666666659</v>
      </c>
      <c r="I252" s="269">
        <v>4129.4333333333325</v>
      </c>
      <c r="J252" s="269">
        <v>4178.8666666666659</v>
      </c>
      <c r="K252" s="268">
        <v>4080</v>
      </c>
      <c r="L252" s="268">
        <v>3985</v>
      </c>
      <c r="M252" s="268">
        <v>2.0993599999999999</v>
      </c>
      <c r="N252" s="1"/>
      <c r="O252" s="1"/>
    </row>
    <row r="253" spans="1:15" ht="12.75" customHeight="1">
      <c r="A253" s="30">
        <v>243</v>
      </c>
      <c r="B253" s="278" t="s">
        <v>134</v>
      </c>
      <c r="C253" s="268">
        <v>1367.95</v>
      </c>
      <c r="D253" s="269">
        <v>1370.6333333333332</v>
      </c>
      <c r="E253" s="269">
        <v>1357.3166666666664</v>
      </c>
      <c r="F253" s="269">
        <v>1346.6833333333332</v>
      </c>
      <c r="G253" s="269">
        <v>1333.3666666666663</v>
      </c>
      <c r="H253" s="269">
        <v>1381.2666666666664</v>
      </c>
      <c r="I253" s="269">
        <v>1394.583333333333</v>
      </c>
      <c r="J253" s="269">
        <v>1405.2166666666665</v>
      </c>
      <c r="K253" s="268">
        <v>1383.95</v>
      </c>
      <c r="L253" s="268">
        <v>1360</v>
      </c>
      <c r="M253" s="268">
        <v>91.684979999999996</v>
      </c>
      <c r="N253" s="1"/>
      <c r="O253" s="1"/>
    </row>
    <row r="254" spans="1:15" ht="12.75" customHeight="1">
      <c r="A254" s="30">
        <v>244</v>
      </c>
      <c r="B254" s="278" t="s">
        <v>399</v>
      </c>
      <c r="C254" s="268">
        <v>506.6</v>
      </c>
      <c r="D254" s="269">
        <v>500.73333333333329</v>
      </c>
      <c r="E254" s="269">
        <v>492.01666666666659</v>
      </c>
      <c r="F254" s="269">
        <v>477.43333333333328</v>
      </c>
      <c r="G254" s="269">
        <v>468.71666666666658</v>
      </c>
      <c r="H254" s="269">
        <v>515.31666666666661</v>
      </c>
      <c r="I254" s="269">
        <v>524.0333333333333</v>
      </c>
      <c r="J254" s="269">
        <v>538.61666666666656</v>
      </c>
      <c r="K254" s="268">
        <v>509.45</v>
      </c>
      <c r="L254" s="268">
        <v>486.15</v>
      </c>
      <c r="M254" s="268">
        <v>3.0269900000000001</v>
      </c>
      <c r="N254" s="1"/>
      <c r="O254" s="1"/>
    </row>
    <row r="255" spans="1:15" ht="12.75" customHeight="1">
      <c r="A255" s="30">
        <v>245</v>
      </c>
      <c r="B255" s="278" t="s">
        <v>400</v>
      </c>
      <c r="C255" s="268">
        <v>562.1</v>
      </c>
      <c r="D255" s="269">
        <v>560</v>
      </c>
      <c r="E255" s="269">
        <v>555.25</v>
      </c>
      <c r="F255" s="269">
        <v>548.4</v>
      </c>
      <c r="G255" s="269">
        <v>543.65</v>
      </c>
      <c r="H255" s="269">
        <v>566.85</v>
      </c>
      <c r="I255" s="269">
        <v>571.6</v>
      </c>
      <c r="J255" s="269">
        <v>578.45000000000005</v>
      </c>
      <c r="K255" s="268">
        <v>564.75</v>
      </c>
      <c r="L255" s="268">
        <v>553.15</v>
      </c>
      <c r="M255" s="268">
        <v>2.5055499999999999</v>
      </c>
      <c r="N255" s="1"/>
      <c r="O255" s="1"/>
    </row>
    <row r="256" spans="1:15" ht="12.75" customHeight="1">
      <c r="A256" s="30">
        <v>246</v>
      </c>
      <c r="B256" s="278" t="s">
        <v>131</v>
      </c>
      <c r="C256" s="268">
        <v>1876.8</v>
      </c>
      <c r="D256" s="269">
        <v>1883.1166666666668</v>
      </c>
      <c r="E256" s="269">
        <v>1854.2333333333336</v>
      </c>
      <c r="F256" s="269">
        <v>1831.6666666666667</v>
      </c>
      <c r="G256" s="269">
        <v>1802.7833333333335</v>
      </c>
      <c r="H256" s="269">
        <v>1905.6833333333336</v>
      </c>
      <c r="I256" s="269">
        <v>1934.5666666666668</v>
      </c>
      <c r="J256" s="269">
        <v>1957.1333333333337</v>
      </c>
      <c r="K256" s="268">
        <v>1912</v>
      </c>
      <c r="L256" s="268">
        <v>1860.55</v>
      </c>
      <c r="M256" s="268">
        <v>5.1867799999999997</v>
      </c>
      <c r="N256" s="1"/>
      <c r="O256" s="1"/>
    </row>
    <row r="257" spans="1:15" ht="12.75" customHeight="1">
      <c r="A257" s="30">
        <v>247</v>
      </c>
      <c r="B257" s="278" t="s">
        <v>264</v>
      </c>
      <c r="C257" s="268">
        <v>878.3</v>
      </c>
      <c r="D257" s="269">
        <v>871.56666666666661</v>
      </c>
      <c r="E257" s="269">
        <v>862.73333333333323</v>
      </c>
      <c r="F257" s="269">
        <v>847.16666666666663</v>
      </c>
      <c r="G257" s="269">
        <v>838.33333333333326</v>
      </c>
      <c r="H257" s="269">
        <v>887.13333333333321</v>
      </c>
      <c r="I257" s="269">
        <v>895.9666666666667</v>
      </c>
      <c r="J257" s="269">
        <v>911.53333333333319</v>
      </c>
      <c r="K257" s="268">
        <v>880.4</v>
      </c>
      <c r="L257" s="268">
        <v>856</v>
      </c>
      <c r="M257" s="268">
        <v>3.3483299999999998</v>
      </c>
      <c r="N257" s="1"/>
      <c r="O257" s="1"/>
    </row>
    <row r="258" spans="1:15" ht="12.75" customHeight="1">
      <c r="A258" s="30">
        <v>248</v>
      </c>
      <c r="B258" s="278" t="s">
        <v>401</v>
      </c>
      <c r="C258" s="268">
        <v>1880.35</v>
      </c>
      <c r="D258" s="269">
        <v>1889.9333333333334</v>
      </c>
      <c r="E258" s="269">
        <v>1853.9666666666667</v>
      </c>
      <c r="F258" s="269">
        <v>1827.5833333333333</v>
      </c>
      <c r="G258" s="269">
        <v>1791.6166666666666</v>
      </c>
      <c r="H258" s="269">
        <v>1916.3166666666668</v>
      </c>
      <c r="I258" s="269">
        <v>1952.2833333333335</v>
      </c>
      <c r="J258" s="269">
        <v>1978.666666666667</v>
      </c>
      <c r="K258" s="268">
        <v>1925.9</v>
      </c>
      <c r="L258" s="268">
        <v>1863.55</v>
      </c>
      <c r="M258" s="268">
        <v>0.41110000000000002</v>
      </c>
      <c r="N258" s="1"/>
      <c r="O258" s="1"/>
    </row>
    <row r="259" spans="1:15" ht="12.75" customHeight="1">
      <c r="A259" s="30">
        <v>249</v>
      </c>
      <c r="B259" s="278" t="s">
        <v>402</v>
      </c>
      <c r="C259" s="268">
        <v>2757.85</v>
      </c>
      <c r="D259" s="269">
        <v>2782.2166666666672</v>
      </c>
      <c r="E259" s="269">
        <v>2702.9333333333343</v>
      </c>
      <c r="F259" s="269">
        <v>2648.0166666666673</v>
      </c>
      <c r="G259" s="269">
        <v>2568.7333333333345</v>
      </c>
      <c r="H259" s="269">
        <v>2837.1333333333341</v>
      </c>
      <c r="I259" s="269">
        <v>2916.416666666667</v>
      </c>
      <c r="J259" s="269">
        <v>2971.3333333333339</v>
      </c>
      <c r="K259" s="268">
        <v>2861.5</v>
      </c>
      <c r="L259" s="268">
        <v>2727.3</v>
      </c>
      <c r="M259" s="268">
        <v>1.90262</v>
      </c>
      <c r="N259" s="1"/>
      <c r="O259" s="1"/>
    </row>
    <row r="260" spans="1:15" ht="12.75" customHeight="1">
      <c r="A260" s="30">
        <v>250</v>
      </c>
      <c r="B260" s="278" t="s">
        <v>403</v>
      </c>
      <c r="C260" s="268">
        <v>606.20000000000005</v>
      </c>
      <c r="D260" s="269">
        <v>614.41666666666663</v>
      </c>
      <c r="E260" s="269">
        <v>593.68333333333328</v>
      </c>
      <c r="F260" s="269">
        <v>581.16666666666663</v>
      </c>
      <c r="G260" s="269">
        <v>560.43333333333328</v>
      </c>
      <c r="H260" s="269">
        <v>626.93333333333328</v>
      </c>
      <c r="I260" s="269">
        <v>647.66666666666663</v>
      </c>
      <c r="J260" s="269">
        <v>660.18333333333328</v>
      </c>
      <c r="K260" s="268">
        <v>635.15</v>
      </c>
      <c r="L260" s="268">
        <v>601.9</v>
      </c>
      <c r="M260" s="268">
        <v>8.4445300000000003</v>
      </c>
      <c r="N260" s="1"/>
      <c r="O260" s="1"/>
    </row>
    <row r="261" spans="1:15" ht="12.75" customHeight="1">
      <c r="A261" s="30">
        <v>251</v>
      </c>
      <c r="B261" s="278" t="s">
        <v>404</v>
      </c>
      <c r="C261" s="268">
        <v>398.05</v>
      </c>
      <c r="D261" s="269">
        <v>397.34999999999997</v>
      </c>
      <c r="E261" s="269">
        <v>393.69999999999993</v>
      </c>
      <c r="F261" s="269">
        <v>389.34999999999997</v>
      </c>
      <c r="G261" s="269">
        <v>385.69999999999993</v>
      </c>
      <c r="H261" s="269">
        <v>401.69999999999993</v>
      </c>
      <c r="I261" s="269">
        <v>405.34999999999991</v>
      </c>
      <c r="J261" s="269">
        <v>409.69999999999993</v>
      </c>
      <c r="K261" s="268">
        <v>401</v>
      </c>
      <c r="L261" s="268">
        <v>393</v>
      </c>
      <c r="M261" s="268">
        <v>6.79758</v>
      </c>
      <c r="N261" s="1"/>
      <c r="O261" s="1"/>
    </row>
    <row r="262" spans="1:15" ht="12.75" customHeight="1">
      <c r="A262" s="30">
        <v>252</v>
      </c>
      <c r="B262" s="278" t="s">
        <v>405</v>
      </c>
      <c r="C262" s="268">
        <v>71.45</v>
      </c>
      <c r="D262" s="269">
        <v>70.350000000000009</v>
      </c>
      <c r="E262" s="269">
        <v>68.600000000000023</v>
      </c>
      <c r="F262" s="269">
        <v>65.750000000000014</v>
      </c>
      <c r="G262" s="269">
        <v>64.000000000000028</v>
      </c>
      <c r="H262" s="269">
        <v>73.200000000000017</v>
      </c>
      <c r="I262" s="269">
        <v>74.949999999999989</v>
      </c>
      <c r="J262" s="269">
        <v>77.800000000000011</v>
      </c>
      <c r="K262" s="268">
        <v>72.099999999999994</v>
      </c>
      <c r="L262" s="268">
        <v>67.5</v>
      </c>
      <c r="M262" s="268">
        <v>41.730049999999999</v>
      </c>
      <c r="N262" s="1"/>
      <c r="O262" s="1"/>
    </row>
    <row r="263" spans="1:15" ht="12.75" customHeight="1">
      <c r="A263" s="30">
        <v>253</v>
      </c>
      <c r="B263" s="278" t="s">
        <v>265</v>
      </c>
      <c r="C263" s="268">
        <v>331.65</v>
      </c>
      <c r="D263" s="269">
        <v>333.65000000000003</v>
      </c>
      <c r="E263" s="269">
        <v>327.05000000000007</v>
      </c>
      <c r="F263" s="269">
        <v>322.45000000000005</v>
      </c>
      <c r="G263" s="269">
        <v>315.85000000000008</v>
      </c>
      <c r="H263" s="269">
        <v>338.25000000000006</v>
      </c>
      <c r="I263" s="269">
        <v>344.85000000000008</v>
      </c>
      <c r="J263" s="269">
        <v>349.45000000000005</v>
      </c>
      <c r="K263" s="268">
        <v>340.25</v>
      </c>
      <c r="L263" s="268">
        <v>329.05</v>
      </c>
      <c r="M263" s="268">
        <v>9.0562000000000005</v>
      </c>
      <c r="N263" s="1"/>
      <c r="O263" s="1"/>
    </row>
    <row r="264" spans="1:15" ht="12.75" customHeight="1">
      <c r="A264" s="30">
        <v>254</v>
      </c>
      <c r="B264" s="278" t="s">
        <v>139</v>
      </c>
      <c r="C264" s="268">
        <v>679.35</v>
      </c>
      <c r="D264" s="269">
        <v>680.11666666666667</v>
      </c>
      <c r="E264" s="269">
        <v>673.23333333333335</v>
      </c>
      <c r="F264" s="269">
        <v>667.11666666666667</v>
      </c>
      <c r="G264" s="269">
        <v>660.23333333333335</v>
      </c>
      <c r="H264" s="269">
        <v>686.23333333333335</v>
      </c>
      <c r="I264" s="269">
        <v>693.11666666666679</v>
      </c>
      <c r="J264" s="269">
        <v>699.23333333333335</v>
      </c>
      <c r="K264" s="268">
        <v>687</v>
      </c>
      <c r="L264" s="268">
        <v>674</v>
      </c>
      <c r="M264" s="268">
        <v>15.04203</v>
      </c>
      <c r="N264" s="1"/>
      <c r="O264" s="1"/>
    </row>
    <row r="265" spans="1:15" ht="12.75" customHeight="1">
      <c r="A265" s="30">
        <v>255</v>
      </c>
      <c r="B265" s="278" t="s">
        <v>406</v>
      </c>
      <c r="C265" s="268">
        <v>117.35</v>
      </c>
      <c r="D265" s="269">
        <v>117.43333333333334</v>
      </c>
      <c r="E265" s="269">
        <v>116.11666666666667</v>
      </c>
      <c r="F265" s="269">
        <v>114.88333333333334</v>
      </c>
      <c r="G265" s="269">
        <v>113.56666666666668</v>
      </c>
      <c r="H265" s="269">
        <v>118.66666666666667</v>
      </c>
      <c r="I265" s="269">
        <v>119.98333333333333</v>
      </c>
      <c r="J265" s="269">
        <v>121.21666666666667</v>
      </c>
      <c r="K265" s="268">
        <v>118.75</v>
      </c>
      <c r="L265" s="268">
        <v>116.2</v>
      </c>
      <c r="M265" s="268">
        <v>3.5659200000000002</v>
      </c>
      <c r="N265" s="1"/>
      <c r="O265" s="1"/>
    </row>
    <row r="266" spans="1:15" ht="12.75" customHeight="1">
      <c r="A266" s="30">
        <v>256</v>
      </c>
      <c r="B266" s="278" t="s">
        <v>407</v>
      </c>
      <c r="C266" s="268">
        <v>141</v>
      </c>
      <c r="D266" s="269">
        <v>141.83333333333334</v>
      </c>
      <c r="E266" s="269">
        <v>136.9666666666667</v>
      </c>
      <c r="F266" s="269">
        <v>132.93333333333337</v>
      </c>
      <c r="G266" s="269">
        <v>128.06666666666672</v>
      </c>
      <c r="H266" s="269">
        <v>145.86666666666667</v>
      </c>
      <c r="I266" s="269">
        <v>150.73333333333329</v>
      </c>
      <c r="J266" s="269">
        <v>154.76666666666665</v>
      </c>
      <c r="K266" s="268">
        <v>146.69999999999999</v>
      </c>
      <c r="L266" s="268">
        <v>137.80000000000001</v>
      </c>
      <c r="M266" s="268">
        <v>35.169960000000003</v>
      </c>
      <c r="N266" s="1"/>
      <c r="O266" s="1"/>
    </row>
    <row r="267" spans="1:15" ht="12.75" customHeight="1">
      <c r="A267" s="30">
        <v>257</v>
      </c>
      <c r="B267" s="278" t="s">
        <v>138</v>
      </c>
      <c r="C267" s="268">
        <v>434.25</v>
      </c>
      <c r="D267" s="269">
        <v>430.75</v>
      </c>
      <c r="E267" s="269">
        <v>425.5</v>
      </c>
      <c r="F267" s="269">
        <v>416.75</v>
      </c>
      <c r="G267" s="269">
        <v>411.5</v>
      </c>
      <c r="H267" s="269">
        <v>439.5</v>
      </c>
      <c r="I267" s="269">
        <v>444.75</v>
      </c>
      <c r="J267" s="269">
        <v>453.5</v>
      </c>
      <c r="K267" s="268">
        <v>436</v>
      </c>
      <c r="L267" s="268">
        <v>422</v>
      </c>
      <c r="M267" s="268">
        <v>25.502960000000002</v>
      </c>
      <c r="N267" s="1"/>
      <c r="O267" s="1"/>
    </row>
    <row r="268" spans="1:15" ht="12.75" customHeight="1">
      <c r="A268" s="30">
        <v>258</v>
      </c>
      <c r="B268" s="278" t="s">
        <v>140</v>
      </c>
      <c r="C268" s="268">
        <v>634.95000000000005</v>
      </c>
      <c r="D268" s="269">
        <v>630.65</v>
      </c>
      <c r="E268" s="269">
        <v>623.34999999999991</v>
      </c>
      <c r="F268" s="269">
        <v>611.74999999999989</v>
      </c>
      <c r="G268" s="269">
        <v>604.44999999999982</v>
      </c>
      <c r="H268" s="269">
        <v>642.25</v>
      </c>
      <c r="I268" s="269">
        <v>649.54999999999995</v>
      </c>
      <c r="J268" s="269">
        <v>661.15000000000009</v>
      </c>
      <c r="K268" s="268">
        <v>637.95000000000005</v>
      </c>
      <c r="L268" s="268">
        <v>619.04999999999995</v>
      </c>
      <c r="M268" s="268">
        <v>28.474299999999999</v>
      </c>
      <c r="N268" s="1"/>
      <c r="O268" s="1"/>
    </row>
    <row r="269" spans="1:15" ht="12.75" customHeight="1">
      <c r="A269" s="30">
        <v>259</v>
      </c>
      <c r="B269" s="278" t="s">
        <v>799</v>
      </c>
      <c r="C269" s="268">
        <v>514.04999999999995</v>
      </c>
      <c r="D269" s="269">
        <v>517.01666666666665</v>
      </c>
      <c r="E269" s="269">
        <v>506.0333333333333</v>
      </c>
      <c r="F269" s="269">
        <v>498.01666666666665</v>
      </c>
      <c r="G269" s="269">
        <v>487.0333333333333</v>
      </c>
      <c r="H269" s="269">
        <v>525.0333333333333</v>
      </c>
      <c r="I269" s="269">
        <v>536.01666666666665</v>
      </c>
      <c r="J269" s="269">
        <v>544.0333333333333</v>
      </c>
      <c r="K269" s="268">
        <v>528</v>
      </c>
      <c r="L269" s="268">
        <v>509</v>
      </c>
      <c r="M269" s="268">
        <v>12.91032</v>
      </c>
      <c r="N269" s="1"/>
      <c r="O269" s="1"/>
    </row>
    <row r="270" spans="1:15" ht="12.75" customHeight="1">
      <c r="A270" s="30">
        <v>260</v>
      </c>
      <c r="B270" s="278" t="s">
        <v>800</v>
      </c>
      <c r="C270" s="268">
        <v>345.05</v>
      </c>
      <c r="D270" s="269">
        <v>346.65000000000003</v>
      </c>
      <c r="E270" s="269">
        <v>338.50000000000006</v>
      </c>
      <c r="F270" s="269">
        <v>331.95000000000005</v>
      </c>
      <c r="G270" s="269">
        <v>323.80000000000007</v>
      </c>
      <c r="H270" s="269">
        <v>353.20000000000005</v>
      </c>
      <c r="I270" s="269">
        <v>361.35</v>
      </c>
      <c r="J270" s="269">
        <v>367.90000000000003</v>
      </c>
      <c r="K270" s="268">
        <v>354.8</v>
      </c>
      <c r="L270" s="268">
        <v>340.1</v>
      </c>
      <c r="M270" s="268">
        <v>2.9243600000000001</v>
      </c>
      <c r="N270" s="1"/>
      <c r="O270" s="1"/>
    </row>
    <row r="271" spans="1:15" ht="12.75" customHeight="1">
      <c r="A271" s="30">
        <v>261</v>
      </c>
      <c r="B271" s="278" t="s">
        <v>408</v>
      </c>
      <c r="C271" s="268">
        <v>571.20000000000005</v>
      </c>
      <c r="D271" s="269">
        <v>571</v>
      </c>
      <c r="E271" s="269">
        <v>566.20000000000005</v>
      </c>
      <c r="F271" s="269">
        <v>561.20000000000005</v>
      </c>
      <c r="G271" s="269">
        <v>556.40000000000009</v>
      </c>
      <c r="H271" s="269">
        <v>576</v>
      </c>
      <c r="I271" s="269">
        <v>580.79999999999995</v>
      </c>
      <c r="J271" s="269">
        <v>585.79999999999995</v>
      </c>
      <c r="K271" s="268">
        <v>575.79999999999995</v>
      </c>
      <c r="L271" s="268">
        <v>566</v>
      </c>
      <c r="M271" s="268">
        <v>1.72448</v>
      </c>
      <c r="N271" s="1"/>
      <c r="O271" s="1"/>
    </row>
    <row r="272" spans="1:15" ht="12.75" customHeight="1">
      <c r="A272" s="30">
        <v>262</v>
      </c>
      <c r="B272" s="278" t="s">
        <v>409</v>
      </c>
      <c r="C272" s="268">
        <v>185.15</v>
      </c>
      <c r="D272" s="269">
        <v>185.04999999999998</v>
      </c>
      <c r="E272" s="269">
        <v>182.84999999999997</v>
      </c>
      <c r="F272" s="269">
        <v>180.54999999999998</v>
      </c>
      <c r="G272" s="269">
        <v>178.34999999999997</v>
      </c>
      <c r="H272" s="269">
        <v>187.34999999999997</v>
      </c>
      <c r="I272" s="269">
        <v>189.54999999999995</v>
      </c>
      <c r="J272" s="269">
        <v>191.84999999999997</v>
      </c>
      <c r="K272" s="268">
        <v>187.25</v>
      </c>
      <c r="L272" s="268">
        <v>182.75</v>
      </c>
      <c r="M272" s="268">
        <v>2.6684800000000002</v>
      </c>
      <c r="N272" s="1"/>
      <c r="O272" s="1"/>
    </row>
    <row r="273" spans="1:15" ht="12.75" customHeight="1">
      <c r="A273" s="30">
        <v>263</v>
      </c>
      <c r="B273" s="278" t="s">
        <v>410</v>
      </c>
      <c r="C273" s="268">
        <v>566.35</v>
      </c>
      <c r="D273" s="269">
        <v>561.73333333333335</v>
      </c>
      <c r="E273" s="269">
        <v>555.06666666666672</v>
      </c>
      <c r="F273" s="269">
        <v>543.78333333333342</v>
      </c>
      <c r="G273" s="269">
        <v>537.11666666666679</v>
      </c>
      <c r="H273" s="269">
        <v>573.01666666666665</v>
      </c>
      <c r="I273" s="269">
        <v>579.68333333333317</v>
      </c>
      <c r="J273" s="269">
        <v>590.96666666666658</v>
      </c>
      <c r="K273" s="268">
        <v>568.4</v>
      </c>
      <c r="L273" s="268">
        <v>550.45000000000005</v>
      </c>
      <c r="M273" s="268">
        <v>1.82209</v>
      </c>
      <c r="N273" s="1"/>
      <c r="O273" s="1"/>
    </row>
    <row r="274" spans="1:15" ht="12.75" customHeight="1">
      <c r="A274" s="30">
        <v>264</v>
      </c>
      <c r="B274" s="278" t="s">
        <v>411</v>
      </c>
      <c r="C274" s="268">
        <v>1490.7</v>
      </c>
      <c r="D274" s="269">
        <v>1493.6666666666667</v>
      </c>
      <c r="E274" s="269">
        <v>1475.0333333333335</v>
      </c>
      <c r="F274" s="269">
        <v>1459.3666666666668</v>
      </c>
      <c r="G274" s="269">
        <v>1440.7333333333336</v>
      </c>
      <c r="H274" s="269">
        <v>1509.3333333333335</v>
      </c>
      <c r="I274" s="269">
        <v>1527.9666666666667</v>
      </c>
      <c r="J274" s="269">
        <v>1543.6333333333334</v>
      </c>
      <c r="K274" s="268">
        <v>1512.3</v>
      </c>
      <c r="L274" s="268">
        <v>1478</v>
      </c>
      <c r="M274" s="268">
        <v>0.67886999999999997</v>
      </c>
      <c r="N274" s="1"/>
      <c r="O274" s="1"/>
    </row>
    <row r="275" spans="1:15" ht="12.75" customHeight="1">
      <c r="A275" s="30">
        <v>265</v>
      </c>
      <c r="B275" s="278" t="s">
        <v>412</v>
      </c>
      <c r="C275" s="268">
        <v>242.35</v>
      </c>
      <c r="D275" s="269">
        <v>243.06666666666669</v>
      </c>
      <c r="E275" s="269">
        <v>240.58333333333337</v>
      </c>
      <c r="F275" s="269">
        <v>238.81666666666669</v>
      </c>
      <c r="G275" s="269">
        <v>236.33333333333337</v>
      </c>
      <c r="H275" s="269">
        <v>244.83333333333337</v>
      </c>
      <c r="I275" s="269">
        <v>247.31666666666666</v>
      </c>
      <c r="J275" s="269">
        <v>249.08333333333337</v>
      </c>
      <c r="K275" s="268">
        <v>245.55</v>
      </c>
      <c r="L275" s="268">
        <v>241.3</v>
      </c>
      <c r="M275" s="268">
        <v>1.0243500000000001</v>
      </c>
      <c r="N275" s="1"/>
      <c r="O275" s="1"/>
    </row>
    <row r="276" spans="1:15" ht="12.75" customHeight="1">
      <c r="A276" s="30">
        <v>266</v>
      </c>
      <c r="B276" s="278" t="s">
        <v>413</v>
      </c>
      <c r="C276" s="268">
        <v>664.95</v>
      </c>
      <c r="D276" s="269">
        <v>646.65</v>
      </c>
      <c r="E276" s="269">
        <v>619.29999999999995</v>
      </c>
      <c r="F276" s="269">
        <v>573.65</v>
      </c>
      <c r="G276" s="269">
        <v>546.29999999999995</v>
      </c>
      <c r="H276" s="269">
        <v>692.3</v>
      </c>
      <c r="I276" s="269">
        <v>719.65000000000009</v>
      </c>
      <c r="J276" s="269">
        <v>765.3</v>
      </c>
      <c r="K276" s="268">
        <v>674</v>
      </c>
      <c r="L276" s="268">
        <v>601</v>
      </c>
      <c r="M276" s="268">
        <v>169.88104999999999</v>
      </c>
      <c r="N276" s="1"/>
      <c r="O276" s="1"/>
    </row>
    <row r="277" spans="1:15" ht="12.75" customHeight="1">
      <c r="A277" s="30">
        <v>267</v>
      </c>
      <c r="B277" s="278" t="s">
        <v>414</v>
      </c>
      <c r="C277" s="268">
        <v>373.05</v>
      </c>
      <c r="D277" s="269">
        <v>371.86666666666673</v>
      </c>
      <c r="E277" s="269">
        <v>362.38333333333344</v>
      </c>
      <c r="F277" s="269">
        <v>351.7166666666667</v>
      </c>
      <c r="G277" s="269">
        <v>342.23333333333341</v>
      </c>
      <c r="H277" s="269">
        <v>382.53333333333347</v>
      </c>
      <c r="I277" s="269">
        <v>392.01666666666671</v>
      </c>
      <c r="J277" s="269">
        <v>402.68333333333351</v>
      </c>
      <c r="K277" s="268">
        <v>381.35</v>
      </c>
      <c r="L277" s="268">
        <v>361.2</v>
      </c>
      <c r="M277" s="268">
        <v>16.638539999999999</v>
      </c>
      <c r="N277" s="1"/>
      <c r="O277" s="1"/>
    </row>
    <row r="278" spans="1:15" ht="12.75" customHeight="1">
      <c r="A278" s="30">
        <v>268</v>
      </c>
      <c r="B278" s="278" t="s">
        <v>415</v>
      </c>
      <c r="C278" s="268">
        <v>1216.0999999999999</v>
      </c>
      <c r="D278" s="269">
        <v>1216.4333333333334</v>
      </c>
      <c r="E278" s="269">
        <v>1199.6666666666667</v>
      </c>
      <c r="F278" s="269">
        <v>1183.2333333333333</v>
      </c>
      <c r="G278" s="269">
        <v>1166.4666666666667</v>
      </c>
      <c r="H278" s="269">
        <v>1232.8666666666668</v>
      </c>
      <c r="I278" s="269">
        <v>1249.6333333333332</v>
      </c>
      <c r="J278" s="269">
        <v>1266.0666666666668</v>
      </c>
      <c r="K278" s="268">
        <v>1233.2</v>
      </c>
      <c r="L278" s="268">
        <v>1200</v>
      </c>
      <c r="M278" s="268">
        <v>1.4436</v>
      </c>
      <c r="N278" s="1"/>
      <c r="O278" s="1"/>
    </row>
    <row r="279" spans="1:15" ht="12.75" customHeight="1">
      <c r="A279" s="30">
        <v>269</v>
      </c>
      <c r="B279" s="278" t="s">
        <v>416</v>
      </c>
      <c r="C279" s="268">
        <v>432.9</v>
      </c>
      <c r="D279" s="269">
        <v>431.71666666666664</v>
      </c>
      <c r="E279" s="269">
        <v>426.48333333333329</v>
      </c>
      <c r="F279" s="269">
        <v>420.06666666666666</v>
      </c>
      <c r="G279" s="269">
        <v>414.83333333333331</v>
      </c>
      <c r="H279" s="269">
        <v>438.13333333333327</v>
      </c>
      <c r="I279" s="269">
        <v>443.36666666666662</v>
      </c>
      <c r="J279" s="269">
        <v>449.78333333333325</v>
      </c>
      <c r="K279" s="268">
        <v>436.95</v>
      </c>
      <c r="L279" s="268">
        <v>425.3</v>
      </c>
      <c r="M279" s="268">
        <v>0.84153</v>
      </c>
      <c r="N279" s="1"/>
      <c r="O279" s="1"/>
    </row>
    <row r="280" spans="1:15" ht="12.75" customHeight="1">
      <c r="A280" s="30">
        <v>270</v>
      </c>
      <c r="B280" s="278" t="s">
        <v>801</v>
      </c>
      <c r="C280" s="268">
        <v>93.75</v>
      </c>
      <c r="D280" s="269">
        <v>93.766666666666666</v>
      </c>
      <c r="E280" s="269">
        <v>91.533333333333331</v>
      </c>
      <c r="F280" s="269">
        <v>89.316666666666663</v>
      </c>
      <c r="G280" s="269">
        <v>87.083333333333329</v>
      </c>
      <c r="H280" s="269">
        <v>95.983333333333334</v>
      </c>
      <c r="I280" s="269">
        <v>98.216666666666654</v>
      </c>
      <c r="J280" s="269">
        <v>100.43333333333334</v>
      </c>
      <c r="K280" s="268">
        <v>96</v>
      </c>
      <c r="L280" s="268">
        <v>91.55</v>
      </c>
      <c r="M280" s="268">
        <v>32.275930000000002</v>
      </c>
      <c r="N280" s="1"/>
      <c r="O280" s="1"/>
    </row>
    <row r="281" spans="1:15" ht="12.75" customHeight="1">
      <c r="A281" s="30">
        <v>271</v>
      </c>
      <c r="B281" s="278" t="s">
        <v>417</v>
      </c>
      <c r="C281" s="268">
        <v>481.1</v>
      </c>
      <c r="D281" s="269">
        <v>481.8</v>
      </c>
      <c r="E281" s="269">
        <v>475.5</v>
      </c>
      <c r="F281" s="269">
        <v>469.9</v>
      </c>
      <c r="G281" s="269">
        <v>463.59999999999997</v>
      </c>
      <c r="H281" s="269">
        <v>487.40000000000003</v>
      </c>
      <c r="I281" s="269">
        <v>493.7000000000001</v>
      </c>
      <c r="J281" s="269">
        <v>499.30000000000007</v>
      </c>
      <c r="K281" s="268">
        <v>488.1</v>
      </c>
      <c r="L281" s="268">
        <v>476.2</v>
      </c>
      <c r="M281" s="268">
        <v>0.59357000000000004</v>
      </c>
      <c r="N281" s="1"/>
      <c r="O281" s="1"/>
    </row>
    <row r="282" spans="1:15" ht="12.75" customHeight="1">
      <c r="A282" s="30">
        <v>272</v>
      </c>
      <c r="B282" s="278" t="s">
        <v>418</v>
      </c>
      <c r="C282" s="268">
        <v>85</v>
      </c>
      <c r="D282" s="269">
        <v>83.783333333333331</v>
      </c>
      <c r="E282" s="269">
        <v>82.066666666666663</v>
      </c>
      <c r="F282" s="269">
        <v>79.133333333333326</v>
      </c>
      <c r="G282" s="269">
        <v>77.416666666666657</v>
      </c>
      <c r="H282" s="269">
        <v>86.716666666666669</v>
      </c>
      <c r="I282" s="269">
        <v>88.433333333333337</v>
      </c>
      <c r="J282" s="269">
        <v>91.366666666666674</v>
      </c>
      <c r="K282" s="268">
        <v>85.5</v>
      </c>
      <c r="L282" s="268">
        <v>80.849999999999994</v>
      </c>
      <c r="M282" s="268">
        <v>88.805059999999997</v>
      </c>
      <c r="N282" s="1"/>
      <c r="O282" s="1"/>
    </row>
    <row r="283" spans="1:15" ht="12.75" customHeight="1">
      <c r="A283" s="30">
        <v>273</v>
      </c>
      <c r="B283" s="278" t="s">
        <v>419</v>
      </c>
      <c r="C283" s="268">
        <v>447.65</v>
      </c>
      <c r="D283" s="269">
        <v>445.55</v>
      </c>
      <c r="E283" s="269">
        <v>441.1</v>
      </c>
      <c r="F283" s="269">
        <v>434.55</v>
      </c>
      <c r="G283" s="269">
        <v>430.1</v>
      </c>
      <c r="H283" s="269">
        <v>452.1</v>
      </c>
      <c r="I283" s="269">
        <v>456.54999999999995</v>
      </c>
      <c r="J283" s="269">
        <v>463.1</v>
      </c>
      <c r="K283" s="268">
        <v>450</v>
      </c>
      <c r="L283" s="268">
        <v>439</v>
      </c>
      <c r="M283" s="268">
        <v>8.3751899999999999</v>
      </c>
      <c r="N283" s="1"/>
      <c r="O283" s="1"/>
    </row>
    <row r="284" spans="1:15" ht="12.75" customHeight="1">
      <c r="A284" s="30">
        <v>274</v>
      </c>
      <c r="B284" s="278" t="s">
        <v>141</v>
      </c>
      <c r="C284" s="268">
        <v>1892.75</v>
      </c>
      <c r="D284" s="269">
        <v>1899.5166666666667</v>
      </c>
      <c r="E284" s="269">
        <v>1874.4333333333334</v>
      </c>
      <c r="F284" s="269">
        <v>1856.1166666666668</v>
      </c>
      <c r="G284" s="269">
        <v>1831.0333333333335</v>
      </c>
      <c r="H284" s="269">
        <v>1917.8333333333333</v>
      </c>
      <c r="I284" s="269">
        <v>1942.9166666666667</v>
      </c>
      <c r="J284" s="269">
        <v>1961.2333333333331</v>
      </c>
      <c r="K284" s="268">
        <v>1924.6</v>
      </c>
      <c r="L284" s="268">
        <v>1881.2</v>
      </c>
      <c r="M284" s="268">
        <v>18.57227</v>
      </c>
      <c r="N284" s="1"/>
      <c r="O284" s="1"/>
    </row>
    <row r="285" spans="1:15" ht="12.75" customHeight="1">
      <c r="A285" s="30">
        <v>275</v>
      </c>
      <c r="B285" s="278" t="s">
        <v>783</v>
      </c>
      <c r="C285" s="268">
        <v>1346.05</v>
      </c>
      <c r="D285" s="269">
        <v>1330.6833333333334</v>
      </c>
      <c r="E285" s="269">
        <v>1286.3666666666668</v>
      </c>
      <c r="F285" s="269">
        <v>1226.6833333333334</v>
      </c>
      <c r="G285" s="269">
        <v>1182.3666666666668</v>
      </c>
      <c r="H285" s="269">
        <v>1390.3666666666668</v>
      </c>
      <c r="I285" s="269">
        <v>1434.6833333333334</v>
      </c>
      <c r="J285" s="269">
        <v>1494.3666666666668</v>
      </c>
      <c r="K285" s="268">
        <v>1375</v>
      </c>
      <c r="L285" s="268">
        <v>1271</v>
      </c>
      <c r="M285" s="268">
        <v>1.6096900000000001</v>
      </c>
      <c r="N285" s="1"/>
      <c r="O285" s="1"/>
    </row>
    <row r="286" spans="1:15" ht="12.75" customHeight="1">
      <c r="A286" s="30">
        <v>276</v>
      </c>
      <c r="B286" s="278" t="s">
        <v>142</v>
      </c>
      <c r="C286" s="268">
        <v>79.400000000000006</v>
      </c>
      <c r="D286" s="269">
        <v>79.099999999999994</v>
      </c>
      <c r="E286" s="269">
        <v>77.899999999999991</v>
      </c>
      <c r="F286" s="269">
        <v>76.399999999999991</v>
      </c>
      <c r="G286" s="269">
        <v>75.199999999999989</v>
      </c>
      <c r="H286" s="269">
        <v>80.599999999999994</v>
      </c>
      <c r="I286" s="269">
        <v>81.799999999999983</v>
      </c>
      <c r="J286" s="269">
        <v>83.3</v>
      </c>
      <c r="K286" s="268">
        <v>80.3</v>
      </c>
      <c r="L286" s="268">
        <v>77.599999999999994</v>
      </c>
      <c r="M286" s="268">
        <v>65.344319999999996</v>
      </c>
      <c r="N286" s="1"/>
      <c r="O286" s="1"/>
    </row>
    <row r="287" spans="1:15" ht="12.75" customHeight="1">
      <c r="A287" s="30">
        <v>277</v>
      </c>
      <c r="B287" s="278" t="s">
        <v>147</v>
      </c>
      <c r="C287" s="268">
        <v>3487.15</v>
      </c>
      <c r="D287" s="269">
        <v>3465.35</v>
      </c>
      <c r="E287" s="269">
        <v>3426.7999999999997</v>
      </c>
      <c r="F287" s="269">
        <v>3366.45</v>
      </c>
      <c r="G287" s="269">
        <v>3327.8999999999996</v>
      </c>
      <c r="H287" s="269">
        <v>3525.7</v>
      </c>
      <c r="I287" s="269">
        <v>3564.25</v>
      </c>
      <c r="J287" s="269">
        <v>3624.6</v>
      </c>
      <c r="K287" s="268">
        <v>3503.9</v>
      </c>
      <c r="L287" s="268">
        <v>3405</v>
      </c>
      <c r="M287" s="268">
        <v>2.4336899999999999</v>
      </c>
      <c r="N287" s="1"/>
      <c r="O287" s="1"/>
    </row>
    <row r="288" spans="1:15" ht="12.75" customHeight="1">
      <c r="A288" s="30">
        <v>278</v>
      </c>
      <c r="B288" s="278" t="s">
        <v>144</v>
      </c>
      <c r="C288" s="268">
        <v>422.45</v>
      </c>
      <c r="D288" s="269">
        <v>421.33333333333331</v>
      </c>
      <c r="E288" s="269">
        <v>416.66666666666663</v>
      </c>
      <c r="F288" s="269">
        <v>410.88333333333333</v>
      </c>
      <c r="G288" s="269">
        <v>406.21666666666664</v>
      </c>
      <c r="H288" s="269">
        <v>427.11666666666662</v>
      </c>
      <c r="I288" s="269">
        <v>431.78333333333325</v>
      </c>
      <c r="J288" s="269">
        <v>437.56666666666661</v>
      </c>
      <c r="K288" s="268">
        <v>426</v>
      </c>
      <c r="L288" s="268">
        <v>415.55</v>
      </c>
      <c r="M288" s="268">
        <v>20.573039999999999</v>
      </c>
      <c r="N288" s="1"/>
      <c r="O288" s="1"/>
    </row>
    <row r="289" spans="1:15" ht="12.75" customHeight="1">
      <c r="A289" s="30">
        <v>279</v>
      </c>
      <c r="B289" s="278" t="s">
        <v>420</v>
      </c>
      <c r="C289" s="268">
        <v>13209.25</v>
      </c>
      <c r="D289" s="269">
        <v>13075.583333333334</v>
      </c>
      <c r="E289" s="269">
        <v>12852.166666666668</v>
      </c>
      <c r="F289" s="269">
        <v>12495.083333333334</v>
      </c>
      <c r="G289" s="269">
        <v>12271.666666666668</v>
      </c>
      <c r="H289" s="269">
        <v>13432.666666666668</v>
      </c>
      <c r="I289" s="269">
        <v>13656.083333333336</v>
      </c>
      <c r="J289" s="269">
        <v>14013.166666666668</v>
      </c>
      <c r="K289" s="268">
        <v>13299</v>
      </c>
      <c r="L289" s="268">
        <v>12718.5</v>
      </c>
      <c r="M289" s="268">
        <v>0.1159</v>
      </c>
      <c r="N289" s="1"/>
      <c r="O289" s="1"/>
    </row>
    <row r="290" spans="1:15" ht="12.75" customHeight="1">
      <c r="A290" s="30">
        <v>280</v>
      </c>
      <c r="B290" s="278" t="s">
        <v>146</v>
      </c>
      <c r="C290" s="268">
        <v>4431.8</v>
      </c>
      <c r="D290" s="269">
        <v>4419.5999999999995</v>
      </c>
      <c r="E290" s="269">
        <v>4374.1999999999989</v>
      </c>
      <c r="F290" s="269">
        <v>4316.5999999999995</v>
      </c>
      <c r="G290" s="269">
        <v>4271.1999999999989</v>
      </c>
      <c r="H290" s="269">
        <v>4477.1999999999989</v>
      </c>
      <c r="I290" s="269">
        <v>4522.5999999999985</v>
      </c>
      <c r="J290" s="269">
        <v>4580.1999999999989</v>
      </c>
      <c r="K290" s="268">
        <v>4465</v>
      </c>
      <c r="L290" s="268">
        <v>4362</v>
      </c>
      <c r="M290" s="268">
        <v>3.3151700000000002</v>
      </c>
      <c r="N290" s="1"/>
      <c r="O290" s="1"/>
    </row>
    <row r="291" spans="1:15" ht="12.75" customHeight="1">
      <c r="A291" s="30">
        <v>281</v>
      </c>
      <c r="B291" s="278" t="s">
        <v>145</v>
      </c>
      <c r="C291" s="268">
        <v>1888.2</v>
      </c>
      <c r="D291" s="269">
        <v>1888.9333333333334</v>
      </c>
      <c r="E291" s="269">
        <v>1872.2666666666669</v>
      </c>
      <c r="F291" s="269">
        <v>1856.3333333333335</v>
      </c>
      <c r="G291" s="269">
        <v>1839.666666666667</v>
      </c>
      <c r="H291" s="269">
        <v>1904.8666666666668</v>
      </c>
      <c r="I291" s="269">
        <v>1921.5333333333333</v>
      </c>
      <c r="J291" s="269">
        <v>1937.4666666666667</v>
      </c>
      <c r="K291" s="268">
        <v>1905.6</v>
      </c>
      <c r="L291" s="268">
        <v>1873</v>
      </c>
      <c r="M291" s="268">
        <v>18.751149999999999</v>
      </c>
      <c r="N291" s="1"/>
      <c r="O291" s="1"/>
    </row>
    <row r="292" spans="1:15" ht="12.75" customHeight="1">
      <c r="A292" s="30">
        <v>282</v>
      </c>
      <c r="B292" s="278" t="s">
        <v>847</v>
      </c>
      <c r="C292" s="268">
        <v>391.75</v>
      </c>
      <c r="D292" s="269">
        <v>388.88333333333338</v>
      </c>
      <c r="E292" s="269">
        <v>380.86666666666679</v>
      </c>
      <c r="F292" s="269">
        <v>369.98333333333341</v>
      </c>
      <c r="G292" s="269">
        <v>361.96666666666681</v>
      </c>
      <c r="H292" s="269">
        <v>399.76666666666677</v>
      </c>
      <c r="I292" s="269">
        <v>407.7833333333333</v>
      </c>
      <c r="J292" s="269">
        <v>418.66666666666674</v>
      </c>
      <c r="K292" s="268">
        <v>396.9</v>
      </c>
      <c r="L292" s="268">
        <v>378</v>
      </c>
      <c r="M292" s="268">
        <v>5.5340499999999997</v>
      </c>
      <c r="N292" s="1"/>
      <c r="O292" s="1"/>
    </row>
    <row r="293" spans="1:15" ht="12.75" customHeight="1">
      <c r="A293" s="30">
        <v>283</v>
      </c>
      <c r="B293" s="278" t="s">
        <v>266</v>
      </c>
      <c r="C293" s="268">
        <v>521.25</v>
      </c>
      <c r="D293" s="269">
        <v>518.25</v>
      </c>
      <c r="E293" s="269">
        <v>513</v>
      </c>
      <c r="F293" s="269">
        <v>504.75</v>
      </c>
      <c r="G293" s="269">
        <v>499.5</v>
      </c>
      <c r="H293" s="269">
        <v>526.5</v>
      </c>
      <c r="I293" s="269">
        <v>531.75</v>
      </c>
      <c r="J293" s="269">
        <v>540</v>
      </c>
      <c r="K293" s="268">
        <v>523.5</v>
      </c>
      <c r="L293" s="268">
        <v>510</v>
      </c>
      <c r="M293" s="268">
        <v>7.9569099999999997</v>
      </c>
      <c r="N293" s="1"/>
      <c r="O293" s="1"/>
    </row>
    <row r="294" spans="1:15" ht="12.75" customHeight="1">
      <c r="A294" s="30">
        <v>284</v>
      </c>
      <c r="B294" s="278" t="s">
        <v>803</v>
      </c>
      <c r="C294" s="268">
        <v>362.75</v>
      </c>
      <c r="D294" s="269">
        <v>361.36666666666662</v>
      </c>
      <c r="E294" s="269">
        <v>357.73333333333323</v>
      </c>
      <c r="F294" s="269">
        <v>352.71666666666664</v>
      </c>
      <c r="G294" s="269">
        <v>349.08333333333326</v>
      </c>
      <c r="H294" s="269">
        <v>366.38333333333321</v>
      </c>
      <c r="I294" s="269">
        <v>370.01666666666654</v>
      </c>
      <c r="J294" s="269">
        <v>375.03333333333319</v>
      </c>
      <c r="K294" s="268">
        <v>365</v>
      </c>
      <c r="L294" s="268">
        <v>356.35</v>
      </c>
      <c r="M294" s="268">
        <v>8.6570099999999996</v>
      </c>
      <c r="N294" s="1"/>
      <c r="O294" s="1"/>
    </row>
    <row r="295" spans="1:15" ht="12.75" customHeight="1">
      <c r="A295" s="30">
        <v>285</v>
      </c>
      <c r="B295" s="278" t="s">
        <v>421</v>
      </c>
      <c r="C295" s="268">
        <v>3426.45</v>
      </c>
      <c r="D295" s="269">
        <v>3456.15</v>
      </c>
      <c r="E295" s="269">
        <v>3372.3</v>
      </c>
      <c r="F295" s="269">
        <v>3318.15</v>
      </c>
      <c r="G295" s="269">
        <v>3234.3</v>
      </c>
      <c r="H295" s="269">
        <v>3510.3</v>
      </c>
      <c r="I295" s="269">
        <v>3594.1499999999996</v>
      </c>
      <c r="J295" s="269">
        <v>3648.3</v>
      </c>
      <c r="K295" s="268">
        <v>3540</v>
      </c>
      <c r="L295" s="268">
        <v>3402</v>
      </c>
      <c r="M295" s="268">
        <v>0.84435000000000004</v>
      </c>
      <c r="N295" s="1"/>
      <c r="O295" s="1"/>
    </row>
    <row r="296" spans="1:15" ht="12.75" customHeight="1">
      <c r="A296" s="30">
        <v>286</v>
      </c>
      <c r="B296" s="278" t="s">
        <v>148</v>
      </c>
      <c r="C296" s="268">
        <v>663.3</v>
      </c>
      <c r="D296" s="269">
        <v>660.93333333333328</v>
      </c>
      <c r="E296" s="269">
        <v>656.36666666666656</v>
      </c>
      <c r="F296" s="269">
        <v>649.43333333333328</v>
      </c>
      <c r="G296" s="269">
        <v>644.86666666666656</v>
      </c>
      <c r="H296" s="269">
        <v>667.86666666666656</v>
      </c>
      <c r="I296" s="269">
        <v>672.43333333333339</v>
      </c>
      <c r="J296" s="269">
        <v>679.36666666666656</v>
      </c>
      <c r="K296" s="268">
        <v>665.5</v>
      </c>
      <c r="L296" s="268">
        <v>654</v>
      </c>
      <c r="M296" s="268">
        <v>7.0308700000000002</v>
      </c>
      <c r="N296" s="1"/>
      <c r="O296" s="1"/>
    </row>
    <row r="297" spans="1:15" ht="12.75" customHeight="1">
      <c r="A297" s="30">
        <v>287</v>
      </c>
      <c r="B297" s="278" t="s">
        <v>422</v>
      </c>
      <c r="C297" s="268">
        <v>1844.55</v>
      </c>
      <c r="D297" s="269">
        <v>1848.1333333333332</v>
      </c>
      <c r="E297" s="269">
        <v>1826.4166666666665</v>
      </c>
      <c r="F297" s="269">
        <v>1808.2833333333333</v>
      </c>
      <c r="G297" s="269">
        <v>1786.5666666666666</v>
      </c>
      <c r="H297" s="269">
        <v>1866.2666666666664</v>
      </c>
      <c r="I297" s="269">
        <v>1887.9833333333331</v>
      </c>
      <c r="J297" s="269">
        <v>1906.1166666666663</v>
      </c>
      <c r="K297" s="268">
        <v>1869.85</v>
      </c>
      <c r="L297" s="268">
        <v>1830</v>
      </c>
      <c r="M297" s="268">
        <v>0.19821</v>
      </c>
      <c r="N297" s="1"/>
      <c r="O297" s="1"/>
    </row>
    <row r="298" spans="1:15" ht="12.75" customHeight="1">
      <c r="A298" s="30">
        <v>288</v>
      </c>
      <c r="B298" s="278" t="s">
        <v>423</v>
      </c>
      <c r="C298" s="268">
        <v>36.5</v>
      </c>
      <c r="D298" s="269">
        <v>36.566666666666663</v>
      </c>
      <c r="E298" s="269">
        <v>36.083333333333329</v>
      </c>
      <c r="F298" s="269">
        <v>35.666666666666664</v>
      </c>
      <c r="G298" s="269">
        <v>35.18333333333333</v>
      </c>
      <c r="H298" s="269">
        <v>36.983333333333327</v>
      </c>
      <c r="I298" s="269">
        <v>37.466666666666661</v>
      </c>
      <c r="J298" s="269">
        <v>37.883333333333326</v>
      </c>
      <c r="K298" s="268">
        <v>37.049999999999997</v>
      </c>
      <c r="L298" s="268">
        <v>36.15</v>
      </c>
      <c r="M298" s="268">
        <v>12.27412</v>
      </c>
      <c r="N298" s="1"/>
      <c r="O298" s="1"/>
    </row>
    <row r="299" spans="1:15" ht="12.75" customHeight="1">
      <c r="A299" s="30">
        <v>289</v>
      </c>
      <c r="B299" s="278" t="s">
        <v>424</v>
      </c>
      <c r="C299" s="268">
        <v>158.69999999999999</v>
      </c>
      <c r="D299" s="269">
        <v>159.18333333333331</v>
      </c>
      <c r="E299" s="269">
        <v>157.86666666666662</v>
      </c>
      <c r="F299" s="269">
        <v>157.0333333333333</v>
      </c>
      <c r="G299" s="269">
        <v>155.71666666666661</v>
      </c>
      <c r="H299" s="269">
        <v>160.01666666666662</v>
      </c>
      <c r="I299" s="269">
        <v>161.33333333333329</v>
      </c>
      <c r="J299" s="269">
        <v>162.16666666666663</v>
      </c>
      <c r="K299" s="268">
        <v>160.5</v>
      </c>
      <c r="L299" s="268">
        <v>158.35</v>
      </c>
      <c r="M299" s="268">
        <v>0.73792999999999997</v>
      </c>
      <c r="N299" s="1"/>
      <c r="O299" s="1"/>
    </row>
    <row r="300" spans="1:15" ht="12.75" customHeight="1">
      <c r="A300" s="30">
        <v>290</v>
      </c>
      <c r="B300" s="278" t="s">
        <v>160</v>
      </c>
      <c r="C300" s="268">
        <v>84511.5</v>
      </c>
      <c r="D300" s="269">
        <v>84370.5</v>
      </c>
      <c r="E300" s="269">
        <v>83541</v>
      </c>
      <c r="F300" s="269">
        <v>82570.5</v>
      </c>
      <c r="G300" s="269">
        <v>81741</v>
      </c>
      <c r="H300" s="269">
        <v>85341</v>
      </c>
      <c r="I300" s="269">
        <v>86170.5</v>
      </c>
      <c r="J300" s="269">
        <v>87141</v>
      </c>
      <c r="K300" s="268">
        <v>85200</v>
      </c>
      <c r="L300" s="268">
        <v>83400</v>
      </c>
      <c r="M300" s="268">
        <v>0.14055000000000001</v>
      </c>
      <c r="N300" s="1"/>
      <c r="O300" s="1"/>
    </row>
    <row r="301" spans="1:15" ht="12.75" customHeight="1">
      <c r="A301" s="30">
        <v>291</v>
      </c>
      <c r="B301" s="278" t="s">
        <v>848</v>
      </c>
      <c r="C301" s="268">
        <v>1629.95</v>
      </c>
      <c r="D301" s="269">
        <v>1630.3333333333333</v>
      </c>
      <c r="E301" s="269">
        <v>1610.6666666666665</v>
      </c>
      <c r="F301" s="269">
        <v>1591.3833333333332</v>
      </c>
      <c r="G301" s="269">
        <v>1571.7166666666665</v>
      </c>
      <c r="H301" s="269">
        <v>1649.6166666666666</v>
      </c>
      <c r="I301" s="269">
        <v>1669.2833333333331</v>
      </c>
      <c r="J301" s="269">
        <v>1688.5666666666666</v>
      </c>
      <c r="K301" s="268">
        <v>1650</v>
      </c>
      <c r="L301" s="268">
        <v>1611.05</v>
      </c>
      <c r="M301" s="268">
        <v>1.0949899999999999</v>
      </c>
      <c r="N301" s="1"/>
      <c r="O301" s="1"/>
    </row>
    <row r="302" spans="1:15" ht="12.75" customHeight="1">
      <c r="A302" s="30">
        <v>292</v>
      </c>
      <c r="B302" s="278" t="s">
        <v>802</v>
      </c>
      <c r="C302" s="268">
        <v>1084.25</v>
      </c>
      <c r="D302" s="269">
        <v>1079.45</v>
      </c>
      <c r="E302" s="269">
        <v>1071.6000000000001</v>
      </c>
      <c r="F302" s="269">
        <v>1058.95</v>
      </c>
      <c r="G302" s="269">
        <v>1051.1000000000001</v>
      </c>
      <c r="H302" s="269">
        <v>1092.1000000000001</v>
      </c>
      <c r="I302" s="269">
        <v>1099.95</v>
      </c>
      <c r="J302" s="269">
        <v>1112.6000000000001</v>
      </c>
      <c r="K302" s="268">
        <v>1087.3</v>
      </c>
      <c r="L302" s="268">
        <v>1066.8</v>
      </c>
      <c r="M302" s="268">
        <v>1.3316699999999999</v>
      </c>
      <c r="N302" s="1"/>
      <c r="O302" s="1"/>
    </row>
    <row r="303" spans="1:15" ht="12.75" customHeight="1">
      <c r="A303" s="30">
        <v>293</v>
      </c>
      <c r="B303" s="278" t="s">
        <v>157</v>
      </c>
      <c r="C303" s="268">
        <v>872.5</v>
      </c>
      <c r="D303" s="269">
        <v>866.11666666666667</v>
      </c>
      <c r="E303" s="269">
        <v>857.2833333333333</v>
      </c>
      <c r="F303" s="269">
        <v>842.06666666666661</v>
      </c>
      <c r="G303" s="269">
        <v>833.23333333333323</v>
      </c>
      <c r="H303" s="269">
        <v>881.33333333333337</v>
      </c>
      <c r="I303" s="269">
        <v>890.16666666666663</v>
      </c>
      <c r="J303" s="269">
        <v>905.38333333333344</v>
      </c>
      <c r="K303" s="268">
        <v>874.95</v>
      </c>
      <c r="L303" s="268">
        <v>850.9</v>
      </c>
      <c r="M303" s="268">
        <v>3.46184</v>
      </c>
      <c r="N303" s="1"/>
      <c r="O303" s="1"/>
    </row>
    <row r="304" spans="1:15" ht="12.75" customHeight="1">
      <c r="A304" s="30">
        <v>294</v>
      </c>
      <c r="B304" s="278" t="s">
        <v>150</v>
      </c>
      <c r="C304" s="268">
        <v>223.7</v>
      </c>
      <c r="D304" s="269">
        <v>222.93333333333331</v>
      </c>
      <c r="E304" s="269">
        <v>219.51666666666662</v>
      </c>
      <c r="F304" s="269">
        <v>215.33333333333331</v>
      </c>
      <c r="G304" s="269">
        <v>211.91666666666663</v>
      </c>
      <c r="H304" s="269">
        <v>227.11666666666662</v>
      </c>
      <c r="I304" s="269">
        <v>230.5333333333333</v>
      </c>
      <c r="J304" s="269">
        <v>234.71666666666661</v>
      </c>
      <c r="K304" s="268">
        <v>226.35</v>
      </c>
      <c r="L304" s="268">
        <v>218.75</v>
      </c>
      <c r="M304" s="268">
        <v>21.45148</v>
      </c>
      <c r="N304" s="1"/>
      <c r="O304" s="1"/>
    </row>
    <row r="305" spans="1:15" ht="12.75" customHeight="1">
      <c r="A305" s="30">
        <v>295</v>
      </c>
      <c r="B305" s="278" t="s">
        <v>149</v>
      </c>
      <c r="C305" s="268">
        <v>1310.4000000000001</v>
      </c>
      <c r="D305" s="269">
        <v>1307.9833333333333</v>
      </c>
      <c r="E305" s="269">
        <v>1295.4166666666667</v>
      </c>
      <c r="F305" s="269">
        <v>1280.4333333333334</v>
      </c>
      <c r="G305" s="269">
        <v>1267.8666666666668</v>
      </c>
      <c r="H305" s="269">
        <v>1322.9666666666667</v>
      </c>
      <c r="I305" s="269">
        <v>1335.5333333333333</v>
      </c>
      <c r="J305" s="269">
        <v>1350.5166666666667</v>
      </c>
      <c r="K305" s="268">
        <v>1320.55</v>
      </c>
      <c r="L305" s="268">
        <v>1293</v>
      </c>
      <c r="M305" s="268">
        <v>20.106449999999999</v>
      </c>
      <c r="N305" s="1"/>
      <c r="O305" s="1"/>
    </row>
    <row r="306" spans="1:15" ht="12.75" customHeight="1">
      <c r="A306" s="30">
        <v>296</v>
      </c>
      <c r="B306" s="278" t="s">
        <v>425</v>
      </c>
      <c r="C306" s="268">
        <v>273.55</v>
      </c>
      <c r="D306" s="269">
        <v>274.40000000000003</v>
      </c>
      <c r="E306" s="269">
        <v>269.65000000000009</v>
      </c>
      <c r="F306" s="269">
        <v>265.75000000000006</v>
      </c>
      <c r="G306" s="269">
        <v>261.00000000000011</v>
      </c>
      <c r="H306" s="269">
        <v>278.30000000000007</v>
      </c>
      <c r="I306" s="269">
        <v>283.04999999999995</v>
      </c>
      <c r="J306" s="269">
        <v>286.95000000000005</v>
      </c>
      <c r="K306" s="268">
        <v>279.14999999999998</v>
      </c>
      <c r="L306" s="268">
        <v>270.5</v>
      </c>
      <c r="M306" s="268">
        <v>2.7837499999999999</v>
      </c>
      <c r="N306" s="1"/>
      <c r="O306" s="1"/>
    </row>
    <row r="307" spans="1:15" ht="12.75" customHeight="1">
      <c r="A307" s="30">
        <v>297</v>
      </c>
      <c r="B307" s="278" t="s">
        <v>426</v>
      </c>
      <c r="C307" s="268">
        <v>290.55</v>
      </c>
      <c r="D307" s="269">
        <v>291.78333333333336</v>
      </c>
      <c r="E307" s="269">
        <v>286.9666666666667</v>
      </c>
      <c r="F307" s="269">
        <v>283.38333333333333</v>
      </c>
      <c r="G307" s="269">
        <v>278.56666666666666</v>
      </c>
      <c r="H307" s="269">
        <v>295.36666666666673</v>
      </c>
      <c r="I307" s="269">
        <v>300.18333333333345</v>
      </c>
      <c r="J307" s="269">
        <v>303.76666666666677</v>
      </c>
      <c r="K307" s="268">
        <v>296.60000000000002</v>
      </c>
      <c r="L307" s="268">
        <v>288.2</v>
      </c>
      <c r="M307" s="268">
        <v>5.5091599999999996</v>
      </c>
      <c r="N307" s="1"/>
      <c r="O307" s="1"/>
    </row>
    <row r="308" spans="1:15" ht="12.75" customHeight="1">
      <c r="A308" s="30">
        <v>298</v>
      </c>
      <c r="B308" s="278" t="s">
        <v>427</v>
      </c>
      <c r="C308" s="268">
        <v>552.95000000000005</v>
      </c>
      <c r="D308" s="269">
        <v>547.65</v>
      </c>
      <c r="E308" s="269">
        <v>537.29999999999995</v>
      </c>
      <c r="F308" s="269">
        <v>521.65</v>
      </c>
      <c r="G308" s="269">
        <v>511.29999999999995</v>
      </c>
      <c r="H308" s="269">
        <v>563.29999999999995</v>
      </c>
      <c r="I308" s="269">
        <v>573.65000000000009</v>
      </c>
      <c r="J308" s="269">
        <v>589.29999999999995</v>
      </c>
      <c r="K308" s="268">
        <v>558</v>
      </c>
      <c r="L308" s="268">
        <v>532</v>
      </c>
      <c r="M308" s="268">
        <v>8.8192900000000005</v>
      </c>
      <c r="N308" s="1"/>
      <c r="O308" s="1"/>
    </row>
    <row r="309" spans="1:15" ht="12.75" customHeight="1">
      <c r="A309" s="30">
        <v>299</v>
      </c>
      <c r="B309" s="278" t="s">
        <v>151</v>
      </c>
      <c r="C309" s="268">
        <v>97.75</v>
      </c>
      <c r="D309" s="269">
        <v>97.533333333333346</v>
      </c>
      <c r="E309" s="269">
        <v>96.116666666666688</v>
      </c>
      <c r="F309" s="269">
        <v>94.483333333333348</v>
      </c>
      <c r="G309" s="269">
        <v>93.066666666666691</v>
      </c>
      <c r="H309" s="269">
        <v>99.166666666666686</v>
      </c>
      <c r="I309" s="269">
        <v>100.58333333333334</v>
      </c>
      <c r="J309" s="269">
        <v>102.21666666666668</v>
      </c>
      <c r="K309" s="268">
        <v>98.95</v>
      </c>
      <c r="L309" s="268">
        <v>95.9</v>
      </c>
      <c r="M309" s="268">
        <v>60.608440000000002</v>
      </c>
      <c r="N309" s="1"/>
      <c r="O309" s="1"/>
    </row>
    <row r="310" spans="1:15" ht="12.75" customHeight="1">
      <c r="A310" s="30">
        <v>300</v>
      </c>
      <c r="B310" s="278" t="s">
        <v>428</v>
      </c>
      <c r="C310" s="268">
        <v>65.150000000000006</v>
      </c>
      <c r="D310" s="269">
        <v>65.166666666666671</v>
      </c>
      <c r="E310" s="269">
        <v>63.983333333333348</v>
      </c>
      <c r="F310" s="269">
        <v>62.816666666666677</v>
      </c>
      <c r="G310" s="269">
        <v>61.633333333333354</v>
      </c>
      <c r="H310" s="269">
        <v>66.333333333333343</v>
      </c>
      <c r="I310" s="269">
        <v>67.516666666666652</v>
      </c>
      <c r="J310" s="269">
        <v>68.683333333333337</v>
      </c>
      <c r="K310" s="268">
        <v>66.349999999999994</v>
      </c>
      <c r="L310" s="268">
        <v>64</v>
      </c>
      <c r="M310" s="268">
        <v>32.045949999999998</v>
      </c>
      <c r="N310" s="1"/>
      <c r="O310" s="1"/>
    </row>
    <row r="311" spans="1:15" ht="12.75" customHeight="1">
      <c r="A311" s="30">
        <v>301</v>
      </c>
      <c r="B311" s="278" t="s">
        <v>152</v>
      </c>
      <c r="C311" s="268">
        <v>549.45000000000005</v>
      </c>
      <c r="D311" s="269">
        <v>545.20000000000005</v>
      </c>
      <c r="E311" s="269">
        <v>539.55000000000007</v>
      </c>
      <c r="F311" s="269">
        <v>529.65</v>
      </c>
      <c r="G311" s="269">
        <v>524</v>
      </c>
      <c r="H311" s="269">
        <v>555.10000000000014</v>
      </c>
      <c r="I311" s="269">
        <v>560.75000000000023</v>
      </c>
      <c r="J311" s="269">
        <v>570.6500000000002</v>
      </c>
      <c r="K311" s="268">
        <v>550.85</v>
      </c>
      <c r="L311" s="268">
        <v>535.29999999999995</v>
      </c>
      <c r="M311" s="268">
        <v>39.652999999999999</v>
      </c>
      <c r="N311" s="1"/>
      <c r="O311" s="1"/>
    </row>
    <row r="312" spans="1:15" ht="12.75" customHeight="1">
      <c r="A312" s="30">
        <v>302</v>
      </c>
      <c r="B312" s="278" t="s">
        <v>153</v>
      </c>
      <c r="C312" s="268">
        <v>9401.85</v>
      </c>
      <c r="D312" s="269">
        <v>9340.9499999999989</v>
      </c>
      <c r="E312" s="269">
        <v>9246.8999999999978</v>
      </c>
      <c r="F312" s="269">
        <v>9091.9499999999989</v>
      </c>
      <c r="G312" s="269">
        <v>8997.8999999999978</v>
      </c>
      <c r="H312" s="269">
        <v>9495.8999999999978</v>
      </c>
      <c r="I312" s="269">
        <v>9589.9499999999971</v>
      </c>
      <c r="J312" s="269">
        <v>9744.8999999999978</v>
      </c>
      <c r="K312" s="268">
        <v>9435</v>
      </c>
      <c r="L312" s="268">
        <v>9186</v>
      </c>
      <c r="M312" s="268">
        <v>5.1111199999999997</v>
      </c>
      <c r="N312" s="1"/>
      <c r="O312" s="1"/>
    </row>
    <row r="313" spans="1:15" ht="12.75" customHeight="1">
      <c r="A313" s="30">
        <v>303</v>
      </c>
      <c r="B313" s="278" t="s">
        <v>804</v>
      </c>
      <c r="C313" s="268">
        <v>1786.65</v>
      </c>
      <c r="D313" s="269">
        <v>1785.2</v>
      </c>
      <c r="E313" s="269">
        <v>1772.45</v>
      </c>
      <c r="F313" s="269">
        <v>1758.25</v>
      </c>
      <c r="G313" s="269">
        <v>1745.5</v>
      </c>
      <c r="H313" s="269">
        <v>1799.4</v>
      </c>
      <c r="I313" s="269">
        <v>1812.15</v>
      </c>
      <c r="J313" s="269">
        <v>1826.3500000000001</v>
      </c>
      <c r="K313" s="268">
        <v>1797.95</v>
      </c>
      <c r="L313" s="268">
        <v>1771</v>
      </c>
      <c r="M313" s="268">
        <v>0.47000999999999998</v>
      </c>
      <c r="N313" s="1"/>
      <c r="O313" s="1"/>
    </row>
    <row r="314" spans="1:15" ht="12.75" customHeight="1">
      <c r="A314" s="30">
        <v>304</v>
      </c>
      <c r="B314" s="278" t="s">
        <v>156</v>
      </c>
      <c r="C314" s="268">
        <v>809.95</v>
      </c>
      <c r="D314" s="269">
        <v>806.15</v>
      </c>
      <c r="E314" s="269">
        <v>800.34999999999991</v>
      </c>
      <c r="F314" s="269">
        <v>790.74999999999989</v>
      </c>
      <c r="G314" s="269">
        <v>784.94999999999982</v>
      </c>
      <c r="H314" s="269">
        <v>815.75</v>
      </c>
      <c r="I314" s="269">
        <v>821.55</v>
      </c>
      <c r="J314" s="269">
        <v>831.15000000000009</v>
      </c>
      <c r="K314" s="268">
        <v>811.95</v>
      </c>
      <c r="L314" s="268">
        <v>796.55</v>
      </c>
      <c r="M314" s="268">
        <v>2.4129299999999998</v>
      </c>
      <c r="N314" s="1"/>
      <c r="O314" s="1"/>
    </row>
    <row r="315" spans="1:15" ht="12.75" customHeight="1">
      <c r="A315" s="30">
        <v>305</v>
      </c>
      <c r="B315" s="278" t="s">
        <v>429</v>
      </c>
      <c r="C315" s="268">
        <v>426.8</v>
      </c>
      <c r="D315" s="269">
        <v>431.14999999999992</v>
      </c>
      <c r="E315" s="269">
        <v>420.54999999999984</v>
      </c>
      <c r="F315" s="269">
        <v>414.2999999999999</v>
      </c>
      <c r="G315" s="269">
        <v>403.69999999999982</v>
      </c>
      <c r="H315" s="269">
        <v>437.39999999999986</v>
      </c>
      <c r="I315" s="269">
        <v>447.99999999999989</v>
      </c>
      <c r="J315" s="269">
        <v>454.24999999999989</v>
      </c>
      <c r="K315" s="268">
        <v>441.75</v>
      </c>
      <c r="L315" s="268">
        <v>424.9</v>
      </c>
      <c r="M315" s="268">
        <v>19.299420000000001</v>
      </c>
      <c r="N315" s="1"/>
      <c r="O315" s="1"/>
    </row>
    <row r="316" spans="1:15" ht="12.75" customHeight="1">
      <c r="A316" s="30">
        <v>306</v>
      </c>
      <c r="B316" s="278" t="s">
        <v>430</v>
      </c>
      <c r="C316" s="268">
        <v>460.15</v>
      </c>
      <c r="D316" s="269">
        <v>459.48333333333335</v>
      </c>
      <c r="E316" s="269">
        <v>453.36666666666667</v>
      </c>
      <c r="F316" s="269">
        <v>446.58333333333331</v>
      </c>
      <c r="G316" s="269">
        <v>440.46666666666664</v>
      </c>
      <c r="H316" s="269">
        <v>466.26666666666671</v>
      </c>
      <c r="I316" s="269">
        <v>472.38333333333338</v>
      </c>
      <c r="J316" s="269">
        <v>479.16666666666674</v>
      </c>
      <c r="K316" s="268">
        <v>465.6</v>
      </c>
      <c r="L316" s="268">
        <v>452.7</v>
      </c>
      <c r="M316" s="268">
        <v>18.186520000000002</v>
      </c>
      <c r="N316" s="1"/>
      <c r="O316" s="1"/>
    </row>
    <row r="317" spans="1:15" ht="12.75" customHeight="1">
      <c r="A317" s="30">
        <v>307</v>
      </c>
      <c r="B317" s="278" t="s">
        <v>849</v>
      </c>
      <c r="C317" s="268">
        <v>643.95000000000005</v>
      </c>
      <c r="D317" s="269">
        <v>650.63333333333333</v>
      </c>
      <c r="E317" s="269">
        <v>633.41666666666663</v>
      </c>
      <c r="F317" s="269">
        <v>622.88333333333333</v>
      </c>
      <c r="G317" s="269">
        <v>605.66666666666663</v>
      </c>
      <c r="H317" s="269">
        <v>661.16666666666663</v>
      </c>
      <c r="I317" s="269">
        <v>678.38333333333333</v>
      </c>
      <c r="J317" s="269">
        <v>688.91666666666663</v>
      </c>
      <c r="K317" s="268">
        <v>667.85</v>
      </c>
      <c r="L317" s="268">
        <v>640.1</v>
      </c>
      <c r="M317" s="268">
        <v>1.82775</v>
      </c>
      <c r="N317" s="1"/>
      <c r="O317" s="1"/>
    </row>
    <row r="318" spans="1:15" ht="12.75" customHeight="1">
      <c r="A318" s="30">
        <v>308</v>
      </c>
      <c r="B318" s="278" t="s">
        <v>850</v>
      </c>
      <c r="C318" s="268">
        <v>889.6</v>
      </c>
      <c r="D318" s="269">
        <v>883.4</v>
      </c>
      <c r="E318" s="269">
        <v>863.4</v>
      </c>
      <c r="F318" s="269">
        <v>837.2</v>
      </c>
      <c r="G318" s="269">
        <v>817.2</v>
      </c>
      <c r="H318" s="269">
        <v>909.59999999999991</v>
      </c>
      <c r="I318" s="269">
        <v>929.59999999999991</v>
      </c>
      <c r="J318" s="269">
        <v>955.79999999999984</v>
      </c>
      <c r="K318" s="268">
        <v>903.4</v>
      </c>
      <c r="L318" s="268">
        <v>857.2</v>
      </c>
      <c r="M318" s="268">
        <v>3.7995000000000001</v>
      </c>
      <c r="N318" s="1"/>
      <c r="O318" s="1"/>
    </row>
    <row r="319" spans="1:15" ht="12.75" customHeight="1">
      <c r="A319" s="30">
        <v>309</v>
      </c>
      <c r="B319" s="278" t="s">
        <v>155</v>
      </c>
      <c r="C319" s="268">
        <v>1444.1</v>
      </c>
      <c r="D319" s="269">
        <v>1420.1333333333332</v>
      </c>
      <c r="E319" s="269">
        <v>1390.3666666666663</v>
      </c>
      <c r="F319" s="269">
        <v>1336.6333333333332</v>
      </c>
      <c r="G319" s="269">
        <v>1306.8666666666663</v>
      </c>
      <c r="H319" s="269">
        <v>1473.8666666666663</v>
      </c>
      <c r="I319" s="269">
        <v>1503.6333333333332</v>
      </c>
      <c r="J319" s="269">
        <v>1557.3666666666663</v>
      </c>
      <c r="K319" s="268">
        <v>1449.9</v>
      </c>
      <c r="L319" s="268">
        <v>1366.4</v>
      </c>
      <c r="M319" s="268">
        <v>5.8485300000000002</v>
      </c>
      <c r="N319" s="1"/>
      <c r="O319" s="1"/>
    </row>
    <row r="320" spans="1:15" ht="12.75" customHeight="1">
      <c r="A320" s="30">
        <v>310</v>
      </c>
      <c r="B320" s="278" t="s">
        <v>158</v>
      </c>
      <c r="C320" s="268">
        <v>3168.15</v>
      </c>
      <c r="D320" s="269">
        <v>3156.1833333333329</v>
      </c>
      <c r="E320" s="269">
        <v>3122.3666666666659</v>
      </c>
      <c r="F320" s="269">
        <v>3076.583333333333</v>
      </c>
      <c r="G320" s="269">
        <v>3042.766666666666</v>
      </c>
      <c r="H320" s="269">
        <v>3201.9666666666658</v>
      </c>
      <c r="I320" s="269">
        <v>3235.7833333333324</v>
      </c>
      <c r="J320" s="269">
        <v>3281.5666666666657</v>
      </c>
      <c r="K320" s="268">
        <v>3190</v>
      </c>
      <c r="L320" s="268">
        <v>3110.4</v>
      </c>
      <c r="M320" s="268">
        <v>3.3923399999999999</v>
      </c>
      <c r="N320" s="1"/>
      <c r="O320" s="1"/>
    </row>
    <row r="321" spans="1:15" ht="12.75" customHeight="1">
      <c r="A321" s="30">
        <v>311</v>
      </c>
      <c r="B321" s="278" t="s">
        <v>889</v>
      </c>
      <c r="C321" s="268" t="e">
        <v>#N/A</v>
      </c>
      <c r="D321" s="269" t="e">
        <v>#N/A</v>
      </c>
      <c r="E321" s="269" t="e">
        <v>#N/A</v>
      </c>
      <c r="F321" s="269" t="e">
        <v>#N/A</v>
      </c>
      <c r="G321" s="269" t="e">
        <v>#N/A</v>
      </c>
      <c r="H321" s="269" t="e">
        <v>#N/A</v>
      </c>
      <c r="I321" s="269" t="e">
        <v>#N/A</v>
      </c>
      <c r="J321" s="269" t="e">
        <v>#N/A</v>
      </c>
      <c r="K321" s="268" t="e">
        <v>#N/A</v>
      </c>
      <c r="L321" s="268" t="e">
        <v>#N/A</v>
      </c>
      <c r="M321" s="268" t="e">
        <v>#N/A</v>
      </c>
      <c r="N321" s="1"/>
      <c r="O321" s="1"/>
    </row>
    <row r="322" spans="1:15" ht="12.75" customHeight="1">
      <c r="A322" s="30">
        <v>312</v>
      </c>
      <c r="B322" s="278" t="s">
        <v>432</v>
      </c>
      <c r="C322" s="268">
        <v>749.4</v>
      </c>
      <c r="D322" s="269">
        <v>753.51666666666677</v>
      </c>
      <c r="E322" s="269">
        <v>739.03333333333353</v>
      </c>
      <c r="F322" s="269">
        <v>728.66666666666674</v>
      </c>
      <c r="G322" s="269">
        <v>714.18333333333351</v>
      </c>
      <c r="H322" s="269">
        <v>763.88333333333355</v>
      </c>
      <c r="I322" s="269">
        <v>778.3666666666669</v>
      </c>
      <c r="J322" s="269">
        <v>788.73333333333358</v>
      </c>
      <c r="K322" s="268">
        <v>768</v>
      </c>
      <c r="L322" s="268">
        <v>743.15</v>
      </c>
      <c r="M322" s="268">
        <v>0.50771999999999995</v>
      </c>
      <c r="N322" s="1"/>
      <c r="O322" s="1"/>
    </row>
    <row r="323" spans="1:15" ht="12.75" customHeight="1">
      <c r="A323" s="30">
        <v>313</v>
      </c>
      <c r="B323" s="278" t="s">
        <v>159</v>
      </c>
      <c r="C323" s="268">
        <v>2058.6999999999998</v>
      </c>
      <c r="D323" s="269">
        <v>2067.2166666666667</v>
      </c>
      <c r="E323" s="269">
        <v>2036.5333333333333</v>
      </c>
      <c r="F323" s="269">
        <v>2014.3666666666666</v>
      </c>
      <c r="G323" s="269">
        <v>1983.6833333333332</v>
      </c>
      <c r="H323" s="269">
        <v>2089.3833333333332</v>
      </c>
      <c r="I323" s="269">
        <v>2120.0666666666666</v>
      </c>
      <c r="J323" s="269">
        <v>2142.2333333333336</v>
      </c>
      <c r="K323" s="268">
        <v>2097.9</v>
      </c>
      <c r="L323" s="268">
        <v>2045.05</v>
      </c>
      <c r="M323" s="268">
        <v>4.0209099999999998</v>
      </c>
      <c r="N323" s="1"/>
      <c r="O323" s="1"/>
    </row>
    <row r="324" spans="1:15" ht="12.75" customHeight="1">
      <c r="A324" s="30">
        <v>314</v>
      </c>
      <c r="B324" s="278" t="s">
        <v>433</v>
      </c>
      <c r="C324" s="268">
        <v>1294.6500000000001</v>
      </c>
      <c r="D324" s="269">
        <v>1285.8833333333334</v>
      </c>
      <c r="E324" s="269">
        <v>1269.7666666666669</v>
      </c>
      <c r="F324" s="269">
        <v>1244.8833333333334</v>
      </c>
      <c r="G324" s="269">
        <v>1228.7666666666669</v>
      </c>
      <c r="H324" s="269">
        <v>1310.7666666666669</v>
      </c>
      <c r="I324" s="269">
        <v>1326.8833333333332</v>
      </c>
      <c r="J324" s="269">
        <v>1351.7666666666669</v>
      </c>
      <c r="K324" s="268">
        <v>1302</v>
      </c>
      <c r="L324" s="268">
        <v>1261</v>
      </c>
      <c r="M324" s="268">
        <v>4.7766700000000002</v>
      </c>
      <c r="N324" s="1"/>
      <c r="O324" s="1"/>
    </row>
    <row r="325" spans="1:15" ht="12.75" customHeight="1">
      <c r="A325" s="30">
        <v>315</v>
      </c>
      <c r="B325" s="278" t="s">
        <v>161</v>
      </c>
      <c r="C325" s="268">
        <v>1014.3</v>
      </c>
      <c r="D325" s="269">
        <v>1019.8333333333334</v>
      </c>
      <c r="E325" s="269">
        <v>1001.2666666666667</v>
      </c>
      <c r="F325" s="269">
        <v>988.23333333333323</v>
      </c>
      <c r="G325" s="269">
        <v>969.66666666666652</v>
      </c>
      <c r="H325" s="269">
        <v>1032.8666666666668</v>
      </c>
      <c r="I325" s="269">
        <v>1051.4333333333336</v>
      </c>
      <c r="J325" s="269">
        <v>1064.4666666666669</v>
      </c>
      <c r="K325" s="268">
        <v>1038.4000000000001</v>
      </c>
      <c r="L325" s="268">
        <v>1006.8</v>
      </c>
      <c r="M325" s="268">
        <v>10.09721</v>
      </c>
      <c r="N325" s="1"/>
      <c r="O325" s="1"/>
    </row>
    <row r="326" spans="1:15" ht="12.75" customHeight="1">
      <c r="A326" s="30">
        <v>316</v>
      </c>
      <c r="B326" s="278" t="s">
        <v>267</v>
      </c>
      <c r="C326" s="268">
        <v>629.35</v>
      </c>
      <c r="D326" s="269">
        <v>630.7833333333333</v>
      </c>
      <c r="E326" s="269">
        <v>623.56666666666661</v>
      </c>
      <c r="F326" s="269">
        <v>617.7833333333333</v>
      </c>
      <c r="G326" s="269">
        <v>610.56666666666661</v>
      </c>
      <c r="H326" s="269">
        <v>636.56666666666661</v>
      </c>
      <c r="I326" s="269">
        <v>643.7833333333333</v>
      </c>
      <c r="J326" s="269">
        <v>649.56666666666661</v>
      </c>
      <c r="K326" s="268">
        <v>638</v>
      </c>
      <c r="L326" s="268">
        <v>625</v>
      </c>
      <c r="M326" s="268">
        <v>2.4645600000000001</v>
      </c>
      <c r="N326" s="1"/>
      <c r="O326" s="1"/>
    </row>
    <row r="327" spans="1:15" ht="12.75" customHeight="1">
      <c r="A327" s="30">
        <v>317</v>
      </c>
      <c r="B327" s="278" t="s">
        <v>434</v>
      </c>
      <c r="C327" s="268">
        <v>34</v>
      </c>
      <c r="D327" s="269">
        <v>33.933333333333337</v>
      </c>
      <c r="E327" s="269">
        <v>33.466666666666676</v>
      </c>
      <c r="F327" s="269">
        <v>32.933333333333337</v>
      </c>
      <c r="G327" s="269">
        <v>32.466666666666676</v>
      </c>
      <c r="H327" s="269">
        <v>34.466666666666676</v>
      </c>
      <c r="I327" s="269">
        <v>34.933333333333344</v>
      </c>
      <c r="J327" s="269">
        <v>35.466666666666676</v>
      </c>
      <c r="K327" s="268">
        <v>34.4</v>
      </c>
      <c r="L327" s="268">
        <v>33.4</v>
      </c>
      <c r="M327" s="268">
        <v>19.75779</v>
      </c>
      <c r="N327" s="1"/>
      <c r="O327" s="1"/>
    </row>
    <row r="328" spans="1:15" ht="12.75" customHeight="1">
      <c r="A328" s="30">
        <v>318</v>
      </c>
      <c r="B328" s="278" t="s">
        <v>435</v>
      </c>
      <c r="C328" s="268">
        <v>73.150000000000006</v>
      </c>
      <c r="D328" s="269">
        <v>72.783333333333346</v>
      </c>
      <c r="E328" s="269">
        <v>72.066666666666691</v>
      </c>
      <c r="F328" s="269">
        <v>70.983333333333348</v>
      </c>
      <c r="G328" s="269">
        <v>70.266666666666694</v>
      </c>
      <c r="H328" s="269">
        <v>73.866666666666688</v>
      </c>
      <c r="I328" s="269">
        <v>74.583333333333357</v>
      </c>
      <c r="J328" s="269">
        <v>75.666666666666686</v>
      </c>
      <c r="K328" s="268">
        <v>73.5</v>
      </c>
      <c r="L328" s="268">
        <v>71.7</v>
      </c>
      <c r="M328" s="268">
        <v>39.171750000000003</v>
      </c>
      <c r="N328" s="1"/>
      <c r="O328" s="1"/>
    </row>
    <row r="329" spans="1:15" ht="12.75" customHeight="1">
      <c r="A329" s="30">
        <v>319</v>
      </c>
      <c r="B329" s="278" t="s">
        <v>436</v>
      </c>
      <c r="C329" s="268">
        <v>595.45000000000005</v>
      </c>
      <c r="D329" s="269">
        <v>596</v>
      </c>
      <c r="E329" s="269">
        <v>591.45000000000005</v>
      </c>
      <c r="F329" s="269">
        <v>587.45000000000005</v>
      </c>
      <c r="G329" s="269">
        <v>582.90000000000009</v>
      </c>
      <c r="H329" s="269">
        <v>600</v>
      </c>
      <c r="I329" s="269">
        <v>604.54999999999995</v>
      </c>
      <c r="J329" s="269">
        <v>608.54999999999995</v>
      </c>
      <c r="K329" s="268">
        <v>600.54999999999995</v>
      </c>
      <c r="L329" s="268">
        <v>592</v>
      </c>
      <c r="M329" s="268">
        <v>0.90454000000000001</v>
      </c>
      <c r="N329" s="1"/>
      <c r="O329" s="1"/>
    </row>
    <row r="330" spans="1:15" ht="12.75" customHeight="1">
      <c r="A330" s="30">
        <v>320</v>
      </c>
      <c r="B330" s="278" t="s">
        <v>437</v>
      </c>
      <c r="C330" s="268">
        <v>39.200000000000003</v>
      </c>
      <c r="D330" s="269">
        <v>38.883333333333333</v>
      </c>
      <c r="E330" s="269">
        <v>38.216666666666669</v>
      </c>
      <c r="F330" s="269">
        <v>37.233333333333334</v>
      </c>
      <c r="G330" s="269">
        <v>36.56666666666667</v>
      </c>
      <c r="H330" s="269">
        <v>39.866666666666667</v>
      </c>
      <c r="I330" s="269">
        <v>40.533333333333339</v>
      </c>
      <c r="J330" s="269">
        <v>41.516666666666666</v>
      </c>
      <c r="K330" s="268">
        <v>39.549999999999997</v>
      </c>
      <c r="L330" s="268">
        <v>37.9</v>
      </c>
      <c r="M330" s="268">
        <v>259.38123999999999</v>
      </c>
      <c r="N330" s="1"/>
      <c r="O330" s="1"/>
    </row>
    <row r="331" spans="1:15" ht="12.75" customHeight="1">
      <c r="A331" s="30">
        <v>321</v>
      </c>
      <c r="B331" s="278" t="s">
        <v>438</v>
      </c>
      <c r="C331" s="268">
        <v>72.599999999999994</v>
      </c>
      <c r="D331" s="269">
        <v>72.61666666666666</v>
      </c>
      <c r="E331" s="269">
        <v>71.583333333333314</v>
      </c>
      <c r="F331" s="269">
        <v>70.566666666666649</v>
      </c>
      <c r="G331" s="269">
        <v>69.533333333333303</v>
      </c>
      <c r="H331" s="269">
        <v>73.633333333333326</v>
      </c>
      <c r="I331" s="269">
        <v>74.666666666666657</v>
      </c>
      <c r="J331" s="269">
        <v>75.683333333333337</v>
      </c>
      <c r="K331" s="268">
        <v>73.650000000000006</v>
      </c>
      <c r="L331" s="268">
        <v>71.599999999999994</v>
      </c>
      <c r="M331" s="268">
        <v>18.122160000000001</v>
      </c>
      <c r="N331" s="1"/>
      <c r="O331" s="1"/>
    </row>
    <row r="332" spans="1:15" ht="12.75" customHeight="1">
      <c r="A332" s="30">
        <v>322</v>
      </c>
      <c r="B332" s="278" t="s">
        <v>167</v>
      </c>
      <c r="C332" s="268">
        <v>131.35</v>
      </c>
      <c r="D332" s="269">
        <v>130.36666666666667</v>
      </c>
      <c r="E332" s="269">
        <v>128.98333333333335</v>
      </c>
      <c r="F332" s="269">
        <v>126.61666666666667</v>
      </c>
      <c r="G332" s="269">
        <v>125.23333333333335</v>
      </c>
      <c r="H332" s="269">
        <v>132.73333333333335</v>
      </c>
      <c r="I332" s="269">
        <v>134.11666666666667</v>
      </c>
      <c r="J332" s="269">
        <v>136.48333333333335</v>
      </c>
      <c r="K332" s="268">
        <v>131.75</v>
      </c>
      <c r="L332" s="268">
        <v>128</v>
      </c>
      <c r="M332" s="268">
        <v>109.98017</v>
      </c>
      <c r="N332" s="1"/>
      <c r="O332" s="1"/>
    </row>
    <row r="333" spans="1:15" ht="12.75" customHeight="1">
      <c r="A333" s="30">
        <v>323</v>
      </c>
      <c r="B333" s="278" t="s">
        <v>439</v>
      </c>
      <c r="C333" s="268">
        <v>266.75</v>
      </c>
      <c r="D333" s="269">
        <v>266.81666666666666</v>
      </c>
      <c r="E333" s="269">
        <v>263.93333333333334</v>
      </c>
      <c r="F333" s="269">
        <v>261.11666666666667</v>
      </c>
      <c r="G333" s="269">
        <v>258.23333333333335</v>
      </c>
      <c r="H333" s="269">
        <v>269.63333333333333</v>
      </c>
      <c r="I333" s="269">
        <v>272.51666666666665</v>
      </c>
      <c r="J333" s="269">
        <v>275.33333333333331</v>
      </c>
      <c r="K333" s="268">
        <v>269.7</v>
      </c>
      <c r="L333" s="268">
        <v>264</v>
      </c>
      <c r="M333" s="268">
        <v>4.6049800000000003</v>
      </c>
      <c r="N333" s="1"/>
      <c r="O333" s="1"/>
    </row>
    <row r="334" spans="1:15" ht="12.75" customHeight="1">
      <c r="A334" s="30">
        <v>324</v>
      </c>
      <c r="B334" s="278" t="s">
        <v>169</v>
      </c>
      <c r="C334" s="268">
        <v>168.65</v>
      </c>
      <c r="D334" s="269">
        <v>168.38333333333333</v>
      </c>
      <c r="E334" s="269">
        <v>167.11666666666665</v>
      </c>
      <c r="F334" s="269">
        <v>165.58333333333331</v>
      </c>
      <c r="G334" s="269">
        <v>164.31666666666663</v>
      </c>
      <c r="H334" s="269">
        <v>169.91666666666666</v>
      </c>
      <c r="I334" s="269">
        <v>171.18333333333331</v>
      </c>
      <c r="J334" s="269">
        <v>172.71666666666667</v>
      </c>
      <c r="K334" s="268">
        <v>169.65</v>
      </c>
      <c r="L334" s="268">
        <v>166.85</v>
      </c>
      <c r="M334" s="268">
        <v>74.478459999999998</v>
      </c>
      <c r="N334" s="1"/>
      <c r="O334" s="1"/>
    </row>
    <row r="335" spans="1:15" ht="12.75" customHeight="1">
      <c r="A335" s="30">
        <v>325</v>
      </c>
      <c r="B335" s="278" t="s">
        <v>440</v>
      </c>
      <c r="C335" s="268">
        <v>694.45</v>
      </c>
      <c r="D335" s="269">
        <v>697.86666666666679</v>
      </c>
      <c r="E335" s="269">
        <v>686.13333333333355</v>
      </c>
      <c r="F335" s="269">
        <v>677.81666666666672</v>
      </c>
      <c r="G335" s="269">
        <v>666.08333333333348</v>
      </c>
      <c r="H335" s="269">
        <v>706.18333333333362</v>
      </c>
      <c r="I335" s="269">
        <v>717.91666666666674</v>
      </c>
      <c r="J335" s="269">
        <v>726.23333333333369</v>
      </c>
      <c r="K335" s="268">
        <v>709.6</v>
      </c>
      <c r="L335" s="268">
        <v>689.55</v>
      </c>
      <c r="M335" s="268">
        <v>5.8402700000000003</v>
      </c>
      <c r="N335" s="1"/>
      <c r="O335" s="1"/>
    </row>
    <row r="336" spans="1:15" ht="12.75" customHeight="1">
      <c r="A336" s="30">
        <v>326</v>
      </c>
      <c r="B336" s="278" t="s">
        <v>163</v>
      </c>
      <c r="C336" s="268">
        <v>74.95</v>
      </c>
      <c r="D336" s="269">
        <v>74.416666666666671</v>
      </c>
      <c r="E336" s="269">
        <v>73.63333333333334</v>
      </c>
      <c r="F336" s="269">
        <v>72.316666666666663</v>
      </c>
      <c r="G336" s="269">
        <v>71.533333333333331</v>
      </c>
      <c r="H336" s="269">
        <v>75.733333333333348</v>
      </c>
      <c r="I336" s="269">
        <v>76.51666666666668</v>
      </c>
      <c r="J336" s="269">
        <v>77.833333333333357</v>
      </c>
      <c r="K336" s="268">
        <v>75.2</v>
      </c>
      <c r="L336" s="268">
        <v>73.099999999999994</v>
      </c>
      <c r="M336" s="268">
        <v>117.09304</v>
      </c>
      <c r="N336" s="1"/>
      <c r="O336" s="1"/>
    </row>
    <row r="337" spans="1:15" ht="12.75" customHeight="1">
      <c r="A337" s="30">
        <v>327</v>
      </c>
      <c r="B337" s="278" t="s">
        <v>165</v>
      </c>
      <c r="C337" s="268">
        <v>4703.1000000000004</v>
      </c>
      <c r="D337" s="269">
        <v>4675.0666666666666</v>
      </c>
      <c r="E337" s="269">
        <v>4618.1333333333332</v>
      </c>
      <c r="F337" s="269">
        <v>4533.166666666667</v>
      </c>
      <c r="G337" s="269">
        <v>4476.2333333333336</v>
      </c>
      <c r="H337" s="269">
        <v>4760.0333333333328</v>
      </c>
      <c r="I337" s="269">
        <v>4816.9666666666653</v>
      </c>
      <c r="J337" s="269">
        <v>4901.9333333333325</v>
      </c>
      <c r="K337" s="268">
        <v>4732</v>
      </c>
      <c r="L337" s="268">
        <v>4590.1000000000004</v>
      </c>
      <c r="M337" s="268">
        <v>1.6134200000000001</v>
      </c>
      <c r="N337" s="1"/>
      <c r="O337" s="1"/>
    </row>
    <row r="338" spans="1:15" ht="12.75" customHeight="1">
      <c r="A338" s="30">
        <v>328</v>
      </c>
      <c r="B338" s="278" t="s">
        <v>805</v>
      </c>
      <c r="C338" s="268">
        <v>754.7</v>
      </c>
      <c r="D338" s="269">
        <v>748.36666666666679</v>
      </c>
      <c r="E338" s="269">
        <v>733.03333333333353</v>
      </c>
      <c r="F338" s="269">
        <v>711.36666666666679</v>
      </c>
      <c r="G338" s="269">
        <v>696.03333333333353</v>
      </c>
      <c r="H338" s="269">
        <v>770.03333333333353</v>
      </c>
      <c r="I338" s="269">
        <v>785.36666666666679</v>
      </c>
      <c r="J338" s="269">
        <v>807.03333333333353</v>
      </c>
      <c r="K338" s="268">
        <v>763.7</v>
      </c>
      <c r="L338" s="268">
        <v>726.7</v>
      </c>
      <c r="M338" s="268">
        <v>11.52802</v>
      </c>
      <c r="N338" s="1"/>
      <c r="O338" s="1"/>
    </row>
    <row r="339" spans="1:15" ht="12.75" customHeight="1">
      <c r="A339" s="30">
        <v>329</v>
      </c>
      <c r="B339" s="278" t="s">
        <v>166</v>
      </c>
      <c r="C339" s="268">
        <v>18638.3</v>
      </c>
      <c r="D339" s="269">
        <v>18684.616666666669</v>
      </c>
      <c r="E339" s="269">
        <v>18534.233333333337</v>
      </c>
      <c r="F339" s="269">
        <v>18430.166666666668</v>
      </c>
      <c r="G339" s="269">
        <v>18279.783333333336</v>
      </c>
      <c r="H339" s="269">
        <v>18788.683333333338</v>
      </c>
      <c r="I339" s="269">
        <v>18939.066666666669</v>
      </c>
      <c r="J339" s="269">
        <v>19043.133333333339</v>
      </c>
      <c r="K339" s="268">
        <v>18835</v>
      </c>
      <c r="L339" s="268">
        <v>18580.55</v>
      </c>
      <c r="M339" s="268">
        <v>0.77930999999999995</v>
      </c>
      <c r="N339" s="1"/>
      <c r="O339" s="1"/>
    </row>
    <row r="340" spans="1:15" ht="12.75" customHeight="1">
      <c r="A340" s="30">
        <v>330</v>
      </c>
      <c r="B340" s="278" t="s">
        <v>441</v>
      </c>
      <c r="C340" s="268">
        <v>70</v>
      </c>
      <c r="D340" s="269">
        <v>70.166666666666671</v>
      </c>
      <c r="E340" s="269">
        <v>69.13333333333334</v>
      </c>
      <c r="F340" s="269">
        <v>68.266666666666666</v>
      </c>
      <c r="G340" s="269">
        <v>67.233333333333334</v>
      </c>
      <c r="H340" s="269">
        <v>71.033333333333346</v>
      </c>
      <c r="I340" s="269">
        <v>72.066666666666677</v>
      </c>
      <c r="J340" s="269">
        <v>72.933333333333351</v>
      </c>
      <c r="K340" s="268">
        <v>71.2</v>
      </c>
      <c r="L340" s="268">
        <v>69.3</v>
      </c>
      <c r="M340" s="268">
        <v>9.86829</v>
      </c>
      <c r="N340" s="1"/>
      <c r="O340" s="1"/>
    </row>
    <row r="341" spans="1:15" ht="12.75" customHeight="1">
      <c r="A341" s="30">
        <v>331</v>
      </c>
      <c r="B341" s="278" t="s">
        <v>162</v>
      </c>
      <c r="C341" s="268">
        <v>284.3</v>
      </c>
      <c r="D341" s="269">
        <v>283.23333333333335</v>
      </c>
      <c r="E341" s="269">
        <v>280.26666666666671</v>
      </c>
      <c r="F341" s="269">
        <v>276.23333333333335</v>
      </c>
      <c r="G341" s="269">
        <v>273.26666666666671</v>
      </c>
      <c r="H341" s="269">
        <v>287.26666666666671</v>
      </c>
      <c r="I341" s="269">
        <v>290.23333333333341</v>
      </c>
      <c r="J341" s="269">
        <v>294.26666666666671</v>
      </c>
      <c r="K341" s="268">
        <v>286.2</v>
      </c>
      <c r="L341" s="268">
        <v>279.2</v>
      </c>
      <c r="M341" s="268">
        <v>1.92198</v>
      </c>
      <c r="N341" s="1"/>
      <c r="O341" s="1"/>
    </row>
    <row r="342" spans="1:15" ht="12.75" customHeight="1">
      <c r="A342" s="30">
        <v>332</v>
      </c>
      <c r="B342" s="278" t="s">
        <v>851</v>
      </c>
      <c r="C342" s="268">
        <v>410.65</v>
      </c>
      <c r="D342" s="269">
        <v>415.81666666666661</v>
      </c>
      <c r="E342" s="269">
        <v>403.43333333333322</v>
      </c>
      <c r="F342" s="269">
        <v>396.21666666666664</v>
      </c>
      <c r="G342" s="269">
        <v>383.83333333333326</v>
      </c>
      <c r="H342" s="269">
        <v>423.03333333333319</v>
      </c>
      <c r="I342" s="269">
        <v>435.41666666666663</v>
      </c>
      <c r="J342" s="269">
        <v>442.63333333333316</v>
      </c>
      <c r="K342" s="268">
        <v>428.2</v>
      </c>
      <c r="L342" s="268">
        <v>408.6</v>
      </c>
      <c r="M342" s="268">
        <v>6.58908</v>
      </c>
      <c r="N342" s="1"/>
      <c r="O342" s="1"/>
    </row>
    <row r="343" spans="1:15" ht="12.75" customHeight="1">
      <c r="A343" s="30">
        <v>333</v>
      </c>
      <c r="B343" s="278" t="s">
        <v>268</v>
      </c>
      <c r="C343" s="268">
        <v>1007.3</v>
      </c>
      <c r="D343" s="269">
        <v>1004.75</v>
      </c>
      <c r="E343" s="269">
        <v>994.5</v>
      </c>
      <c r="F343" s="269">
        <v>981.7</v>
      </c>
      <c r="G343" s="269">
        <v>971.45</v>
      </c>
      <c r="H343" s="269">
        <v>1017.55</v>
      </c>
      <c r="I343" s="269">
        <v>1027.8</v>
      </c>
      <c r="J343" s="269">
        <v>1040.5999999999999</v>
      </c>
      <c r="K343" s="268">
        <v>1015</v>
      </c>
      <c r="L343" s="268">
        <v>991.95</v>
      </c>
      <c r="M343" s="268">
        <v>7.2182300000000001</v>
      </c>
      <c r="N343" s="1"/>
      <c r="O343" s="1"/>
    </row>
    <row r="344" spans="1:15" ht="12.75" customHeight="1">
      <c r="A344" s="30">
        <v>334</v>
      </c>
      <c r="B344" s="278" t="s">
        <v>170</v>
      </c>
      <c r="C344" s="268">
        <v>128.65</v>
      </c>
      <c r="D344" s="269">
        <v>129.20000000000002</v>
      </c>
      <c r="E344" s="269">
        <v>127.55000000000004</v>
      </c>
      <c r="F344" s="269">
        <v>126.45000000000002</v>
      </c>
      <c r="G344" s="269">
        <v>124.80000000000004</v>
      </c>
      <c r="H344" s="269">
        <v>130.30000000000004</v>
      </c>
      <c r="I344" s="269">
        <v>131.95000000000002</v>
      </c>
      <c r="J344" s="269">
        <v>133.05000000000004</v>
      </c>
      <c r="K344" s="268">
        <v>130.85</v>
      </c>
      <c r="L344" s="268">
        <v>128.1</v>
      </c>
      <c r="M344" s="268">
        <v>113.66882</v>
      </c>
      <c r="N344" s="1"/>
      <c r="O344" s="1"/>
    </row>
    <row r="345" spans="1:15" ht="12.75" customHeight="1">
      <c r="A345" s="30">
        <v>335</v>
      </c>
      <c r="B345" s="278" t="s">
        <v>269</v>
      </c>
      <c r="C345" s="268">
        <v>182.65</v>
      </c>
      <c r="D345" s="269">
        <v>183.53333333333333</v>
      </c>
      <c r="E345" s="269">
        <v>181.36666666666667</v>
      </c>
      <c r="F345" s="269">
        <v>180.08333333333334</v>
      </c>
      <c r="G345" s="269">
        <v>177.91666666666669</v>
      </c>
      <c r="H345" s="269">
        <v>184.81666666666666</v>
      </c>
      <c r="I345" s="269">
        <v>186.98333333333335</v>
      </c>
      <c r="J345" s="269">
        <v>188.26666666666665</v>
      </c>
      <c r="K345" s="268">
        <v>185.7</v>
      </c>
      <c r="L345" s="268">
        <v>182.25</v>
      </c>
      <c r="M345" s="268">
        <v>9.1536500000000007</v>
      </c>
      <c r="N345" s="1"/>
      <c r="O345" s="1"/>
    </row>
    <row r="346" spans="1:15" ht="12.75" customHeight="1">
      <c r="A346" s="30">
        <v>336</v>
      </c>
      <c r="B346" s="278" t="s">
        <v>832</v>
      </c>
      <c r="C346" s="268">
        <v>685</v>
      </c>
      <c r="D346" s="269">
        <v>685.81666666666661</v>
      </c>
      <c r="E346" s="269">
        <v>679.23333333333323</v>
      </c>
      <c r="F346" s="269">
        <v>673.46666666666658</v>
      </c>
      <c r="G346" s="269">
        <v>666.88333333333321</v>
      </c>
      <c r="H346" s="269">
        <v>691.58333333333326</v>
      </c>
      <c r="I346" s="269">
        <v>698.16666666666674</v>
      </c>
      <c r="J346" s="269">
        <v>703.93333333333328</v>
      </c>
      <c r="K346" s="268">
        <v>692.4</v>
      </c>
      <c r="L346" s="268">
        <v>680.05</v>
      </c>
      <c r="M346" s="268">
        <v>6.1312300000000004</v>
      </c>
      <c r="N346" s="1"/>
      <c r="O346" s="1"/>
    </row>
    <row r="347" spans="1:15" ht="12.75" customHeight="1">
      <c r="A347" s="30">
        <v>337</v>
      </c>
      <c r="B347" s="278" t="s">
        <v>442</v>
      </c>
      <c r="C347" s="268">
        <v>3010.1</v>
      </c>
      <c r="D347" s="269">
        <v>3010.1833333333329</v>
      </c>
      <c r="E347" s="269">
        <v>2990.3666666666659</v>
      </c>
      <c r="F347" s="269">
        <v>2970.6333333333328</v>
      </c>
      <c r="G347" s="269">
        <v>2950.8166666666657</v>
      </c>
      <c r="H347" s="269">
        <v>3029.9166666666661</v>
      </c>
      <c r="I347" s="269">
        <v>3049.7333333333327</v>
      </c>
      <c r="J347" s="269">
        <v>3069.4666666666662</v>
      </c>
      <c r="K347" s="268">
        <v>3030</v>
      </c>
      <c r="L347" s="268">
        <v>2990.45</v>
      </c>
      <c r="M347" s="268">
        <v>0.48472999999999999</v>
      </c>
      <c r="N347" s="1"/>
      <c r="O347" s="1"/>
    </row>
    <row r="348" spans="1:15" ht="12.75" customHeight="1">
      <c r="A348" s="30">
        <v>338</v>
      </c>
      <c r="B348" s="278" t="s">
        <v>443</v>
      </c>
      <c r="C348" s="268">
        <v>273.5</v>
      </c>
      <c r="D348" s="269">
        <v>273.61666666666667</v>
      </c>
      <c r="E348" s="269">
        <v>270.23333333333335</v>
      </c>
      <c r="F348" s="269">
        <v>266.9666666666667</v>
      </c>
      <c r="G348" s="269">
        <v>263.58333333333337</v>
      </c>
      <c r="H348" s="269">
        <v>276.88333333333333</v>
      </c>
      <c r="I348" s="269">
        <v>280.26666666666665</v>
      </c>
      <c r="J348" s="269">
        <v>283.5333333333333</v>
      </c>
      <c r="K348" s="268">
        <v>277</v>
      </c>
      <c r="L348" s="268">
        <v>270.35000000000002</v>
      </c>
      <c r="M348" s="268">
        <v>5.7143600000000001</v>
      </c>
      <c r="N348" s="1"/>
      <c r="O348" s="1"/>
    </row>
    <row r="349" spans="1:15" ht="12.75" customHeight="1">
      <c r="A349" s="30">
        <v>339</v>
      </c>
      <c r="B349" s="278" t="s">
        <v>833</v>
      </c>
      <c r="C349" s="268">
        <v>506.65</v>
      </c>
      <c r="D349" s="269">
        <v>510.34999999999991</v>
      </c>
      <c r="E349" s="269">
        <v>500.89999999999986</v>
      </c>
      <c r="F349" s="269">
        <v>495.15</v>
      </c>
      <c r="G349" s="269">
        <v>485.69999999999993</v>
      </c>
      <c r="H349" s="269">
        <v>516.0999999999998</v>
      </c>
      <c r="I349" s="269">
        <v>525.54999999999984</v>
      </c>
      <c r="J349" s="269">
        <v>531.29999999999973</v>
      </c>
      <c r="K349" s="268">
        <v>519.79999999999995</v>
      </c>
      <c r="L349" s="268">
        <v>504.6</v>
      </c>
      <c r="M349" s="268">
        <v>5.2753899999999998</v>
      </c>
      <c r="N349" s="1"/>
      <c r="O349" s="1"/>
    </row>
    <row r="350" spans="1:15" ht="12.75" customHeight="1">
      <c r="A350" s="30">
        <v>340</v>
      </c>
      <c r="B350" s="278" t="s">
        <v>822</v>
      </c>
      <c r="C350" s="268">
        <v>134.94999999999999</v>
      </c>
      <c r="D350" s="269">
        <v>134.76666666666668</v>
      </c>
      <c r="E350" s="269">
        <v>132.73333333333335</v>
      </c>
      <c r="F350" s="269">
        <v>130.51666666666668</v>
      </c>
      <c r="G350" s="269">
        <v>128.48333333333335</v>
      </c>
      <c r="H350" s="269">
        <v>136.98333333333335</v>
      </c>
      <c r="I350" s="269">
        <v>139.01666666666671</v>
      </c>
      <c r="J350" s="269">
        <v>141.23333333333335</v>
      </c>
      <c r="K350" s="268">
        <v>136.80000000000001</v>
      </c>
      <c r="L350" s="268">
        <v>132.55000000000001</v>
      </c>
      <c r="M350" s="268">
        <v>11.423019999999999</v>
      </c>
      <c r="N350" s="1"/>
      <c r="O350" s="1"/>
    </row>
    <row r="351" spans="1:15" ht="12.75" customHeight="1">
      <c r="A351" s="30">
        <v>341</v>
      </c>
      <c r="B351" s="278" t="s">
        <v>177</v>
      </c>
      <c r="C351" s="268">
        <v>3158.4</v>
      </c>
      <c r="D351" s="269">
        <v>3137.1166666666668</v>
      </c>
      <c r="E351" s="269">
        <v>3102.2833333333338</v>
      </c>
      <c r="F351" s="269">
        <v>3046.166666666667</v>
      </c>
      <c r="G351" s="269">
        <v>3011.3333333333339</v>
      </c>
      <c r="H351" s="269">
        <v>3193.2333333333336</v>
      </c>
      <c r="I351" s="269">
        <v>3228.0666666666666</v>
      </c>
      <c r="J351" s="269">
        <v>3284.1833333333334</v>
      </c>
      <c r="K351" s="268">
        <v>3171.95</v>
      </c>
      <c r="L351" s="268">
        <v>3081</v>
      </c>
      <c r="M351" s="268">
        <v>2.4999099999999999</v>
      </c>
      <c r="N351" s="1"/>
      <c r="O351" s="1"/>
    </row>
    <row r="352" spans="1:15" ht="12.75" customHeight="1">
      <c r="A352" s="30">
        <v>342</v>
      </c>
      <c r="B352" s="278" t="s">
        <v>445</v>
      </c>
      <c r="C352" s="268">
        <v>416.95</v>
      </c>
      <c r="D352" s="269">
        <v>418.51666666666665</v>
      </c>
      <c r="E352" s="269">
        <v>409.93333333333328</v>
      </c>
      <c r="F352" s="269">
        <v>402.91666666666663</v>
      </c>
      <c r="G352" s="269">
        <v>394.33333333333326</v>
      </c>
      <c r="H352" s="269">
        <v>425.5333333333333</v>
      </c>
      <c r="I352" s="269">
        <v>434.11666666666667</v>
      </c>
      <c r="J352" s="269">
        <v>441.13333333333333</v>
      </c>
      <c r="K352" s="268">
        <v>427.1</v>
      </c>
      <c r="L352" s="268">
        <v>411.5</v>
      </c>
      <c r="M352" s="268">
        <v>4.1155099999999996</v>
      </c>
      <c r="N352" s="1"/>
      <c r="O352" s="1"/>
    </row>
    <row r="353" spans="1:15" ht="12.75" customHeight="1">
      <c r="A353" s="30">
        <v>343</v>
      </c>
      <c r="B353" s="278" t="s">
        <v>446</v>
      </c>
      <c r="C353" s="268">
        <v>268.7</v>
      </c>
      <c r="D353" s="269">
        <v>269.06666666666666</v>
      </c>
      <c r="E353" s="269">
        <v>264.88333333333333</v>
      </c>
      <c r="F353" s="269">
        <v>261.06666666666666</v>
      </c>
      <c r="G353" s="269">
        <v>256.88333333333333</v>
      </c>
      <c r="H353" s="269">
        <v>272.88333333333333</v>
      </c>
      <c r="I353" s="269">
        <v>277.06666666666661</v>
      </c>
      <c r="J353" s="269">
        <v>280.88333333333333</v>
      </c>
      <c r="K353" s="268">
        <v>273.25</v>
      </c>
      <c r="L353" s="268">
        <v>265.25</v>
      </c>
      <c r="M353" s="268">
        <v>2.0478100000000001</v>
      </c>
      <c r="N353" s="1"/>
      <c r="O353" s="1"/>
    </row>
    <row r="354" spans="1:15" ht="12.75" customHeight="1">
      <c r="A354" s="30">
        <v>344</v>
      </c>
      <c r="B354" s="278" t="s">
        <v>181</v>
      </c>
      <c r="C354" s="268">
        <v>1769.4</v>
      </c>
      <c r="D354" s="269">
        <v>1757.4666666666665</v>
      </c>
      <c r="E354" s="269">
        <v>1736.9333333333329</v>
      </c>
      <c r="F354" s="269">
        <v>1704.4666666666665</v>
      </c>
      <c r="G354" s="269">
        <v>1683.9333333333329</v>
      </c>
      <c r="H354" s="269">
        <v>1789.9333333333329</v>
      </c>
      <c r="I354" s="269">
        <v>1810.4666666666662</v>
      </c>
      <c r="J354" s="269">
        <v>1842.9333333333329</v>
      </c>
      <c r="K354" s="268">
        <v>1778</v>
      </c>
      <c r="L354" s="268">
        <v>1725</v>
      </c>
      <c r="M354" s="268">
        <v>9.9259299999999993</v>
      </c>
      <c r="N354" s="1"/>
      <c r="O354" s="1"/>
    </row>
    <row r="355" spans="1:15" ht="12.75" customHeight="1">
      <c r="A355" s="30">
        <v>345</v>
      </c>
      <c r="B355" s="278" t="s">
        <v>171</v>
      </c>
      <c r="C355" s="268">
        <v>53012.55</v>
      </c>
      <c r="D355" s="269">
        <v>52410.766666666663</v>
      </c>
      <c r="E355" s="269">
        <v>51205.183333333327</v>
      </c>
      <c r="F355" s="269">
        <v>49397.816666666666</v>
      </c>
      <c r="G355" s="269">
        <v>48192.23333333333</v>
      </c>
      <c r="H355" s="269">
        <v>54218.133333333324</v>
      </c>
      <c r="I355" s="269">
        <v>55423.716666666667</v>
      </c>
      <c r="J355" s="269">
        <v>57231.083333333321</v>
      </c>
      <c r="K355" s="268">
        <v>53616.35</v>
      </c>
      <c r="L355" s="268">
        <v>50603.4</v>
      </c>
      <c r="M355" s="268">
        <v>0.39158999999999999</v>
      </c>
      <c r="N355" s="1"/>
      <c r="O355" s="1"/>
    </row>
    <row r="356" spans="1:15" ht="12.75" customHeight="1">
      <c r="A356" s="30">
        <v>346</v>
      </c>
      <c r="B356" s="278" t="s">
        <v>447</v>
      </c>
      <c r="C356" s="268">
        <v>3200.55</v>
      </c>
      <c r="D356" s="269">
        <v>3181.1333333333332</v>
      </c>
      <c r="E356" s="269">
        <v>3144.9166666666665</v>
      </c>
      <c r="F356" s="269">
        <v>3089.2833333333333</v>
      </c>
      <c r="G356" s="269">
        <v>3053.0666666666666</v>
      </c>
      <c r="H356" s="269">
        <v>3236.7666666666664</v>
      </c>
      <c r="I356" s="269">
        <v>3272.9833333333336</v>
      </c>
      <c r="J356" s="269">
        <v>3328.6166666666663</v>
      </c>
      <c r="K356" s="268">
        <v>3217.35</v>
      </c>
      <c r="L356" s="268">
        <v>3125.5</v>
      </c>
      <c r="M356" s="268">
        <v>2.9863599999999999</v>
      </c>
      <c r="N356" s="1"/>
      <c r="O356" s="1"/>
    </row>
    <row r="357" spans="1:15" ht="12.75" customHeight="1">
      <c r="A357" s="30">
        <v>347</v>
      </c>
      <c r="B357" s="278" t="s">
        <v>173</v>
      </c>
      <c r="C357" s="268">
        <v>207.7</v>
      </c>
      <c r="D357" s="269">
        <v>207.75</v>
      </c>
      <c r="E357" s="269">
        <v>206</v>
      </c>
      <c r="F357" s="269">
        <v>204.3</v>
      </c>
      <c r="G357" s="269">
        <v>202.55</v>
      </c>
      <c r="H357" s="269">
        <v>209.45</v>
      </c>
      <c r="I357" s="269">
        <v>211.2</v>
      </c>
      <c r="J357" s="269">
        <v>212.89999999999998</v>
      </c>
      <c r="K357" s="268">
        <v>209.5</v>
      </c>
      <c r="L357" s="268">
        <v>206.05</v>
      </c>
      <c r="M357" s="268">
        <v>11.791589999999999</v>
      </c>
      <c r="N357" s="1"/>
      <c r="O357" s="1"/>
    </row>
    <row r="358" spans="1:15" ht="12.75" customHeight="1">
      <c r="A358" s="30">
        <v>348</v>
      </c>
      <c r="B358" s="278" t="s">
        <v>175</v>
      </c>
      <c r="C358" s="268">
        <v>4230.8</v>
      </c>
      <c r="D358" s="269">
        <v>4215.9666666666662</v>
      </c>
      <c r="E358" s="269">
        <v>4183.9333333333325</v>
      </c>
      <c r="F358" s="269">
        <v>4137.0666666666666</v>
      </c>
      <c r="G358" s="269">
        <v>4105.0333333333328</v>
      </c>
      <c r="H358" s="269">
        <v>4262.8333333333321</v>
      </c>
      <c r="I358" s="269">
        <v>4294.8666666666668</v>
      </c>
      <c r="J358" s="269">
        <v>4341.7333333333318</v>
      </c>
      <c r="K358" s="268">
        <v>4248</v>
      </c>
      <c r="L358" s="268">
        <v>4169.1000000000004</v>
      </c>
      <c r="M358" s="268">
        <v>8.3510000000000001E-2</v>
      </c>
      <c r="N358" s="1"/>
      <c r="O358" s="1"/>
    </row>
    <row r="359" spans="1:15" ht="12.75" customHeight="1">
      <c r="A359" s="30">
        <v>349</v>
      </c>
      <c r="B359" s="278" t="s">
        <v>449</v>
      </c>
      <c r="C359" s="268">
        <v>1429.45</v>
      </c>
      <c r="D359" s="269">
        <v>1420.7666666666667</v>
      </c>
      <c r="E359" s="269">
        <v>1397.6833333333334</v>
      </c>
      <c r="F359" s="269">
        <v>1365.9166666666667</v>
      </c>
      <c r="G359" s="269">
        <v>1342.8333333333335</v>
      </c>
      <c r="H359" s="269">
        <v>1452.5333333333333</v>
      </c>
      <c r="I359" s="269">
        <v>1475.6166666666668</v>
      </c>
      <c r="J359" s="269">
        <v>1507.3833333333332</v>
      </c>
      <c r="K359" s="268">
        <v>1443.85</v>
      </c>
      <c r="L359" s="268">
        <v>1389</v>
      </c>
      <c r="M359" s="268">
        <v>1.60337</v>
      </c>
      <c r="N359" s="1"/>
      <c r="O359" s="1"/>
    </row>
    <row r="360" spans="1:15" ht="12.75" customHeight="1">
      <c r="A360" s="30">
        <v>350</v>
      </c>
      <c r="B360" s="278" t="s">
        <v>176</v>
      </c>
      <c r="C360" s="268">
        <v>2809.95</v>
      </c>
      <c r="D360" s="269">
        <v>2793.3166666666671</v>
      </c>
      <c r="E360" s="269">
        <v>2766.6333333333341</v>
      </c>
      <c r="F360" s="269">
        <v>2723.3166666666671</v>
      </c>
      <c r="G360" s="269">
        <v>2696.6333333333341</v>
      </c>
      <c r="H360" s="269">
        <v>2836.6333333333341</v>
      </c>
      <c r="I360" s="269">
        <v>2863.3166666666675</v>
      </c>
      <c r="J360" s="269">
        <v>2906.6333333333341</v>
      </c>
      <c r="K360" s="268">
        <v>2820</v>
      </c>
      <c r="L360" s="268">
        <v>2750</v>
      </c>
      <c r="M360" s="268">
        <v>4.0861499999999999</v>
      </c>
      <c r="N360" s="1"/>
      <c r="O360" s="1"/>
    </row>
    <row r="361" spans="1:15" ht="12.75" customHeight="1">
      <c r="A361" s="30">
        <v>351</v>
      </c>
      <c r="B361" s="278" t="s">
        <v>172</v>
      </c>
      <c r="C361" s="268">
        <v>976.65</v>
      </c>
      <c r="D361" s="269">
        <v>969.55000000000007</v>
      </c>
      <c r="E361" s="269">
        <v>959.10000000000014</v>
      </c>
      <c r="F361" s="269">
        <v>941.55000000000007</v>
      </c>
      <c r="G361" s="269">
        <v>931.10000000000014</v>
      </c>
      <c r="H361" s="269">
        <v>987.10000000000014</v>
      </c>
      <c r="I361" s="269">
        <v>997.55000000000018</v>
      </c>
      <c r="J361" s="269">
        <v>1015.1000000000001</v>
      </c>
      <c r="K361" s="268">
        <v>980</v>
      </c>
      <c r="L361" s="268">
        <v>952</v>
      </c>
      <c r="M361" s="268">
        <v>9.8978300000000008</v>
      </c>
      <c r="N361" s="1"/>
      <c r="O361" s="1"/>
    </row>
    <row r="362" spans="1:15" ht="12.75" customHeight="1">
      <c r="A362" s="30">
        <v>352</v>
      </c>
      <c r="B362" s="278" t="s">
        <v>450</v>
      </c>
      <c r="C362" s="268">
        <v>894.15</v>
      </c>
      <c r="D362" s="269">
        <v>891.9</v>
      </c>
      <c r="E362" s="269">
        <v>877.09999999999991</v>
      </c>
      <c r="F362" s="269">
        <v>860.05</v>
      </c>
      <c r="G362" s="269">
        <v>845.24999999999989</v>
      </c>
      <c r="H362" s="269">
        <v>908.94999999999993</v>
      </c>
      <c r="I362" s="269">
        <v>923.74999999999989</v>
      </c>
      <c r="J362" s="269">
        <v>940.8</v>
      </c>
      <c r="K362" s="268">
        <v>906.7</v>
      </c>
      <c r="L362" s="268">
        <v>874.85</v>
      </c>
      <c r="M362" s="268">
        <v>0.30891000000000002</v>
      </c>
      <c r="N362" s="1"/>
      <c r="O362" s="1"/>
    </row>
    <row r="363" spans="1:15" ht="12.75" customHeight="1">
      <c r="A363" s="30">
        <v>353</v>
      </c>
      <c r="B363" s="278" t="s">
        <v>270</v>
      </c>
      <c r="C363" s="268">
        <v>2604.85</v>
      </c>
      <c r="D363" s="269">
        <v>2609.2666666666664</v>
      </c>
      <c r="E363" s="269">
        <v>2580.583333333333</v>
      </c>
      <c r="F363" s="269">
        <v>2556.3166666666666</v>
      </c>
      <c r="G363" s="269">
        <v>2527.6333333333332</v>
      </c>
      <c r="H363" s="269">
        <v>2633.5333333333328</v>
      </c>
      <c r="I363" s="269">
        <v>2662.2166666666662</v>
      </c>
      <c r="J363" s="269">
        <v>2686.4833333333327</v>
      </c>
      <c r="K363" s="268">
        <v>2637.95</v>
      </c>
      <c r="L363" s="268">
        <v>2585</v>
      </c>
      <c r="M363" s="268">
        <v>1.6507799999999999</v>
      </c>
      <c r="N363" s="1"/>
      <c r="O363" s="1"/>
    </row>
    <row r="364" spans="1:15" ht="12.75" customHeight="1">
      <c r="A364" s="30">
        <v>354</v>
      </c>
      <c r="B364" s="278" t="s">
        <v>451</v>
      </c>
      <c r="C364" s="268">
        <v>2165.6999999999998</v>
      </c>
      <c r="D364" s="269">
        <v>2138.5666666666666</v>
      </c>
      <c r="E364" s="269">
        <v>2099.1333333333332</v>
      </c>
      <c r="F364" s="269">
        <v>2032.5666666666666</v>
      </c>
      <c r="G364" s="269">
        <v>1993.1333333333332</v>
      </c>
      <c r="H364" s="269">
        <v>2205.1333333333332</v>
      </c>
      <c r="I364" s="269">
        <v>2244.5666666666666</v>
      </c>
      <c r="J364" s="269">
        <v>2311.1333333333332</v>
      </c>
      <c r="K364" s="268">
        <v>2178</v>
      </c>
      <c r="L364" s="268">
        <v>2072</v>
      </c>
      <c r="M364" s="268">
        <v>3.8630599999999999</v>
      </c>
      <c r="N364" s="1"/>
      <c r="O364" s="1"/>
    </row>
    <row r="365" spans="1:15" ht="12.75" customHeight="1">
      <c r="A365" s="30">
        <v>355</v>
      </c>
      <c r="B365" s="278" t="s">
        <v>806</v>
      </c>
      <c r="C365" s="268">
        <v>317.64999999999998</v>
      </c>
      <c r="D365" s="269">
        <v>317.7833333333333</v>
      </c>
      <c r="E365" s="269">
        <v>312.06666666666661</v>
      </c>
      <c r="F365" s="269">
        <v>306.48333333333329</v>
      </c>
      <c r="G365" s="269">
        <v>300.76666666666659</v>
      </c>
      <c r="H365" s="269">
        <v>323.36666666666662</v>
      </c>
      <c r="I365" s="269">
        <v>329.08333333333331</v>
      </c>
      <c r="J365" s="269">
        <v>334.66666666666663</v>
      </c>
      <c r="K365" s="268">
        <v>323.5</v>
      </c>
      <c r="L365" s="268">
        <v>312.2</v>
      </c>
      <c r="M365" s="268">
        <v>39.053049999999999</v>
      </c>
      <c r="N365" s="1"/>
      <c r="O365" s="1"/>
    </row>
    <row r="366" spans="1:15" ht="12.75" customHeight="1">
      <c r="A366" s="30">
        <v>356</v>
      </c>
      <c r="B366" s="278" t="s">
        <v>174</v>
      </c>
      <c r="C366" s="268">
        <v>112.2</v>
      </c>
      <c r="D366" s="269">
        <v>112.26666666666667</v>
      </c>
      <c r="E366" s="269">
        <v>111.18333333333334</v>
      </c>
      <c r="F366" s="269">
        <v>110.16666666666667</v>
      </c>
      <c r="G366" s="269">
        <v>109.08333333333334</v>
      </c>
      <c r="H366" s="269">
        <v>113.28333333333333</v>
      </c>
      <c r="I366" s="269">
        <v>114.36666666666667</v>
      </c>
      <c r="J366" s="269">
        <v>115.38333333333333</v>
      </c>
      <c r="K366" s="268">
        <v>113.35</v>
      </c>
      <c r="L366" s="268">
        <v>111.25</v>
      </c>
      <c r="M366" s="268">
        <v>66.179329999999993</v>
      </c>
      <c r="N366" s="1"/>
      <c r="O366" s="1"/>
    </row>
    <row r="367" spans="1:15" ht="12.75" customHeight="1">
      <c r="A367" s="30">
        <v>357</v>
      </c>
      <c r="B367" s="278" t="s">
        <v>179</v>
      </c>
      <c r="C367" s="268">
        <v>220.1</v>
      </c>
      <c r="D367" s="269">
        <v>221.88333333333333</v>
      </c>
      <c r="E367" s="269">
        <v>217.36666666666665</v>
      </c>
      <c r="F367" s="269">
        <v>214.63333333333333</v>
      </c>
      <c r="G367" s="269">
        <v>210.11666666666665</v>
      </c>
      <c r="H367" s="269">
        <v>224.61666666666665</v>
      </c>
      <c r="I367" s="269">
        <v>229.1333333333333</v>
      </c>
      <c r="J367" s="269">
        <v>231.86666666666665</v>
      </c>
      <c r="K367" s="268">
        <v>226.4</v>
      </c>
      <c r="L367" s="268">
        <v>219.15</v>
      </c>
      <c r="M367" s="268">
        <v>196.98398</v>
      </c>
      <c r="N367" s="1"/>
      <c r="O367" s="1"/>
    </row>
    <row r="368" spans="1:15" ht="12.75" customHeight="1">
      <c r="A368" s="30">
        <v>358</v>
      </c>
      <c r="B368" s="278" t="s">
        <v>807</v>
      </c>
      <c r="C368" s="268">
        <v>406.65</v>
      </c>
      <c r="D368" s="269">
        <v>408.33333333333331</v>
      </c>
      <c r="E368" s="269">
        <v>402.66666666666663</v>
      </c>
      <c r="F368" s="269">
        <v>398.68333333333334</v>
      </c>
      <c r="G368" s="269">
        <v>393.01666666666665</v>
      </c>
      <c r="H368" s="269">
        <v>412.31666666666661</v>
      </c>
      <c r="I368" s="269">
        <v>417.98333333333323</v>
      </c>
      <c r="J368" s="269">
        <v>421.96666666666658</v>
      </c>
      <c r="K368" s="268">
        <v>414</v>
      </c>
      <c r="L368" s="268">
        <v>404.35</v>
      </c>
      <c r="M368" s="268">
        <v>4.5661500000000004</v>
      </c>
      <c r="N368" s="1"/>
      <c r="O368" s="1"/>
    </row>
    <row r="369" spans="1:15" ht="12.75" customHeight="1">
      <c r="A369" s="30">
        <v>359</v>
      </c>
      <c r="B369" s="278" t="s">
        <v>271</v>
      </c>
      <c r="C369" s="268">
        <v>449.85</v>
      </c>
      <c r="D369" s="269">
        <v>451.75</v>
      </c>
      <c r="E369" s="269">
        <v>444.25</v>
      </c>
      <c r="F369" s="269">
        <v>438.65</v>
      </c>
      <c r="G369" s="269">
        <v>431.15</v>
      </c>
      <c r="H369" s="269">
        <v>457.35</v>
      </c>
      <c r="I369" s="269">
        <v>464.85</v>
      </c>
      <c r="J369" s="269">
        <v>470.45000000000005</v>
      </c>
      <c r="K369" s="268">
        <v>459.25</v>
      </c>
      <c r="L369" s="268">
        <v>446.15</v>
      </c>
      <c r="M369" s="268">
        <v>2.3315000000000001</v>
      </c>
      <c r="N369" s="1"/>
      <c r="O369" s="1"/>
    </row>
    <row r="370" spans="1:15" ht="12.75" customHeight="1">
      <c r="A370" s="30">
        <v>360</v>
      </c>
      <c r="B370" s="278" t="s">
        <v>452</v>
      </c>
      <c r="C370" s="268">
        <v>590.20000000000005</v>
      </c>
      <c r="D370" s="269">
        <v>592.56666666666672</v>
      </c>
      <c r="E370" s="269">
        <v>586.13333333333344</v>
      </c>
      <c r="F370" s="269">
        <v>582.06666666666672</v>
      </c>
      <c r="G370" s="269">
        <v>575.63333333333344</v>
      </c>
      <c r="H370" s="269">
        <v>596.63333333333344</v>
      </c>
      <c r="I370" s="269">
        <v>603.06666666666661</v>
      </c>
      <c r="J370" s="269">
        <v>607.13333333333344</v>
      </c>
      <c r="K370" s="268">
        <v>599</v>
      </c>
      <c r="L370" s="268">
        <v>588.5</v>
      </c>
      <c r="M370" s="268">
        <v>1.0265</v>
      </c>
      <c r="N370" s="1"/>
      <c r="O370" s="1"/>
    </row>
    <row r="371" spans="1:15" ht="12.75" customHeight="1">
      <c r="A371" s="30">
        <v>361</v>
      </c>
      <c r="B371" s="278" t="s">
        <v>453</v>
      </c>
      <c r="C371" s="268">
        <v>129.35</v>
      </c>
      <c r="D371" s="269">
        <v>130.35</v>
      </c>
      <c r="E371" s="269">
        <v>127.5</v>
      </c>
      <c r="F371" s="269">
        <v>125.65</v>
      </c>
      <c r="G371" s="269">
        <v>122.80000000000001</v>
      </c>
      <c r="H371" s="269">
        <v>132.19999999999999</v>
      </c>
      <c r="I371" s="269">
        <v>135.04999999999995</v>
      </c>
      <c r="J371" s="269">
        <v>136.89999999999998</v>
      </c>
      <c r="K371" s="268">
        <v>133.19999999999999</v>
      </c>
      <c r="L371" s="268">
        <v>128.5</v>
      </c>
      <c r="M371" s="268">
        <v>4.3591699999999998</v>
      </c>
      <c r="N371" s="1"/>
      <c r="O371" s="1"/>
    </row>
    <row r="372" spans="1:15" ht="12.75" customHeight="1">
      <c r="A372" s="30">
        <v>362</v>
      </c>
      <c r="B372" s="278" t="s">
        <v>852</v>
      </c>
      <c r="C372" s="268">
        <v>1493.85</v>
      </c>
      <c r="D372" s="269">
        <v>1504.9333333333334</v>
      </c>
      <c r="E372" s="269">
        <v>1469.9166666666667</v>
      </c>
      <c r="F372" s="269">
        <v>1445.9833333333333</v>
      </c>
      <c r="G372" s="269">
        <v>1410.9666666666667</v>
      </c>
      <c r="H372" s="269">
        <v>1528.8666666666668</v>
      </c>
      <c r="I372" s="269">
        <v>1563.8833333333332</v>
      </c>
      <c r="J372" s="269">
        <v>1587.8166666666668</v>
      </c>
      <c r="K372" s="268">
        <v>1539.95</v>
      </c>
      <c r="L372" s="268">
        <v>1481</v>
      </c>
      <c r="M372" s="268">
        <v>0.69233999999999996</v>
      </c>
      <c r="N372" s="1"/>
      <c r="O372" s="1"/>
    </row>
    <row r="373" spans="1:15" ht="12.75" customHeight="1">
      <c r="A373" s="30">
        <v>363</v>
      </c>
      <c r="B373" s="278" t="s">
        <v>454</v>
      </c>
      <c r="C373" s="268">
        <v>4097.3</v>
      </c>
      <c r="D373" s="269">
        <v>4100.3833333333332</v>
      </c>
      <c r="E373" s="269">
        <v>4082.8166666666666</v>
      </c>
      <c r="F373" s="269">
        <v>4068.3333333333335</v>
      </c>
      <c r="G373" s="269">
        <v>4050.7666666666669</v>
      </c>
      <c r="H373" s="269">
        <v>4114.8666666666668</v>
      </c>
      <c r="I373" s="269">
        <v>4132.4333333333325</v>
      </c>
      <c r="J373" s="269">
        <v>4146.9166666666661</v>
      </c>
      <c r="K373" s="268">
        <v>4117.95</v>
      </c>
      <c r="L373" s="268">
        <v>4085.9</v>
      </c>
      <c r="M373" s="268">
        <v>4.573E-2</v>
      </c>
      <c r="N373" s="1"/>
      <c r="O373" s="1"/>
    </row>
    <row r="374" spans="1:15" ht="12.75" customHeight="1">
      <c r="A374" s="30">
        <v>364</v>
      </c>
      <c r="B374" s="278" t="s">
        <v>272</v>
      </c>
      <c r="C374" s="268">
        <v>14722.2</v>
      </c>
      <c r="D374" s="269">
        <v>14650.733333333332</v>
      </c>
      <c r="E374" s="269">
        <v>14551.466666666664</v>
      </c>
      <c r="F374" s="269">
        <v>14380.733333333332</v>
      </c>
      <c r="G374" s="269">
        <v>14281.466666666664</v>
      </c>
      <c r="H374" s="269">
        <v>14821.466666666664</v>
      </c>
      <c r="I374" s="269">
        <v>14920.73333333333</v>
      </c>
      <c r="J374" s="269">
        <v>15091.466666666664</v>
      </c>
      <c r="K374" s="268">
        <v>14750</v>
      </c>
      <c r="L374" s="268">
        <v>14480</v>
      </c>
      <c r="M374" s="268">
        <v>6.7780000000000007E-2</v>
      </c>
      <c r="N374" s="1"/>
      <c r="O374" s="1"/>
    </row>
    <row r="375" spans="1:15" ht="12.75" customHeight="1">
      <c r="A375" s="30">
        <v>365</v>
      </c>
      <c r="B375" s="278" t="s">
        <v>178</v>
      </c>
      <c r="C375" s="268">
        <v>40.5</v>
      </c>
      <c r="D375" s="269">
        <v>40.516666666666673</v>
      </c>
      <c r="E375" s="269">
        <v>39.833333333333343</v>
      </c>
      <c r="F375" s="269">
        <v>39.166666666666671</v>
      </c>
      <c r="G375" s="269">
        <v>38.483333333333341</v>
      </c>
      <c r="H375" s="269">
        <v>41.183333333333344</v>
      </c>
      <c r="I375" s="269">
        <v>41.866666666666667</v>
      </c>
      <c r="J375" s="269">
        <v>42.533333333333346</v>
      </c>
      <c r="K375" s="268">
        <v>41.2</v>
      </c>
      <c r="L375" s="268">
        <v>39.85</v>
      </c>
      <c r="M375" s="268">
        <v>769.24094000000002</v>
      </c>
      <c r="N375" s="1"/>
      <c r="O375" s="1"/>
    </row>
    <row r="376" spans="1:15" ht="12.75" customHeight="1">
      <c r="A376" s="30">
        <v>366</v>
      </c>
      <c r="B376" s="278" t="s">
        <v>455</v>
      </c>
      <c r="C376" s="268">
        <v>649.79999999999995</v>
      </c>
      <c r="D376" s="269">
        <v>639.93333333333328</v>
      </c>
      <c r="E376" s="269">
        <v>620.86666666666656</v>
      </c>
      <c r="F376" s="269">
        <v>591.93333333333328</v>
      </c>
      <c r="G376" s="269">
        <v>572.86666666666656</v>
      </c>
      <c r="H376" s="269">
        <v>668.86666666666656</v>
      </c>
      <c r="I376" s="269">
        <v>687.93333333333339</v>
      </c>
      <c r="J376" s="269">
        <v>716.86666666666656</v>
      </c>
      <c r="K376" s="268">
        <v>659</v>
      </c>
      <c r="L376" s="268">
        <v>611</v>
      </c>
      <c r="M376" s="268">
        <v>4.8738599999999996</v>
      </c>
      <c r="N376" s="1"/>
      <c r="O376" s="1"/>
    </row>
    <row r="377" spans="1:15" ht="12.75" customHeight="1">
      <c r="A377" s="30">
        <v>367</v>
      </c>
      <c r="B377" s="278" t="s">
        <v>183</v>
      </c>
      <c r="C377" s="268">
        <v>127.6</v>
      </c>
      <c r="D377" s="269">
        <v>127.2</v>
      </c>
      <c r="E377" s="269">
        <v>125.4</v>
      </c>
      <c r="F377" s="269">
        <v>123.2</v>
      </c>
      <c r="G377" s="269">
        <v>121.4</v>
      </c>
      <c r="H377" s="269">
        <v>129.4</v>
      </c>
      <c r="I377" s="269">
        <v>131.19999999999999</v>
      </c>
      <c r="J377" s="269">
        <v>133.4</v>
      </c>
      <c r="K377" s="268">
        <v>129</v>
      </c>
      <c r="L377" s="268">
        <v>125</v>
      </c>
      <c r="M377" s="268">
        <v>98.735249999999994</v>
      </c>
      <c r="N377" s="1"/>
      <c r="O377" s="1"/>
    </row>
    <row r="378" spans="1:15" ht="12.75" customHeight="1">
      <c r="A378" s="30">
        <v>368</v>
      </c>
      <c r="B378" s="278" t="s">
        <v>184</v>
      </c>
      <c r="C378" s="268">
        <v>103.65</v>
      </c>
      <c r="D378" s="269">
        <v>103.28333333333335</v>
      </c>
      <c r="E378" s="269">
        <v>102.56666666666669</v>
      </c>
      <c r="F378" s="269">
        <v>101.48333333333335</v>
      </c>
      <c r="G378" s="269">
        <v>100.76666666666669</v>
      </c>
      <c r="H378" s="269">
        <v>104.36666666666669</v>
      </c>
      <c r="I378" s="269">
        <v>105.08333333333336</v>
      </c>
      <c r="J378" s="269">
        <v>106.16666666666669</v>
      </c>
      <c r="K378" s="268">
        <v>104</v>
      </c>
      <c r="L378" s="268">
        <v>102.2</v>
      </c>
      <c r="M378" s="268">
        <v>47.35736</v>
      </c>
      <c r="N378" s="1"/>
      <c r="O378" s="1"/>
    </row>
    <row r="379" spans="1:15" ht="12.75" customHeight="1">
      <c r="A379" s="30">
        <v>369</v>
      </c>
      <c r="B379" s="278" t="s">
        <v>809</v>
      </c>
      <c r="C379" s="268">
        <v>694.65</v>
      </c>
      <c r="D379" s="269">
        <v>692.63333333333333</v>
      </c>
      <c r="E379" s="269">
        <v>684.11666666666667</v>
      </c>
      <c r="F379" s="269">
        <v>673.58333333333337</v>
      </c>
      <c r="G379" s="269">
        <v>665.06666666666672</v>
      </c>
      <c r="H379" s="269">
        <v>703.16666666666663</v>
      </c>
      <c r="I379" s="269">
        <v>711.68333333333328</v>
      </c>
      <c r="J379" s="269">
        <v>722.21666666666658</v>
      </c>
      <c r="K379" s="268">
        <v>701.15</v>
      </c>
      <c r="L379" s="268">
        <v>682.1</v>
      </c>
      <c r="M379" s="268">
        <v>6.1850199999999997</v>
      </c>
      <c r="N379" s="1"/>
      <c r="O379" s="1"/>
    </row>
    <row r="380" spans="1:15" ht="12.75" customHeight="1">
      <c r="A380" s="30">
        <v>370</v>
      </c>
      <c r="B380" s="278" t="s">
        <v>456</v>
      </c>
      <c r="C380" s="268">
        <v>298.7</v>
      </c>
      <c r="D380" s="269">
        <v>295.76666666666665</v>
      </c>
      <c r="E380" s="269">
        <v>291.93333333333328</v>
      </c>
      <c r="F380" s="269">
        <v>285.16666666666663</v>
      </c>
      <c r="G380" s="269">
        <v>281.33333333333326</v>
      </c>
      <c r="H380" s="269">
        <v>302.5333333333333</v>
      </c>
      <c r="I380" s="269">
        <v>306.36666666666667</v>
      </c>
      <c r="J380" s="269">
        <v>313.13333333333333</v>
      </c>
      <c r="K380" s="268">
        <v>299.60000000000002</v>
      </c>
      <c r="L380" s="268">
        <v>289</v>
      </c>
      <c r="M380" s="268">
        <v>1.6840999999999999</v>
      </c>
      <c r="N380" s="1"/>
      <c r="O380" s="1"/>
    </row>
    <row r="381" spans="1:15" ht="12.75" customHeight="1">
      <c r="A381" s="30">
        <v>371</v>
      </c>
      <c r="B381" s="278" t="s">
        <v>457</v>
      </c>
      <c r="C381" s="268">
        <v>1098.25</v>
      </c>
      <c r="D381" s="269">
        <v>1095.8</v>
      </c>
      <c r="E381" s="269">
        <v>1078.6999999999998</v>
      </c>
      <c r="F381" s="269">
        <v>1059.1499999999999</v>
      </c>
      <c r="G381" s="269">
        <v>1042.0499999999997</v>
      </c>
      <c r="H381" s="269">
        <v>1115.3499999999999</v>
      </c>
      <c r="I381" s="269">
        <v>1132.4499999999998</v>
      </c>
      <c r="J381" s="269">
        <v>1152</v>
      </c>
      <c r="K381" s="268">
        <v>1112.9000000000001</v>
      </c>
      <c r="L381" s="268">
        <v>1076.25</v>
      </c>
      <c r="M381" s="268">
        <v>2.4069199999999999</v>
      </c>
      <c r="N381" s="1"/>
      <c r="O381" s="1"/>
    </row>
    <row r="382" spans="1:15" ht="12.75" customHeight="1">
      <c r="A382" s="30">
        <v>372</v>
      </c>
      <c r="B382" s="278" t="s">
        <v>458</v>
      </c>
      <c r="C382" s="268">
        <v>36.049999999999997</v>
      </c>
      <c r="D382" s="269">
        <v>35.583333333333336</v>
      </c>
      <c r="E382" s="269">
        <v>34.916666666666671</v>
      </c>
      <c r="F382" s="269">
        <v>33.783333333333339</v>
      </c>
      <c r="G382" s="269">
        <v>33.116666666666674</v>
      </c>
      <c r="H382" s="269">
        <v>36.716666666666669</v>
      </c>
      <c r="I382" s="269">
        <v>37.38333333333334</v>
      </c>
      <c r="J382" s="269">
        <v>38.516666666666666</v>
      </c>
      <c r="K382" s="268">
        <v>36.25</v>
      </c>
      <c r="L382" s="268">
        <v>34.450000000000003</v>
      </c>
      <c r="M382" s="268">
        <v>98.449169999999995</v>
      </c>
      <c r="N382" s="1"/>
      <c r="O382" s="1"/>
    </row>
    <row r="383" spans="1:15" ht="12.75" customHeight="1">
      <c r="A383" s="30">
        <v>373</v>
      </c>
      <c r="B383" s="278" t="s">
        <v>808</v>
      </c>
      <c r="C383" s="268">
        <v>107.7</v>
      </c>
      <c r="D383" s="269">
        <v>107.10000000000001</v>
      </c>
      <c r="E383" s="269">
        <v>105.80000000000001</v>
      </c>
      <c r="F383" s="269">
        <v>103.9</v>
      </c>
      <c r="G383" s="269">
        <v>102.60000000000001</v>
      </c>
      <c r="H383" s="269">
        <v>109.00000000000001</v>
      </c>
      <c r="I383" s="269">
        <v>110.3</v>
      </c>
      <c r="J383" s="269">
        <v>112.20000000000002</v>
      </c>
      <c r="K383" s="268">
        <v>108.4</v>
      </c>
      <c r="L383" s="268">
        <v>105.2</v>
      </c>
      <c r="M383" s="268">
        <v>8.3656000000000006</v>
      </c>
      <c r="N383" s="1"/>
      <c r="O383" s="1"/>
    </row>
    <row r="384" spans="1:15" ht="12.75" customHeight="1">
      <c r="A384" s="30">
        <v>374</v>
      </c>
      <c r="B384" s="278" t="s">
        <v>459</v>
      </c>
      <c r="C384" s="268">
        <v>178.45</v>
      </c>
      <c r="D384" s="269">
        <v>177.5</v>
      </c>
      <c r="E384" s="269">
        <v>174.5</v>
      </c>
      <c r="F384" s="269">
        <v>170.55</v>
      </c>
      <c r="G384" s="269">
        <v>167.55</v>
      </c>
      <c r="H384" s="269">
        <v>181.45</v>
      </c>
      <c r="I384" s="269">
        <v>184.45</v>
      </c>
      <c r="J384" s="269">
        <v>188.39999999999998</v>
      </c>
      <c r="K384" s="268">
        <v>180.5</v>
      </c>
      <c r="L384" s="268">
        <v>173.55</v>
      </c>
      <c r="M384" s="268">
        <v>18.84272</v>
      </c>
      <c r="N384" s="1"/>
      <c r="O384" s="1"/>
    </row>
    <row r="385" spans="1:15" ht="12.75" customHeight="1">
      <c r="A385" s="30">
        <v>375</v>
      </c>
      <c r="B385" s="278" t="s">
        <v>460</v>
      </c>
      <c r="C385" s="268">
        <v>587.85</v>
      </c>
      <c r="D385" s="269">
        <v>588.55000000000007</v>
      </c>
      <c r="E385" s="269">
        <v>581.80000000000018</v>
      </c>
      <c r="F385" s="269">
        <v>575.75000000000011</v>
      </c>
      <c r="G385" s="269">
        <v>569.00000000000023</v>
      </c>
      <c r="H385" s="269">
        <v>594.60000000000014</v>
      </c>
      <c r="I385" s="269">
        <v>601.34999999999991</v>
      </c>
      <c r="J385" s="269">
        <v>607.40000000000009</v>
      </c>
      <c r="K385" s="268">
        <v>595.29999999999995</v>
      </c>
      <c r="L385" s="268">
        <v>582.5</v>
      </c>
      <c r="M385" s="268">
        <v>1.4570000000000001</v>
      </c>
      <c r="N385" s="1"/>
      <c r="O385" s="1"/>
    </row>
    <row r="386" spans="1:15" ht="12.75" customHeight="1">
      <c r="A386" s="30">
        <v>376</v>
      </c>
      <c r="B386" s="278" t="s">
        <v>461</v>
      </c>
      <c r="C386" s="268">
        <v>223.9</v>
      </c>
      <c r="D386" s="269">
        <v>224.4</v>
      </c>
      <c r="E386" s="269">
        <v>222.15</v>
      </c>
      <c r="F386" s="269">
        <v>220.4</v>
      </c>
      <c r="G386" s="269">
        <v>218.15</v>
      </c>
      <c r="H386" s="269">
        <v>226.15</v>
      </c>
      <c r="I386" s="269">
        <v>228.4</v>
      </c>
      <c r="J386" s="269">
        <v>230.15</v>
      </c>
      <c r="K386" s="268">
        <v>226.65</v>
      </c>
      <c r="L386" s="268">
        <v>222.65</v>
      </c>
      <c r="M386" s="268">
        <v>1.68208</v>
      </c>
      <c r="N386" s="1"/>
      <c r="O386" s="1"/>
    </row>
    <row r="387" spans="1:15" ht="12.75" customHeight="1">
      <c r="A387" s="30">
        <v>377</v>
      </c>
      <c r="B387" s="278" t="s">
        <v>462</v>
      </c>
      <c r="C387" s="268">
        <v>103.8</v>
      </c>
      <c r="D387" s="269">
        <v>103.64999999999999</v>
      </c>
      <c r="E387" s="269">
        <v>102.59999999999998</v>
      </c>
      <c r="F387" s="269">
        <v>101.39999999999999</v>
      </c>
      <c r="G387" s="269">
        <v>100.34999999999998</v>
      </c>
      <c r="H387" s="269">
        <v>104.84999999999998</v>
      </c>
      <c r="I387" s="269">
        <v>105.89999999999999</v>
      </c>
      <c r="J387" s="269">
        <v>107.09999999999998</v>
      </c>
      <c r="K387" s="268">
        <v>104.7</v>
      </c>
      <c r="L387" s="268">
        <v>102.45</v>
      </c>
      <c r="M387" s="268">
        <v>27.13983</v>
      </c>
      <c r="N387" s="1"/>
      <c r="O387" s="1"/>
    </row>
    <row r="388" spans="1:15" ht="12.75" customHeight="1">
      <c r="A388" s="30">
        <v>378</v>
      </c>
      <c r="B388" s="278" t="s">
        <v>463</v>
      </c>
      <c r="C388" s="268">
        <v>2004.75</v>
      </c>
      <c r="D388" s="269">
        <v>2021.9333333333334</v>
      </c>
      <c r="E388" s="269">
        <v>1963.8666666666668</v>
      </c>
      <c r="F388" s="269">
        <v>1922.9833333333333</v>
      </c>
      <c r="G388" s="269">
        <v>1864.9166666666667</v>
      </c>
      <c r="H388" s="269">
        <v>2062.8166666666666</v>
      </c>
      <c r="I388" s="269">
        <v>2120.8833333333332</v>
      </c>
      <c r="J388" s="269">
        <v>2161.7666666666669</v>
      </c>
      <c r="K388" s="268">
        <v>2080</v>
      </c>
      <c r="L388" s="268">
        <v>1981.05</v>
      </c>
      <c r="M388" s="268">
        <v>0.55174999999999996</v>
      </c>
      <c r="N388" s="1"/>
      <c r="O388" s="1"/>
    </row>
    <row r="389" spans="1:15" ht="12.75" customHeight="1">
      <c r="A389" s="30">
        <v>379</v>
      </c>
      <c r="B389" s="278" t="s">
        <v>853</v>
      </c>
      <c r="C389" s="268">
        <v>50.55</v>
      </c>
      <c r="D389" s="269">
        <v>50.566666666666663</v>
      </c>
      <c r="E389" s="269">
        <v>49.983333333333327</v>
      </c>
      <c r="F389" s="269">
        <v>49.416666666666664</v>
      </c>
      <c r="G389" s="269">
        <v>48.833333333333329</v>
      </c>
      <c r="H389" s="269">
        <v>51.133333333333326</v>
      </c>
      <c r="I389" s="269">
        <v>51.716666666666669</v>
      </c>
      <c r="J389" s="269">
        <v>52.283333333333324</v>
      </c>
      <c r="K389" s="268">
        <v>51.15</v>
      </c>
      <c r="L389" s="268">
        <v>50</v>
      </c>
      <c r="M389" s="268">
        <v>18.833780000000001</v>
      </c>
      <c r="N389" s="1"/>
      <c r="O389" s="1"/>
    </row>
    <row r="390" spans="1:15" ht="12.75" customHeight="1">
      <c r="A390" s="30">
        <v>380</v>
      </c>
      <c r="B390" s="278" t="s">
        <v>464</v>
      </c>
      <c r="C390" s="268">
        <v>145.19999999999999</v>
      </c>
      <c r="D390" s="269">
        <v>146.83333333333334</v>
      </c>
      <c r="E390" s="269">
        <v>142.36666666666667</v>
      </c>
      <c r="F390" s="269">
        <v>139.53333333333333</v>
      </c>
      <c r="G390" s="269">
        <v>135.06666666666666</v>
      </c>
      <c r="H390" s="269">
        <v>149.66666666666669</v>
      </c>
      <c r="I390" s="269">
        <v>154.13333333333333</v>
      </c>
      <c r="J390" s="269">
        <v>156.9666666666667</v>
      </c>
      <c r="K390" s="268">
        <v>151.30000000000001</v>
      </c>
      <c r="L390" s="268">
        <v>144</v>
      </c>
      <c r="M390" s="268">
        <v>33.748890000000003</v>
      </c>
      <c r="N390" s="1"/>
      <c r="O390" s="1"/>
    </row>
    <row r="391" spans="1:15" ht="12.75" customHeight="1">
      <c r="A391" s="30">
        <v>381</v>
      </c>
      <c r="B391" s="278" t="s">
        <v>465</v>
      </c>
      <c r="C391" s="268">
        <v>1074.75</v>
      </c>
      <c r="D391" s="269">
        <v>1076.6000000000001</v>
      </c>
      <c r="E391" s="269">
        <v>1068.2000000000003</v>
      </c>
      <c r="F391" s="269">
        <v>1061.6500000000001</v>
      </c>
      <c r="G391" s="269">
        <v>1053.2500000000002</v>
      </c>
      <c r="H391" s="269">
        <v>1083.1500000000003</v>
      </c>
      <c r="I391" s="269">
        <v>1091.5500000000004</v>
      </c>
      <c r="J391" s="269">
        <v>1098.1000000000004</v>
      </c>
      <c r="K391" s="268">
        <v>1085</v>
      </c>
      <c r="L391" s="268">
        <v>1070.05</v>
      </c>
      <c r="M391" s="268">
        <v>1.11425</v>
      </c>
      <c r="N391" s="1"/>
      <c r="O391" s="1"/>
    </row>
    <row r="392" spans="1:15" ht="12.75" customHeight="1">
      <c r="A392" s="30">
        <v>382</v>
      </c>
      <c r="B392" s="278" t="s">
        <v>185</v>
      </c>
      <c r="C392" s="268">
        <v>2486.1</v>
      </c>
      <c r="D392" s="269">
        <v>2487.0666666666671</v>
      </c>
      <c r="E392" s="269">
        <v>2471.1333333333341</v>
      </c>
      <c r="F392" s="269">
        <v>2456.166666666667</v>
      </c>
      <c r="G392" s="269">
        <v>2440.233333333334</v>
      </c>
      <c r="H392" s="269">
        <v>2502.0333333333342</v>
      </c>
      <c r="I392" s="269">
        <v>2517.9666666666676</v>
      </c>
      <c r="J392" s="269">
        <v>2532.9333333333343</v>
      </c>
      <c r="K392" s="268">
        <v>2503</v>
      </c>
      <c r="L392" s="268">
        <v>2472.1</v>
      </c>
      <c r="M392" s="268">
        <v>47.572189999999999</v>
      </c>
      <c r="N392" s="1"/>
      <c r="O392" s="1"/>
    </row>
    <row r="393" spans="1:15" ht="12.75" customHeight="1">
      <c r="A393" s="30">
        <v>383</v>
      </c>
      <c r="B393" s="278" t="s">
        <v>823</v>
      </c>
      <c r="C393" s="268">
        <v>124.25</v>
      </c>
      <c r="D393" s="269">
        <v>124.16666666666667</v>
      </c>
      <c r="E393" s="269">
        <v>122.38333333333334</v>
      </c>
      <c r="F393" s="269">
        <v>120.51666666666667</v>
      </c>
      <c r="G393" s="269">
        <v>118.73333333333333</v>
      </c>
      <c r="H393" s="269">
        <v>126.03333333333335</v>
      </c>
      <c r="I393" s="269">
        <v>127.81666666666668</v>
      </c>
      <c r="J393" s="269">
        <v>129.68333333333334</v>
      </c>
      <c r="K393" s="268">
        <v>125.95</v>
      </c>
      <c r="L393" s="268">
        <v>122.3</v>
      </c>
      <c r="M393" s="268">
        <v>5.6281800000000004</v>
      </c>
      <c r="N393" s="1"/>
      <c r="O393" s="1"/>
    </row>
    <row r="394" spans="1:15" ht="12.75" customHeight="1">
      <c r="A394" s="30">
        <v>384</v>
      </c>
      <c r="B394" s="278" t="s">
        <v>466</v>
      </c>
      <c r="C394" s="268">
        <v>954.5</v>
      </c>
      <c r="D394" s="269">
        <v>959.11666666666679</v>
      </c>
      <c r="E394" s="269">
        <v>946.8333333333336</v>
      </c>
      <c r="F394" s="269">
        <v>939.16666666666686</v>
      </c>
      <c r="G394" s="269">
        <v>926.88333333333367</v>
      </c>
      <c r="H394" s="269">
        <v>966.78333333333353</v>
      </c>
      <c r="I394" s="269">
        <v>979.06666666666683</v>
      </c>
      <c r="J394" s="269">
        <v>986.73333333333346</v>
      </c>
      <c r="K394" s="268">
        <v>971.4</v>
      </c>
      <c r="L394" s="268">
        <v>951.45</v>
      </c>
      <c r="M394" s="268">
        <v>0.18042</v>
      </c>
      <c r="N394" s="1"/>
      <c r="O394" s="1"/>
    </row>
    <row r="395" spans="1:15" ht="12.75" customHeight="1">
      <c r="A395" s="30">
        <v>385</v>
      </c>
      <c r="B395" s="278" t="s">
        <v>467</v>
      </c>
      <c r="C395" s="268">
        <v>1390.55</v>
      </c>
      <c r="D395" s="269">
        <v>1396.1333333333332</v>
      </c>
      <c r="E395" s="269">
        <v>1382.5166666666664</v>
      </c>
      <c r="F395" s="269">
        <v>1374.4833333333331</v>
      </c>
      <c r="G395" s="269">
        <v>1360.8666666666663</v>
      </c>
      <c r="H395" s="269">
        <v>1404.1666666666665</v>
      </c>
      <c r="I395" s="269">
        <v>1417.7833333333333</v>
      </c>
      <c r="J395" s="269">
        <v>1425.8166666666666</v>
      </c>
      <c r="K395" s="268">
        <v>1409.75</v>
      </c>
      <c r="L395" s="268">
        <v>1388.1</v>
      </c>
      <c r="M395" s="268">
        <v>1.12313</v>
      </c>
      <c r="N395" s="1"/>
      <c r="O395" s="1"/>
    </row>
    <row r="396" spans="1:15" ht="12.75" customHeight="1">
      <c r="A396" s="30">
        <v>386</v>
      </c>
      <c r="B396" s="278" t="s">
        <v>273</v>
      </c>
      <c r="C396" s="268">
        <v>944.45</v>
      </c>
      <c r="D396" s="269">
        <v>938.08333333333337</v>
      </c>
      <c r="E396" s="269">
        <v>927.76666666666677</v>
      </c>
      <c r="F396" s="269">
        <v>911.08333333333337</v>
      </c>
      <c r="G396" s="269">
        <v>900.76666666666677</v>
      </c>
      <c r="H396" s="269">
        <v>954.76666666666677</v>
      </c>
      <c r="I396" s="269">
        <v>965.08333333333337</v>
      </c>
      <c r="J396" s="269">
        <v>981.76666666666677</v>
      </c>
      <c r="K396" s="268">
        <v>948.4</v>
      </c>
      <c r="L396" s="268">
        <v>921.4</v>
      </c>
      <c r="M396" s="268">
        <v>7.7825699999999998</v>
      </c>
      <c r="N396" s="1"/>
      <c r="O396" s="1"/>
    </row>
    <row r="397" spans="1:15" ht="12.75" customHeight="1">
      <c r="A397" s="30">
        <v>387</v>
      </c>
      <c r="B397" s="278" t="s">
        <v>187</v>
      </c>
      <c r="C397" s="268">
        <v>1285.5</v>
      </c>
      <c r="D397" s="269">
        <v>1284.8166666666666</v>
      </c>
      <c r="E397" s="269">
        <v>1269.6833333333332</v>
      </c>
      <c r="F397" s="269">
        <v>1253.8666666666666</v>
      </c>
      <c r="G397" s="269">
        <v>1238.7333333333331</v>
      </c>
      <c r="H397" s="269">
        <v>1300.6333333333332</v>
      </c>
      <c r="I397" s="269">
        <v>1315.7666666666664</v>
      </c>
      <c r="J397" s="269">
        <v>1331.5833333333333</v>
      </c>
      <c r="K397" s="268">
        <v>1299.95</v>
      </c>
      <c r="L397" s="268">
        <v>1269</v>
      </c>
      <c r="M397" s="268">
        <v>9.3286700000000007</v>
      </c>
      <c r="N397" s="1"/>
      <c r="O397" s="1"/>
    </row>
    <row r="398" spans="1:15" ht="12.75" customHeight="1">
      <c r="A398" s="30">
        <v>388</v>
      </c>
      <c r="B398" s="278" t="s">
        <v>468</v>
      </c>
      <c r="C398" s="268">
        <v>422.65</v>
      </c>
      <c r="D398" s="269">
        <v>423.81666666666666</v>
      </c>
      <c r="E398" s="269">
        <v>417.63333333333333</v>
      </c>
      <c r="F398" s="269">
        <v>412.61666666666667</v>
      </c>
      <c r="G398" s="269">
        <v>406.43333333333334</v>
      </c>
      <c r="H398" s="269">
        <v>428.83333333333331</v>
      </c>
      <c r="I398" s="269">
        <v>435.01666666666659</v>
      </c>
      <c r="J398" s="269">
        <v>440.0333333333333</v>
      </c>
      <c r="K398" s="268">
        <v>430</v>
      </c>
      <c r="L398" s="268">
        <v>418.8</v>
      </c>
      <c r="M398" s="268">
        <v>0.95391000000000004</v>
      </c>
      <c r="N398" s="1"/>
      <c r="O398" s="1"/>
    </row>
    <row r="399" spans="1:15" ht="12.75" customHeight="1">
      <c r="A399" s="30">
        <v>389</v>
      </c>
      <c r="B399" s="278" t="s">
        <v>469</v>
      </c>
      <c r="C399" s="268">
        <v>32.75</v>
      </c>
      <c r="D399" s="269">
        <v>32.516666666666673</v>
      </c>
      <c r="E399" s="269">
        <v>32.133333333333347</v>
      </c>
      <c r="F399" s="269">
        <v>31.516666666666673</v>
      </c>
      <c r="G399" s="269">
        <v>31.133333333333347</v>
      </c>
      <c r="H399" s="269">
        <v>33.133333333333347</v>
      </c>
      <c r="I399" s="269">
        <v>33.516666666666673</v>
      </c>
      <c r="J399" s="269">
        <v>34.133333333333347</v>
      </c>
      <c r="K399" s="268">
        <v>32.9</v>
      </c>
      <c r="L399" s="268">
        <v>31.9</v>
      </c>
      <c r="M399" s="268">
        <v>38.693440000000002</v>
      </c>
      <c r="N399" s="1"/>
      <c r="O399" s="1"/>
    </row>
    <row r="400" spans="1:15" ht="12.75" customHeight="1">
      <c r="A400" s="30">
        <v>390</v>
      </c>
      <c r="B400" s="278" t="s">
        <v>470</v>
      </c>
      <c r="C400" s="268">
        <v>4624.3500000000004</v>
      </c>
      <c r="D400" s="269">
        <v>4634.5333333333328</v>
      </c>
      <c r="E400" s="269">
        <v>4537.8666666666659</v>
      </c>
      <c r="F400" s="269">
        <v>4451.3833333333332</v>
      </c>
      <c r="G400" s="269">
        <v>4354.7166666666662</v>
      </c>
      <c r="H400" s="269">
        <v>4721.0166666666655</v>
      </c>
      <c r="I400" s="269">
        <v>4817.6833333333334</v>
      </c>
      <c r="J400" s="269">
        <v>4904.1666666666652</v>
      </c>
      <c r="K400" s="268">
        <v>4731.2</v>
      </c>
      <c r="L400" s="268">
        <v>4548.05</v>
      </c>
      <c r="M400" s="268">
        <v>0.20629</v>
      </c>
      <c r="N400" s="1"/>
      <c r="O400" s="1"/>
    </row>
    <row r="401" spans="1:15" ht="12.75" customHeight="1">
      <c r="A401" s="30">
        <v>391</v>
      </c>
      <c r="B401" s="278" t="s">
        <v>191</v>
      </c>
      <c r="C401" s="268">
        <v>2622.3</v>
      </c>
      <c r="D401" s="269">
        <v>2606.9</v>
      </c>
      <c r="E401" s="269">
        <v>2571.4</v>
      </c>
      <c r="F401" s="269">
        <v>2520.5</v>
      </c>
      <c r="G401" s="269">
        <v>2485</v>
      </c>
      <c r="H401" s="269">
        <v>2657.8</v>
      </c>
      <c r="I401" s="269">
        <v>2693.3</v>
      </c>
      <c r="J401" s="269">
        <v>2744.2000000000003</v>
      </c>
      <c r="K401" s="268">
        <v>2642.4</v>
      </c>
      <c r="L401" s="268">
        <v>2556</v>
      </c>
      <c r="M401" s="268">
        <v>6.4914500000000004</v>
      </c>
      <c r="N401" s="1"/>
      <c r="O401" s="1"/>
    </row>
    <row r="402" spans="1:15" ht="12.75" customHeight="1">
      <c r="A402" s="30">
        <v>392</v>
      </c>
      <c r="B402" s="278" t="s">
        <v>274</v>
      </c>
      <c r="C402" s="268">
        <v>5949.8</v>
      </c>
      <c r="D402" s="269">
        <v>5958.333333333333</v>
      </c>
      <c r="E402" s="269">
        <v>5931.6666666666661</v>
      </c>
      <c r="F402" s="269">
        <v>5913.5333333333328</v>
      </c>
      <c r="G402" s="269">
        <v>5886.8666666666659</v>
      </c>
      <c r="H402" s="269">
        <v>5976.4666666666662</v>
      </c>
      <c r="I402" s="269">
        <v>6003.1333333333323</v>
      </c>
      <c r="J402" s="269">
        <v>6021.2666666666664</v>
      </c>
      <c r="K402" s="268">
        <v>5985</v>
      </c>
      <c r="L402" s="268">
        <v>5940.2</v>
      </c>
      <c r="M402" s="268">
        <v>0.18623999999999999</v>
      </c>
      <c r="N402" s="1"/>
      <c r="O402" s="1"/>
    </row>
    <row r="403" spans="1:15" ht="12.75" customHeight="1">
      <c r="A403" s="30">
        <v>393</v>
      </c>
      <c r="B403" s="278" t="s">
        <v>854</v>
      </c>
      <c r="C403" s="268">
        <v>1435.75</v>
      </c>
      <c r="D403" s="269">
        <v>1443.4666666666665</v>
      </c>
      <c r="E403" s="269">
        <v>1387.9333333333329</v>
      </c>
      <c r="F403" s="269">
        <v>1340.1166666666666</v>
      </c>
      <c r="G403" s="269">
        <v>1284.583333333333</v>
      </c>
      <c r="H403" s="269">
        <v>1491.2833333333328</v>
      </c>
      <c r="I403" s="269">
        <v>1546.8166666666662</v>
      </c>
      <c r="J403" s="269">
        <v>1594.6333333333328</v>
      </c>
      <c r="K403" s="268">
        <v>1499</v>
      </c>
      <c r="L403" s="268">
        <v>1395.65</v>
      </c>
      <c r="M403" s="268">
        <v>1.1172500000000001</v>
      </c>
      <c r="N403" s="1"/>
      <c r="O403" s="1"/>
    </row>
    <row r="404" spans="1:15" ht="12.75" customHeight="1">
      <c r="A404" s="30">
        <v>394</v>
      </c>
      <c r="B404" s="278" t="s">
        <v>855</v>
      </c>
      <c r="C404" s="268">
        <v>374.4</v>
      </c>
      <c r="D404" s="269">
        <v>373.11666666666662</v>
      </c>
      <c r="E404" s="269">
        <v>367.28333333333325</v>
      </c>
      <c r="F404" s="269">
        <v>360.16666666666663</v>
      </c>
      <c r="G404" s="269">
        <v>354.33333333333326</v>
      </c>
      <c r="H404" s="269">
        <v>380.23333333333323</v>
      </c>
      <c r="I404" s="269">
        <v>386.06666666666661</v>
      </c>
      <c r="J404" s="269">
        <v>393.18333333333322</v>
      </c>
      <c r="K404" s="268">
        <v>378.95</v>
      </c>
      <c r="L404" s="268">
        <v>366</v>
      </c>
      <c r="M404" s="268">
        <v>1.23021</v>
      </c>
      <c r="N404" s="1"/>
      <c r="O404" s="1"/>
    </row>
    <row r="405" spans="1:15" ht="12.75" customHeight="1">
      <c r="A405" s="30">
        <v>395</v>
      </c>
      <c r="B405" s="278" t="s">
        <v>471</v>
      </c>
      <c r="C405" s="268">
        <v>3326.1</v>
      </c>
      <c r="D405" s="269">
        <v>3329.8666666666668</v>
      </c>
      <c r="E405" s="269">
        <v>3261.7333333333336</v>
      </c>
      <c r="F405" s="269">
        <v>3197.3666666666668</v>
      </c>
      <c r="G405" s="269">
        <v>3129.2333333333336</v>
      </c>
      <c r="H405" s="269">
        <v>3394.2333333333336</v>
      </c>
      <c r="I405" s="269">
        <v>3462.3666666666668</v>
      </c>
      <c r="J405" s="269">
        <v>3526.7333333333336</v>
      </c>
      <c r="K405" s="268">
        <v>3398</v>
      </c>
      <c r="L405" s="268">
        <v>3265.5</v>
      </c>
      <c r="M405" s="268">
        <v>1.5344</v>
      </c>
      <c r="N405" s="1"/>
      <c r="O405" s="1"/>
    </row>
    <row r="406" spans="1:15" ht="12.75" customHeight="1">
      <c r="A406" s="30">
        <v>396</v>
      </c>
      <c r="B406" s="278" t="s">
        <v>472</v>
      </c>
      <c r="C406" s="268">
        <v>108.95</v>
      </c>
      <c r="D406" s="269">
        <v>109.43333333333334</v>
      </c>
      <c r="E406" s="269">
        <v>107.56666666666668</v>
      </c>
      <c r="F406" s="269">
        <v>106.18333333333334</v>
      </c>
      <c r="G406" s="269">
        <v>104.31666666666668</v>
      </c>
      <c r="H406" s="269">
        <v>110.81666666666668</v>
      </c>
      <c r="I406" s="269">
        <v>112.68333333333335</v>
      </c>
      <c r="J406" s="269">
        <v>114.06666666666668</v>
      </c>
      <c r="K406" s="268">
        <v>111.3</v>
      </c>
      <c r="L406" s="268">
        <v>108.05</v>
      </c>
      <c r="M406" s="268">
        <v>4.7514599999999998</v>
      </c>
      <c r="N406" s="1"/>
      <c r="O406" s="1"/>
    </row>
    <row r="407" spans="1:15" ht="12.75" customHeight="1">
      <c r="A407" s="30">
        <v>397</v>
      </c>
      <c r="B407" s="278" t="s">
        <v>473</v>
      </c>
      <c r="C407" s="268">
        <v>3074.65</v>
      </c>
      <c r="D407" s="269">
        <v>3081.2166666666667</v>
      </c>
      <c r="E407" s="269">
        <v>3053.4333333333334</v>
      </c>
      <c r="F407" s="269">
        <v>3032.2166666666667</v>
      </c>
      <c r="G407" s="269">
        <v>3004.4333333333334</v>
      </c>
      <c r="H407" s="269">
        <v>3102.4333333333334</v>
      </c>
      <c r="I407" s="269">
        <v>3130.2166666666672</v>
      </c>
      <c r="J407" s="269">
        <v>3151.4333333333334</v>
      </c>
      <c r="K407" s="268">
        <v>3109</v>
      </c>
      <c r="L407" s="268">
        <v>3060</v>
      </c>
      <c r="M407" s="268">
        <v>0.11397</v>
      </c>
      <c r="N407" s="1"/>
      <c r="O407" s="1"/>
    </row>
    <row r="408" spans="1:15" ht="12.75" customHeight="1">
      <c r="A408" s="30">
        <v>398</v>
      </c>
      <c r="B408" s="278" t="s">
        <v>474</v>
      </c>
      <c r="C408" s="268">
        <v>386.55</v>
      </c>
      <c r="D408" s="269">
        <v>386.5333333333333</v>
      </c>
      <c r="E408" s="269">
        <v>381.11666666666662</v>
      </c>
      <c r="F408" s="269">
        <v>375.68333333333334</v>
      </c>
      <c r="G408" s="269">
        <v>370.26666666666665</v>
      </c>
      <c r="H408" s="269">
        <v>391.96666666666658</v>
      </c>
      <c r="I408" s="269">
        <v>397.38333333333333</v>
      </c>
      <c r="J408" s="269">
        <v>402.81666666666655</v>
      </c>
      <c r="K408" s="268">
        <v>391.95</v>
      </c>
      <c r="L408" s="268">
        <v>381.1</v>
      </c>
      <c r="M408" s="268">
        <v>0.85111999999999999</v>
      </c>
      <c r="N408" s="1"/>
      <c r="O408" s="1"/>
    </row>
    <row r="409" spans="1:15" ht="12.75" customHeight="1">
      <c r="A409" s="30">
        <v>399</v>
      </c>
      <c r="B409" s="278" t="s">
        <v>475</v>
      </c>
      <c r="C409" s="268">
        <v>119.05</v>
      </c>
      <c r="D409" s="269">
        <v>118.75</v>
      </c>
      <c r="E409" s="269">
        <v>117.8</v>
      </c>
      <c r="F409" s="269">
        <v>116.55</v>
      </c>
      <c r="G409" s="269">
        <v>115.6</v>
      </c>
      <c r="H409" s="269">
        <v>120</v>
      </c>
      <c r="I409" s="269">
        <v>120.94999999999999</v>
      </c>
      <c r="J409" s="269">
        <v>122.2</v>
      </c>
      <c r="K409" s="268">
        <v>119.7</v>
      </c>
      <c r="L409" s="268">
        <v>117.5</v>
      </c>
      <c r="M409" s="268">
        <v>4.3788099999999996</v>
      </c>
      <c r="N409" s="1"/>
      <c r="O409" s="1"/>
    </row>
    <row r="410" spans="1:15" ht="12.75" customHeight="1">
      <c r="A410" s="30">
        <v>400</v>
      </c>
      <c r="B410" s="278" t="s">
        <v>189</v>
      </c>
      <c r="C410" s="268">
        <v>21703.5</v>
      </c>
      <c r="D410" s="269">
        <v>21969.100000000002</v>
      </c>
      <c r="E410" s="269">
        <v>21258.200000000004</v>
      </c>
      <c r="F410" s="269">
        <v>20812.900000000001</v>
      </c>
      <c r="G410" s="269">
        <v>20102.000000000004</v>
      </c>
      <c r="H410" s="269">
        <v>22414.400000000005</v>
      </c>
      <c r="I410" s="269">
        <v>23125.300000000007</v>
      </c>
      <c r="J410" s="269">
        <v>23570.600000000006</v>
      </c>
      <c r="K410" s="268">
        <v>22680</v>
      </c>
      <c r="L410" s="268">
        <v>21523.8</v>
      </c>
      <c r="M410" s="268">
        <v>1.7511399999999999</v>
      </c>
      <c r="N410" s="1"/>
      <c r="O410" s="1"/>
    </row>
    <row r="411" spans="1:15" ht="12.75" customHeight="1">
      <c r="A411" s="30">
        <v>401</v>
      </c>
      <c r="B411" s="278" t="s">
        <v>856</v>
      </c>
      <c r="C411" s="268">
        <v>60.2</v>
      </c>
      <c r="D411" s="269">
        <v>59.4</v>
      </c>
      <c r="E411" s="269">
        <v>57.55</v>
      </c>
      <c r="F411" s="269">
        <v>54.9</v>
      </c>
      <c r="G411" s="269">
        <v>53.05</v>
      </c>
      <c r="H411" s="269">
        <v>62.05</v>
      </c>
      <c r="I411" s="269">
        <v>63.900000000000006</v>
      </c>
      <c r="J411" s="269">
        <v>66.55</v>
      </c>
      <c r="K411" s="268">
        <v>61.25</v>
      </c>
      <c r="L411" s="268">
        <v>56.75</v>
      </c>
      <c r="M411" s="268">
        <v>891.98217999999997</v>
      </c>
      <c r="N411" s="1"/>
      <c r="O411" s="1"/>
    </row>
    <row r="412" spans="1:15" ht="12.75" customHeight="1">
      <c r="A412" s="30">
        <v>402</v>
      </c>
      <c r="B412" s="278" t="s">
        <v>476</v>
      </c>
      <c r="C412" s="268">
        <v>1875.05</v>
      </c>
      <c r="D412" s="269">
        <v>1884.0166666666667</v>
      </c>
      <c r="E412" s="269">
        <v>1847.0333333333333</v>
      </c>
      <c r="F412" s="269">
        <v>1819.0166666666667</v>
      </c>
      <c r="G412" s="269">
        <v>1782.0333333333333</v>
      </c>
      <c r="H412" s="269">
        <v>1912.0333333333333</v>
      </c>
      <c r="I412" s="269">
        <v>1949.0166666666664</v>
      </c>
      <c r="J412" s="269">
        <v>1977.0333333333333</v>
      </c>
      <c r="K412" s="268">
        <v>1921</v>
      </c>
      <c r="L412" s="268">
        <v>1856</v>
      </c>
      <c r="M412" s="268">
        <v>0.54213999999999996</v>
      </c>
      <c r="N412" s="1"/>
      <c r="O412" s="1"/>
    </row>
    <row r="413" spans="1:15" ht="12.75" customHeight="1">
      <c r="A413" s="30">
        <v>403</v>
      </c>
      <c r="B413" s="278" t="s">
        <v>192</v>
      </c>
      <c r="C413" s="268">
        <v>1257.2</v>
      </c>
      <c r="D413" s="269">
        <v>1258.1499999999999</v>
      </c>
      <c r="E413" s="269">
        <v>1240.2999999999997</v>
      </c>
      <c r="F413" s="269">
        <v>1223.3999999999999</v>
      </c>
      <c r="G413" s="269">
        <v>1205.5499999999997</v>
      </c>
      <c r="H413" s="269">
        <v>1275.0499999999997</v>
      </c>
      <c r="I413" s="269">
        <v>1292.8999999999996</v>
      </c>
      <c r="J413" s="269">
        <v>1309.7999999999997</v>
      </c>
      <c r="K413" s="268">
        <v>1276</v>
      </c>
      <c r="L413" s="268">
        <v>1241.25</v>
      </c>
      <c r="M413" s="268">
        <v>8.0830800000000007</v>
      </c>
      <c r="N413" s="1"/>
      <c r="O413" s="1"/>
    </row>
    <row r="414" spans="1:15" ht="12.75" customHeight="1">
      <c r="A414" s="30">
        <v>404</v>
      </c>
      <c r="B414" s="278" t="s">
        <v>857</v>
      </c>
      <c r="C414" s="268">
        <v>293.25</v>
      </c>
      <c r="D414" s="269">
        <v>294.06666666666666</v>
      </c>
      <c r="E414" s="269">
        <v>291.58333333333331</v>
      </c>
      <c r="F414" s="269">
        <v>289.91666666666663</v>
      </c>
      <c r="G414" s="269">
        <v>287.43333333333328</v>
      </c>
      <c r="H414" s="269">
        <v>295.73333333333335</v>
      </c>
      <c r="I414" s="269">
        <v>298.2166666666667</v>
      </c>
      <c r="J414" s="269">
        <v>299.88333333333338</v>
      </c>
      <c r="K414" s="268">
        <v>296.55</v>
      </c>
      <c r="L414" s="268">
        <v>292.39999999999998</v>
      </c>
      <c r="M414" s="268">
        <v>1.3946099999999999</v>
      </c>
      <c r="N414" s="1"/>
      <c r="O414" s="1"/>
    </row>
    <row r="415" spans="1:15" ht="12.75" customHeight="1">
      <c r="A415" s="30">
        <v>405</v>
      </c>
      <c r="B415" s="278" t="s">
        <v>190</v>
      </c>
      <c r="C415" s="268">
        <v>2919.3</v>
      </c>
      <c r="D415" s="269">
        <v>2917.9833333333336</v>
      </c>
      <c r="E415" s="269">
        <v>2884.8166666666671</v>
      </c>
      <c r="F415" s="269">
        <v>2850.3333333333335</v>
      </c>
      <c r="G415" s="269">
        <v>2817.166666666667</v>
      </c>
      <c r="H415" s="269">
        <v>2952.4666666666672</v>
      </c>
      <c r="I415" s="269">
        <v>2985.6333333333332</v>
      </c>
      <c r="J415" s="269">
        <v>3020.1166666666672</v>
      </c>
      <c r="K415" s="268">
        <v>2951.15</v>
      </c>
      <c r="L415" s="268">
        <v>2883.5</v>
      </c>
      <c r="M415" s="268">
        <v>1.69207</v>
      </c>
      <c r="N415" s="1"/>
      <c r="O415" s="1"/>
    </row>
    <row r="416" spans="1:15" ht="12.75" customHeight="1">
      <c r="A416" s="30">
        <v>406</v>
      </c>
      <c r="B416" s="278" t="s">
        <v>477</v>
      </c>
      <c r="C416" s="268">
        <v>692.8</v>
      </c>
      <c r="D416" s="269">
        <v>685.55000000000007</v>
      </c>
      <c r="E416" s="269">
        <v>675.25000000000011</v>
      </c>
      <c r="F416" s="269">
        <v>657.7</v>
      </c>
      <c r="G416" s="269">
        <v>647.40000000000009</v>
      </c>
      <c r="H416" s="269">
        <v>703.10000000000014</v>
      </c>
      <c r="I416" s="269">
        <v>713.40000000000009</v>
      </c>
      <c r="J416" s="269">
        <v>730.95000000000016</v>
      </c>
      <c r="K416" s="268">
        <v>695.85</v>
      </c>
      <c r="L416" s="268">
        <v>668</v>
      </c>
      <c r="M416" s="268">
        <v>2.5415000000000001</v>
      </c>
      <c r="N416" s="1"/>
      <c r="O416" s="1"/>
    </row>
    <row r="417" spans="1:15" ht="12.75" customHeight="1">
      <c r="A417" s="30">
        <v>407</v>
      </c>
      <c r="B417" s="278" t="s">
        <v>478</v>
      </c>
      <c r="C417" s="268">
        <v>3814.15</v>
      </c>
      <c r="D417" s="269">
        <v>3831.7166666666667</v>
      </c>
      <c r="E417" s="269">
        <v>3783.4333333333334</v>
      </c>
      <c r="F417" s="269">
        <v>3752.7166666666667</v>
      </c>
      <c r="G417" s="269">
        <v>3704.4333333333334</v>
      </c>
      <c r="H417" s="269">
        <v>3862.4333333333334</v>
      </c>
      <c r="I417" s="269">
        <v>3910.7166666666672</v>
      </c>
      <c r="J417" s="269">
        <v>3941.4333333333334</v>
      </c>
      <c r="K417" s="268">
        <v>3880</v>
      </c>
      <c r="L417" s="268">
        <v>3801</v>
      </c>
      <c r="M417" s="268">
        <v>0.36774000000000001</v>
      </c>
      <c r="N417" s="1"/>
      <c r="O417" s="1"/>
    </row>
    <row r="418" spans="1:15" ht="12.75" customHeight="1">
      <c r="A418" s="30">
        <v>408</v>
      </c>
      <c r="B418" s="278" t="s">
        <v>479</v>
      </c>
      <c r="C418" s="268">
        <v>464.1</v>
      </c>
      <c r="D418" s="269">
        <v>464.90000000000003</v>
      </c>
      <c r="E418" s="269">
        <v>453.30000000000007</v>
      </c>
      <c r="F418" s="269">
        <v>442.50000000000006</v>
      </c>
      <c r="G418" s="269">
        <v>430.90000000000009</v>
      </c>
      <c r="H418" s="269">
        <v>475.70000000000005</v>
      </c>
      <c r="I418" s="269">
        <v>487.30000000000007</v>
      </c>
      <c r="J418" s="269">
        <v>498.1</v>
      </c>
      <c r="K418" s="268">
        <v>476.5</v>
      </c>
      <c r="L418" s="268">
        <v>454.1</v>
      </c>
      <c r="M418" s="268">
        <v>2.9983399999999998</v>
      </c>
      <c r="N418" s="1"/>
      <c r="O418" s="1"/>
    </row>
    <row r="419" spans="1:15" ht="12.75" customHeight="1">
      <c r="A419" s="30">
        <v>409</v>
      </c>
      <c r="B419" s="278" t="s">
        <v>824</v>
      </c>
      <c r="C419" s="268">
        <v>479.15</v>
      </c>
      <c r="D419" s="269">
        <v>482.48333333333329</v>
      </c>
      <c r="E419" s="269">
        <v>465.31666666666661</v>
      </c>
      <c r="F419" s="269">
        <v>451.48333333333329</v>
      </c>
      <c r="G419" s="269">
        <v>434.31666666666661</v>
      </c>
      <c r="H419" s="269">
        <v>496.31666666666661</v>
      </c>
      <c r="I419" s="269">
        <v>513.48333333333323</v>
      </c>
      <c r="J419" s="269">
        <v>527.31666666666661</v>
      </c>
      <c r="K419" s="268">
        <v>499.65</v>
      </c>
      <c r="L419" s="268">
        <v>468.65</v>
      </c>
      <c r="M419" s="268">
        <v>50.210560000000001</v>
      </c>
      <c r="N419" s="1"/>
      <c r="O419" s="1"/>
    </row>
    <row r="420" spans="1:15" ht="12.75" customHeight="1">
      <c r="A420" s="30">
        <v>410</v>
      </c>
      <c r="B420" s="278" t="s">
        <v>480</v>
      </c>
      <c r="C420" s="268">
        <v>535.54999999999995</v>
      </c>
      <c r="D420" s="269">
        <v>536.41666666666663</v>
      </c>
      <c r="E420" s="269">
        <v>532.88333333333321</v>
      </c>
      <c r="F420" s="269">
        <v>530.21666666666658</v>
      </c>
      <c r="G420" s="269">
        <v>526.68333333333317</v>
      </c>
      <c r="H420" s="269">
        <v>539.08333333333326</v>
      </c>
      <c r="I420" s="269">
        <v>542.61666666666679</v>
      </c>
      <c r="J420" s="269">
        <v>545.2833333333333</v>
      </c>
      <c r="K420" s="268">
        <v>539.95000000000005</v>
      </c>
      <c r="L420" s="268">
        <v>533.75</v>
      </c>
      <c r="M420" s="268">
        <v>0.88688999999999996</v>
      </c>
      <c r="N420" s="1"/>
      <c r="O420" s="1"/>
    </row>
    <row r="421" spans="1:15" ht="12.75" customHeight="1">
      <c r="A421" s="30">
        <v>411</v>
      </c>
      <c r="B421" s="278" t="s">
        <v>481</v>
      </c>
      <c r="C421" s="268">
        <v>40.35</v>
      </c>
      <c r="D421" s="269">
        <v>40.233333333333334</v>
      </c>
      <c r="E421" s="269">
        <v>39.666666666666671</v>
      </c>
      <c r="F421" s="269">
        <v>38.983333333333334</v>
      </c>
      <c r="G421" s="269">
        <v>38.416666666666671</v>
      </c>
      <c r="H421" s="269">
        <v>40.916666666666671</v>
      </c>
      <c r="I421" s="269">
        <v>41.483333333333334</v>
      </c>
      <c r="J421" s="269">
        <v>42.166666666666671</v>
      </c>
      <c r="K421" s="268">
        <v>40.799999999999997</v>
      </c>
      <c r="L421" s="268">
        <v>39.549999999999997</v>
      </c>
      <c r="M421" s="268">
        <v>55.968960000000003</v>
      </c>
      <c r="N421" s="1"/>
      <c r="O421" s="1"/>
    </row>
    <row r="422" spans="1:15" ht="12.75" customHeight="1">
      <c r="A422" s="30">
        <v>412</v>
      </c>
      <c r="B422" s="278" t="s">
        <v>858</v>
      </c>
      <c r="C422" s="268">
        <v>712.35</v>
      </c>
      <c r="D422" s="269">
        <v>714.88333333333333</v>
      </c>
      <c r="E422" s="269">
        <v>707.4666666666667</v>
      </c>
      <c r="F422" s="269">
        <v>702.58333333333337</v>
      </c>
      <c r="G422" s="269">
        <v>695.16666666666674</v>
      </c>
      <c r="H422" s="269">
        <v>719.76666666666665</v>
      </c>
      <c r="I422" s="269">
        <v>727.18333333333339</v>
      </c>
      <c r="J422" s="269">
        <v>732.06666666666661</v>
      </c>
      <c r="K422" s="268">
        <v>722.3</v>
      </c>
      <c r="L422" s="268">
        <v>710</v>
      </c>
      <c r="M422" s="268">
        <v>0.89497000000000004</v>
      </c>
      <c r="N422" s="1"/>
      <c r="O422" s="1"/>
    </row>
    <row r="423" spans="1:15" ht="12.75" customHeight="1">
      <c r="A423" s="30">
        <v>413</v>
      </c>
      <c r="B423" s="278" t="s">
        <v>188</v>
      </c>
      <c r="C423" s="268">
        <v>567.29999999999995</v>
      </c>
      <c r="D423" s="269">
        <v>567.76666666666665</v>
      </c>
      <c r="E423" s="269">
        <v>561.5333333333333</v>
      </c>
      <c r="F423" s="269">
        <v>555.76666666666665</v>
      </c>
      <c r="G423" s="269">
        <v>549.5333333333333</v>
      </c>
      <c r="H423" s="269">
        <v>573.5333333333333</v>
      </c>
      <c r="I423" s="269">
        <v>579.76666666666665</v>
      </c>
      <c r="J423" s="269">
        <v>585.5333333333333</v>
      </c>
      <c r="K423" s="268">
        <v>574</v>
      </c>
      <c r="L423" s="268">
        <v>562</v>
      </c>
      <c r="M423" s="268">
        <v>118.69435</v>
      </c>
      <c r="N423" s="1"/>
      <c r="O423" s="1"/>
    </row>
    <row r="424" spans="1:15" ht="12.75" customHeight="1">
      <c r="A424" s="30">
        <v>414</v>
      </c>
      <c r="B424" s="278" t="s">
        <v>186</v>
      </c>
      <c r="C424" s="268">
        <v>80.400000000000006</v>
      </c>
      <c r="D424" s="269">
        <v>80.13333333333334</v>
      </c>
      <c r="E424" s="269">
        <v>79.26666666666668</v>
      </c>
      <c r="F424" s="269">
        <v>78.13333333333334</v>
      </c>
      <c r="G424" s="269">
        <v>77.26666666666668</v>
      </c>
      <c r="H424" s="269">
        <v>81.26666666666668</v>
      </c>
      <c r="I424" s="269">
        <v>82.133333333333326</v>
      </c>
      <c r="J424" s="269">
        <v>83.26666666666668</v>
      </c>
      <c r="K424" s="268">
        <v>81</v>
      </c>
      <c r="L424" s="268">
        <v>79</v>
      </c>
      <c r="M424" s="268">
        <v>117.18492000000001</v>
      </c>
      <c r="N424" s="1"/>
      <c r="O424" s="1"/>
    </row>
    <row r="425" spans="1:15" ht="12.75" customHeight="1">
      <c r="A425" s="30">
        <v>415</v>
      </c>
      <c r="B425" s="278" t="s">
        <v>482</v>
      </c>
      <c r="C425" s="268">
        <v>329.15</v>
      </c>
      <c r="D425" s="269">
        <v>326.86666666666662</v>
      </c>
      <c r="E425" s="269">
        <v>320.78333333333325</v>
      </c>
      <c r="F425" s="269">
        <v>312.41666666666663</v>
      </c>
      <c r="G425" s="269">
        <v>306.33333333333326</v>
      </c>
      <c r="H425" s="269">
        <v>335.23333333333323</v>
      </c>
      <c r="I425" s="269">
        <v>341.31666666666661</v>
      </c>
      <c r="J425" s="269">
        <v>349.68333333333322</v>
      </c>
      <c r="K425" s="268">
        <v>332.95</v>
      </c>
      <c r="L425" s="268">
        <v>318.5</v>
      </c>
      <c r="M425" s="268">
        <v>22.693390000000001</v>
      </c>
      <c r="N425" s="1"/>
      <c r="O425" s="1"/>
    </row>
    <row r="426" spans="1:15" ht="12.75" customHeight="1">
      <c r="A426" s="30">
        <v>416</v>
      </c>
      <c r="B426" s="278" t="s">
        <v>483</v>
      </c>
      <c r="C426" s="268">
        <v>176.65</v>
      </c>
      <c r="D426" s="269">
        <v>176.43333333333331</v>
      </c>
      <c r="E426" s="269">
        <v>174.61666666666662</v>
      </c>
      <c r="F426" s="269">
        <v>172.58333333333331</v>
      </c>
      <c r="G426" s="269">
        <v>170.76666666666662</v>
      </c>
      <c r="H426" s="269">
        <v>178.46666666666661</v>
      </c>
      <c r="I426" s="269">
        <v>180.28333333333327</v>
      </c>
      <c r="J426" s="269">
        <v>182.31666666666661</v>
      </c>
      <c r="K426" s="268">
        <v>178.25</v>
      </c>
      <c r="L426" s="268">
        <v>174.4</v>
      </c>
      <c r="M426" s="268">
        <v>7.1550200000000004</v>
      </c>
      <c r="N426" s="1"/>
      <c r="O426" s="1"/>
    </row>
    <row r="427" spans="1:15" ht="12.75" customHeight="1">
      <c r="A427" s="30">
        <v>417</v>
      </c>
      <c r="B427" s="278" t="s">
        <v>484</v>
      </c>
      <c r="C427" s="268">
        <v>328.9</v>
      </c>
      <c r="D427" s="269">
        <v>327.36666666666662</v>
      </c>
      <c r="E427" s="269">
        <v>321.98333333333323</v>
      </c>
      <c r="F427" s="269">
        <v>315.06666666666661</v>
      </c>
      <c r="G427" s="269">
        <v>309.68333333333322</v>
      </c>
      <c r="H427" s="269">
        <v>334.28333333333325</v>
      </c>
      <c r="I427" s="269">
        <v>339.66666666666657</v>
      </c>
      <c r="J427" s="269">
        <v>346.58333333333326</v>
      </c>
      <c r="K427" s="268">
        <v>332.75</v>
      </c>
      <c r="L427" s="268">
        <v>320.45</v>
      </c>
      <c r="M427" s="268">
        <v>2.5966999999999998</v>
      </c>
      <c r="N427" s="1"/>
      <c r="O427" s="1"/>
    </row>
    <row r="428" spans="1:15" ht="12.75" customHeight="1">
      <c r="A428" s="30">
        <v>418</v>
      </c>
      <c r="B428" s="278" t="s">
        <v>485</v>
      </c>
      <c r="C428" s="268">
        <v>431.7</v>
      </c>
      <c r="D428" s="269">
        <v>433.7</v>
      </c>
      <c r="E428" s="269">
        <v>425.4</v>
      </c>
      <c r="F428" s="269">
        <v>419.09999999999997</v>
      </c>
      <c r="G428" s="269">
        <v>410.79999999999995</v>
      </c>
      <c r="H428" s="269">
        <v>440</v>
      </c>
      <c r="I428" s="269">
        <v>448.30000000000007</v>
      </c>
      <c r="J428" s="269">
        <v>454.6</v>
      </c>
      <c r="K428" s="268">
        <v>442</v>
      </c>
      <c r="L428" s="268">
        <v>427.4</v>
      </c>
      <c r="M428" s="268">
        <v>1.0419700000000001</v>
      </c>
      <c r="N428" s="1"/>
      <c r="O428" s="1"/>
    </row>
    <row r="429" spans="1:15" ht="12.75" customHeight="1">
      <c r="A429" s="30">
        <v>419</v>
      </c>
      <c r="B429" s="278" t="s">
        <v>486</v>
      </c>
      <c r="C429" s="268">
        <v>517</v>
      </c>
      <c r="D429" s="269">
        <v>519</v>
      </c>
      <c r="E429" s="269">
        <v>508</v>
      </c>
      <c r="F429" s="269">
        <v>499</v>
      </c>
      <c r="G429" s="269">
        <v>488</v>
      </c>
      <c r="H429" s="269">
        <v>528</v>
      </c>
      <c r="I429" s="269">
        <v>539</v>
      </c>
      <c r="J429" s="269">
        <v>548</v>
      </c>
      <c r="K429" s="268">
        <v>530</v>
      </c>
      <c r="L429" s="268">
        <v>510</v>
      </c>
      <c r="M429" s="268">
        <v>5.3366499999999997</v>
      </c>
      <c r="N429" s="1"/>
      <c r="O429" s="1"/>
    </row>
    <row r="430" spans="1:15" ht="12.75" customHeight="1">
      <c r="A430" s="30">
        <v>420</v>
      </c>
      <c r="B430" s="278" t="s">
        <v>487</v>
      </c>
      <c r="C430" s="268">
        <v>223.25</v>
      </c>
      <c r="D430" s="269">
        <v>222</v>
      </c>
      <c r="E430" s="269">
        <v>219.1</v>
      </c>
      <c r="F430" s="269">
        <v>214.95</v>
      </c>
      <c r="G430" s="269">
        <v>212.04999999999998</v>
      </c>
      <c r="H430" s="269">
        <v>226.15</v>
      </c>
      <c r="I430" s="269">
        <v>229.04999999999998</v>
      </c>
      <c r="J430" s="269">
        <v>233.20000000000002</v>
      </c>
      <c r="K430" s="268">
        <v>224.9</v>
      </c>
      <c r="L430" s="268">
        <v>217.85</v>
      </c>
      <c r="M430" s="268">
        <v>1.50082</v>
      </c>
      <c r="N430" s="1"/>
      <c r="O430" s="1"/>
    </row>
    <row r="431" spans="1:15" ht="12.75" customHeight="1">
      <c r="A431" s="30">
        <v>421</v>
      </c>
      <c r="B431" s="278" t="s">
        <v>193</v>
      </c>
      <c r="C431" s="268">
        <v>908</v>
      </c>
      <c r="D431" s="269">
        <v>904.85</v>
      </c>
      <c r="E431" s="269">
        <v>898.45</v>
      </c>
      <c r="F431" s="269">
        <v>888.9</v>
      </c>
      <c r="G431" s="269">
        <v>882.5</v>
      </c>
      <c r="H431" s="269">
        <v>914.40000000000009</v>
      </c>
      <c r="I431" s="269">
        <v>920.8</v>
      </c>
      <c r="J431" s="269">
        <v>930.35000000000014</v>
      </c>
      <c r="K431" s="268">
        <v>911.25</v>
      </c>
      <c r="L431" s="268">
        <v>895.3</v>
      </c>
      <c r="M431" s="268">
        <v>23.1769</v>
      </c>
      <c r="N431" s="1"/>
      <c r="O431" s="1"/>
    </row>
    <row r="432" spans="1:15" ht="12.75" customHeight="1">
      <c r="A432" s="30">
        <v>422</v>
      </c>
      <c r="B432" s="278" t="s">
        <v>194</v>
      </c>
      <c r="C432" s="268">
        <v>521.54999999999995</v>
      </c>
      <c r="D432" s="269">
        <v>517.4666666666667</v>
      </c>
      <c r="E432" s="269">
        <v>509.43333333333339</v>
      </c>
      <c r="F432" s="269">
        <v>497.31666666666672</v>
      </c>
      <c r="G432" s="269">
        <v>489.28333333333342</v>
      </c>
      <c r="H432" s="269">
        <v>529.58333333333337</v>
      </c>
      <c r="I432" s="269">
        <v>537.61666666666667</v>
      </c>
      <c r="J432" s="269">
        <v>549.73333333333335</v>
      </c>
      <c r="K432" s="268">
        <v>525.5</v>
      </c>
      <c r="L432" s="268">
        <v>505.35</v>
      </c>
      <c r="M432" s="268">
        <v>24.236499999999999</v>
      </c>
      <c r="N432" s="1"/>
      <c r="O432" s="1"/>
    </row>
    <row r="433" spans="1:15" ht="12.75" customHeight="1">
      <c r="A433" s="30">
        <v>423</v>
      </c>
      <c r="B433" s="278" t="s">
        <v>488</v>
      </c>
      <c r="C433" s="268">
        <v>2252.3000000000002</v>
      </c>
      <c r="D433" s="269">
        <v>2239.1166666666668</v>
      </c>
      <c r="E433" s="269">
        <v>2217.3333333333335</v>
      </c>
      <c r="F433" s="269">
        <v>2182.3666666666668</v>
      </c>
      <c r="G433" s="269">
        <v>2160.5833333333335</v>
      </c>
      <c r="H433" s="269">
        <v>2274.0833333333335</v>
      </c>
      <c r="I433" s="269">
        <v>2295.8666666666663</v>
      </c>
      <c r="J433" s="269">
        <v>2330.8333333333335</v>
      </c>
      <c r="K433" s="268">
        <v>2260.9</v>
      </c>
      <c r="L433" s="268">
        <v>2204.15</v>
      </c>
      <c r="M433" s="268">
        <v>0.22316</v>
      </c>
      <c r="N433" s="1"/>
      <c r="O433" s="1"/>
    </row>
    <row r="434" spans="1:15" ht="12.75" customHeight="1">
      <c r="A434" s="30">
        <v>424</v>
      </c>
      <c r="B434" s="278" t="s">
        <v>489</v>
      </c>
      <c r="C434" s="268">
        <v>922.2</v>
      </c>
      <c r="D434" s="269">
        <v>917.31666666666661</v>
      </c>
      <c r="E434" s="269">
        <v>908.63333333333321</v>
      </c>
      <c r="F434" s="269">
        <v>895.06666666666661</v>
      </c>
      <c r="G434" s="269">
        <v>886.38333333333321</v>
      </c>
      <c r="H434" s="269">
        <v>930.88333333333321</v>
      </c>
      <c r="I434" s="269">
        <v>939.56666666666661</v>
      </c>
      <c r="J434" s="269">
        <v>953.13333333333321</v>
      </c>
      <c r="K434" s="268">
        <v>926</v>
      </c>
      <c r="L434" s="268">
        <v>903.75</v>
      </c>
      <c r="M434" s="268">
        <v>1.73177</v>
      </c>
      <c r="N434" s="1"/>
      <c r="O434" s="1"/>
    </row>
    <row r="435" spans="1:15" ht="12.75" customHeight="1">
      <c r="A435" s="30">
        <v>425</v>
      </c>
      <c r="B435" s="278" t="s">
        <v>490</v>
      </c>
      <c r="C435" s="268">
        <v>429.2</v>
      </c>
      <c r="D435" s="269">
        <v>437.58333333333331</v>
      </c>
      <c r="E435" s="269">
        <v>417.21666666666664</v>
      </c>
      <c r="F435" s="269">
        <v>405.23333333333335</v>
      </c>
      <c r="G435" s="269">
        <v>384.86666666666667</v>
      </c>
      <c r="H435" s="269">
        <v>449.56666666666661</v>
      </c>
      <c r="I435" s="269">
        <v>469.93333333333328</v>
      </c>
      <c r="J435" s="269">
        <v>481.91666666666657</v>
      </c>
      <c r="K435" s="268">
        <v>457.95</v>
      </c>
      <c r="L435" s="268">
        <v>425.6</v>
      </c>
      <c r="M435" s="268">
        <v>3.7827899999999999</v>
      </c>
      <c r="N435" s="1"/>
      <c r="O435" s="1"/>
    </row>
    <row r="436" spans="1:15" ht="12.75" customHeight="1">
      <c r="A436" s="30">
        <v>426</v>
      </c>
      <c r="B436" s="278" t="s">
        <v>491</v>
      </c>
      <c r="C436" s="268">
        <v>340.8</v>
      </c>
      <c r="D436" s="269">
        <v>343.43333333333334</v>
      </c>
      <c r="E436" s="269">
        <v>337.36666666666667</v>
      </c>
      <c r="F436" s="269">
        <v>333.93333333333334</v>
      </c>
      <c r="G436" s="269">
        <v>327.86666666666667</v>
      </c>
      <c r="H436" s="269">
        <v>346.86666666666667</v>
      </c>
      <c r="I436" s="269">
        <v>352.93333333333339</v>
      </c>
      <c r="J436" s="269">
        <v>356.36666666666667</v>
      </c>
      <c r="K436" s="268">
        <v>349.5</v>
      </c>
      <c r="L436" s="268">
        <v>340</v>
      </c>
      <c r="M436" s="268">
        <v>2.7139099999999998</v>
      </c>
      <c r="N436" s="1"/>
      <c r="O436" s="1"/>
    </row>
    <row r="437" spans="1:15" ht="12.75" customHeight="1">
      <c r="A437" s="30">
        <v>427</v>
      </c>
      <c r="B437" s="278" t="s">
        <v>492</v>
      </c>
      <c r="C437" s="268">
        <v>2077.5500000000002</v>
      </c>
      <c r="D437" s="269">
        <v>2069.8833333333332</v>
      </c>
      <c r="E437" s="269">
        <v>2053.5666666666666</v>
      </c>
      <c r="F437" s="269">
        <v>2029.5833333333335</v>
      </c>
      <c r="G437" s="269">
        <v>2013.2666666666669</v>
      </c>
      <c r="H437" s="269">
        <v>2093.8666666666663</v>
      </c>
      <c r="I437" s="269">
        <v>2110.1833333333329</v>
      </c>
      <c r="J437" s="269">
        <v>2134.1666666666661</v>
      </c>
      <c r="K437" s="268">
        <v>2086.1999999999998</v>
      </c>
      <c r="L437" s="268">
        <v>2045.9</v>
      </c>
      <c r="M437" s="268">
        <v>0.24646000000000001</v>
      </c>
      <c r="N437" s="1"/>
      <c r="O437" s="1"/>
    </row>
    <row r="438" spans="1:15" ht="12.75" customHeight="1">
      <c r="A438" s="30">
        <v>428</v>
      </c>
      <c r="B438" s="278" t="s">
        <v>493</v>
      </c>
      <c r="C438" s="268">
        <v>449</v>
      </c>
      <c r="D438" s="269">
        <v>452.68333333333339</v>
      </c>
      <c r="E438" s="269">
        <v>443.9166666666668</v>
      </c>
      <c r="F438" s="269">
        <v>438.83333333333343</v>
      </c>
      <c r="G438" s="269">
        <v>430.06666666666683</v>
      </c>
      <c r="H438" s="269">
        <v>457.76666666666677</v>
      </c>
      <c r="I438" s="269">
        <v>466.53333333333342</v>
      </c>
      <c r="J438" s="269">
        <v>471.61666666666673</v>
      </c>
      <c r="K438" s="268">
        <v>461.45</v>
      </c>
      <c r="L438" s="268">
        <v>447.6</v>
      </c>
      <c r="M438" s="268">
        <v>7.39079</v>
      </c>
      <c r="N438" s="1"/>
      <c r="O438" s="1"/>
    </row>
    <row r="439" spans="1:15" ht="12.75" customHeight="1">
      <c r="A439" s="30">
        <v>429</v>
      </c>
      <c r="B439" s="278" t="s">
        <v>494</v>
      </c>
      <c r="C439" s="268">
        <v>9.6</v>
      </c>
      <c r="D439" s="269">
        <v>9.3166666666666664</v>
      </c>
      <c r="E439" s="269">
        <v>8.7833333333333332</v>
      </c>
      <c r="F439" s="269">
        <v>7.9666666666666668</v>
      </c>
      <c r="G439" s="269">
        <v>7.4333333333333336</v>
      </c>
      <c r="H439" s="269">
        <v>10.133333333333333</v>
      </c>
      <c r="I439" s="269">
        <v>10.666666666666664</v>
      </c>
      <c r="J439" s="269">
        <v>11.483333333333333</v>
      </c>
      <c r="K439" s="268">
        <v>9.85</v>
      </c>
      <c r="L439" s="268">
        <v>8.5</v>
      </c>
      <c r="M439" s="268">
        <v>3251.5590200000001</v>
      </c>
      <c r="N439" s="1"/>
      <c r="O439" s="1"/>
    </row>
    <row r="440" spans="1:15" ht="12.75" customHeight="1">
      <c r="A440" s="30">
        <v>430</v>
      </c>
      <c r="B440" s="278" t="s">
        <v>495</v>
      </c>
      <c r="C440" s="268">
        <v>868.25</v>
      </c>
      <c r="D440" s="269">
        <v>866.56666666666661</v>
      </c>
      <c r="E440" s="269">
        <v>859.68333333333317</v>
      </c>
      <c r="F440" s="269">
        <v>851.11666666666656</v>
      </c>
      <c r="G440" s="269">
        <v>844.23333333333312</v>
      </c>
      <c r="H440" s="269">
        <v>875.13333333333321</v>
      </c>
      <c r="I440" s="269">
        <v>882.01666666666665</v>
      </c>
      <c r="J440" s="269">
        <v>890.58333333333326</v>
      </c>
      <c r="K440" s="268">
        <v>873.45</v>
      </c>
      <c r="L440" s="268">
        <v>858</v>
      </c>
      <c r="M440" s="268">
        <v>0.31235000000000002</v>
      </c>
      <c r="N440" s="1"/>
      <c r="O440" s="1"/>
    </row>
    <row r="441" spans="1:15" ht="12.75" customHeight="1">
      <c r="A441" s="30">
        <v>431</v>
      </c>
      <c r="B441" s="278" t="s">
        <v>275</v>
      </c>
      <c r="C441" s="268">
        <v>563.9</v>
      </c>
      <c r="D441" s="269">
        <v>565.18333333333328</v>
      </c>
      <c r="E441" s="269">
        <v>556.81666666666661</v>
      </c>
      <c r="F441" s="269">
        <v>549.73333333333335</v>
      </c>
      <c r="G441" s="269">
        <v>541.36666666666667</v>
      </c>
      <c r="H441" s="269">
        <v>572.26666666666654</v>
      </c>
      <c r="I441" s="269">
        <v>580.6333333333331</v>
      </c>
      <c r="J441" s="269">
        <v>587.71666666666647</v>
      </c>
      <c r="K441" s="268">
        <v>573.54999999999995</v>
      </c>
      <c r="L441" s="268">
        <v>558.1</v>
      </c>
      <c r="M441" s="268">
        <v>6.88462</v>
      </c>
      <c r="N441" s="1"/>
      <c r="O441" s="1"/>
    </row>
    <row r="442" spans="1:15" ht="12.75" customHeight="1">
      <c r="A442" s="30">
        <v>432</v>
      </c>
      <c r="B442" s="278" t="s">
        <v>496</v>
      </c>
      <c r="C442" s="268">
        <v>1968.95</v>
      </c>
      <c r="D442" s="269">
        <v>1941.3166666666666</v>
      </c>
      <c r="E442" s="269">
        <v>1897.6333333333332</v>
      </c>
      <c r="F442" s="269">
        <v>1826.3166666666666</v>
      </c>
      <c r="G442" s="269">
        <v>1782.6333333333332</v>
      </c>
      <c r="H442" s="269">
        <v>2012.6333333333332</v>
      </c>
      <c r="I442" s="269">
        <v>2056.3166666666666</v>
      </c>
      <c r="J442" s="269">
        <v>2127.6333333333332</v>
      </c>
      <c r="K442" s="268">
        <v>1985</v>
      </c>
      <c r="L442" s="268">
        <v>1870</v>
      </c>
      <c r="M442" s="268">
        <v>0.70311000000000001</v>
      </c>
      <c r="N442" s="1"/>
      <c r="O442" s="1"/>
    </row>
    <row r="443" spans="1:15" ht="12.75" customHeight="1">
      <c r="A443" s="30">
        <v>433</v>
      </c>
      <c r="B443" s="278" t="s">
        <v>497</v>
      </c>
      <c r="C443" s="268">
        <v>639.35</v>
      </c>
      <c r="D443" s="269">
        <v>638.08333333333337</v>
      </c>
      <c r="E443" s="269">
        <v>621.26666666666677</v>
      </c>
      <c r="F443" s="269">
        <v>603.18333333333339</v>
      </c>
      <c r="G443" s="269">
        <v>586.36666666666679</v>
      </c>
      <c r="H443" s="269">
        <v>656.16666666666674</v>
      </c>
      <c r="I443" s="269">
        <v>672.98333333333335</v>
      </c>
      <c r="J443" s="269">
        <v>691.06666666666672</v>
      </c>
      <c r="K443" s="268">
        <v>654.9</v>
      </c>
      <c r="L443" s="268">
        <v>620</v>
      </c>
      <c r="M443" s="268">
        <v>0.97985999999999995</v>
      </c>
      <c r="N443" s="1"/>
      <c r="O443" s="1"/>
    </row>
    <row r="444" spans="1:15" ht="12.75" customHeight="1">
      <c r="A444" s="30">
        <v>434</v>
      </c>
      <c r="B444" s="278" t="s">
        <v>498</v>
      </c>
      <c r="C444" s="268">
        <v>1002.5</v>
      </c>
      <c r="D444" s="269">
        <v>999.9666666666667</v>
      </c>
      <c r="E444" s="269">
        <v>992.53333333333342</v>
      </c>
      <c r="F444" s="269">
        <v>982.56666666666672</v>
      </c>
      <c r="G444" s="269">
        <v>975.13333333333344</v>
      </c>
      <c r="H444" s="269">
        <v>1009.9333333333334</v>
      </c>
      <c r="I444" s="269">
        <v>1017.3666666666668</v>
      </c>
      <c r="J444" s="269">
        <v>1027.3333333333335</v>
      </c>
      <c r="K444" s="268">
        <v>1007.4</v>
      </c>
      <c r="L444" s="268">
        <v>990</v>
      </c>
      <c r="M444" s="268">
        <v>0.24077999999999999</v>
      </c>
      <c r="N444" s="1"/>
      <c r="O444" s="1"/>
    </row>
    <row r="445" spans="1:15" ht="12.75" customHeight="1">
      <c r="A445" s="30">
        <v>435</v>
      </c>
      <c r="B445" s="278" t="s">
        <v>499</v>
      </c>
      <c r="C445" s="268">
        <v>40.15</v>
      </c>
      <c r="D445" s="269">
        <v>40.35</v>
      </c>
      <c r="E445" s="269">
        <v>39.450000000000003</v>
      </c>
      <c r="F445" s="269">
        <v>38.75</v>
      </c>
      <c r="G445" s="269">
        <v>37.85</v>
      </c>
      <c r="H445" s="269">
        <v>41.050000000000004</v>
      </c>
      <c r="I445" s="269">
        <v>41.949999999999996</v>
      </c>
      <c r="J445" s="269">
        <v>42.650000000000006</v>
      </c>
      <c r="K445" s="268">
        <v>41.25</v>
      </c>
      <c r="L445" s="268">
        <v>39.65</v>
      </c>
      <c r="M445" s="268">
        <v>70.400170000000003</v>
      </c>
      <c r="N445" s="1"/>
      <c r="O445" s="1"/>
    </row>
    <row r="446" spans="1:15" ht="12.75" customHeight="1">
      <c r="A446" s="30">
        <v>436</v>
      </c>
      <c r="B446" s="278" t="s">
        <v>206</v>
      </c>
      <c r="C446" s="268">
        <v>1066.45</v>
      </c>
      <c r="D446" s="269">
        <v>1070.8166666666666</v>
      </c>
      <c r="E446" s="269">
        <v>1055.6333333333332</v>
      </c>
      <c r="F446" s="269">
        <v>1044.8166666666666</v>
      </c>
      <c r="G446" s="269">
        <v>1029.6333333333332</v>
      </c>
      <c r="H446" s="269">
        <v>1081.6333333333332</v>
      </c>
      <c r="I446" s="269">
        <v>1096.8166666666666</v>
      </c>
      <c r="J446" s="269">
        <v>1107.6333333333332</v>
      </c>
      <c r="K446" s="268">
        <v>1086</v>
      </c>
      <c r="L446" s="268">
        <v>1060</v>
      </c>
      <c r="M446" s="268">
        <v>24.524149999999999</v>
      </c>
      <c r="N446" s="1"/>
      <c r="O446" s="1"/>
    </row>
    <row r="447" spans="1:15" ht="12.75" customHeight="1">
      <c r="A447" s="30">
        <v>437</v>
      </c>
      <c r="B447" s="278" t="s">
        <v>500</v>
      </c>
      <c r="C447" s="268">
        <v>758.75</v>
      </c>
      <c r="D447" s="269">
        <v>760.58333333333337</v>
      </c>
      <c r="E447" s="269">
        <v>751.16666666666674</v>
      </c>
      <c r="F447" s="269">
        <v>743.58333333333337</v>
      </c>
      <c r="G447" s="269">
        <v>734.16666666666674</v>
      </c>
      <c r="H447" s="269">
        <v>768.16666666666674</v>
      </c>
      <c r="I447" s="269">
        <v>777.58333333333348</v>
      </c>
      <c r="J447" s="269">
        <v>785.16666666666674</v>
      </c>
      <c r="K447" s="268">
        <v>770</v>
      </c>
      <c r="L447" s="268">
        <v>753</v>
      </c>
      <c r="M447" s="268">
        <v>3.1792699999999998</v>
      </c>
      <c r="N447" s="1"/>
      <c r="O447" s="1"/>
    </row>
    <row r="448" spans="1:15" ht="12.75" customHeight="1">
      <c r="A448" s="30">
        <v>438</v>
      </c>
      <c r="B448" s="278" t="s">
        <v>195</v>
      </c>
      <c r="C448" s="268">
        <v>1150.05</v>
      </c>
      <c r="D448" s="269">
        <v>1132.5333333333335</v>
      </c>
      <c r="E448" s="269">
        <v>1108.0666666666671</v>
      </c>
      <c r="F448" s="269">
        <v>1066.0833333333335</v>
      </c>
      <c r="G448" s="269">
        <v>1041.616666666667</v>
      </c>
      <c r="H448" s="269">
        <v>1174.5166666666671</v>
      </c>
      <c r="I448" s="269">
        <v>1198.9833333333338</v>
      </c>
      <c r="J448" s="269">
        <v>1240.9666666666672</v>
      </c>
      <c r="K448" s="268">
        <v>1157</v>
      </c>
      <c r="L448" s="268">
        <v>1090.55</v>
      </c>
      <c r="M448" s="268">
        <v>32.584420000000001</v>
      </c>
      <c r="N448" s="1"/>
      <c r="O448" s="1"/>
    </row>
    <row r="449" spans="1:15" ht="12.75" customHeight="1">
      <c r="A449" s="30">
        <v>439</v>
      </c>
      <c r="B449" s="278" t="s">
        <v>501</v>
      </c>
      <c r="C449" s="268">
        <v>225.75</v>
      </c>
      <c r="D449" s="269">
        <v>225.93333333333331</v>
      </c>
      <c r="E449" s="269">
        <v>223.36666666666662</v>
      </c>
      <c r="F449" s="269">
        <v>220.98333333333332</v>
      </c>
      <c r="G449" s="269">
        <v>218.41666666666663</v>
      </c>
      <c r="H449" s="269">
        <v>228.31666666666661</v>
      </c>
      <c r="I449" s="269">
        <v>230.88333333333327</v>
      </c>
      <c r="J449" s="269">
        <v>233.26666666666659</v>
      </c>
      <c r="K449" s="268">
        <v>228.5</v>
      </c>
      <c r="L449" s="268">
        <v>223.55</v>
      </c>
      <c r="M449" s="268">
        <v>6.4846199999999996</v>
      </c>
      <c r="N449" s="1"/>
      <c r="O449" s="1"/>
    </row>
    <row r="450" spans="1:15" ht="12.75" customHeight="1">
      <c r="A450" s="30">
        <v>440</v>
      </c>
      <c r="B450" s="278" t="s">
        <v>502</v>
      </c>
      <c r="C450" s="268">
        <v>1208.5999999999999</v>
      </c>
      <c r="D450" s="269">
        <v>1212.6333333333332</v>
      </c>
      <c r="E450" s="269">
        <v>1199.2666666666664</v>
      </c>
      <c r="F450" s="269">
        <v>1189.9333333333332</v>
      </c>
      <c r="G450" s="269">
        <v>1176.5666666666664</v>
      </c>
      <c r="H450" s="269">
        <v>1221.9666666666665</v>
      </c>
      <c r="I450" s="269">
        <v>1235.3333333333333</v>
      </c>
      <c r="J450" s="269">
        <v>1244.6666666666665</v>
      </c>
      <c r="K450" s="268">
        <v>1226</v>
      </c>
      <c r="L450" s="268">
        <v>1203.3</v>
      </c>
      <c r="M450" s="268">
        <v>5.8221699999999998</v>
      </c>
      <c r="N450" s="1"/>
      <c r="O450" s="1"/>
    </row>
    <row r="451" spans="1:15" ht="12.75" customHeight="1">
      <c r="A451" s="30">
        <v>441</v>
      </c>
      <c r="B451" s="278" t="s">
        <v>200</v>
      </c>
      <c r="C451" s="268">
        <v>3007.4</v>
      </c>
      <c r="D451" s="269">
        <v>3005.5500000000006</v>
      </c>
      <c r="E451" s="269">
        <v>2981.1500000000015</v>
      </c>
      <c r="F451" s="269">
        <v>2954.900000000001</v>
      </c>
      <c r="G451" s="269">
        <v>2930.5000000000018</v>
      </c>
      <c r="H451" s="269">
        <v>3031.8000000000011</v>
      </c>
      <c r="I451" s="269">
        <v>3056.2</v>
      </c>
      <c r="J451" s="269">
        <v>3082.4500000000007</v>
      </c>
      <c r="K451" s="268">
        <v>3029.95</v>
      </c>
      <c r="L451" s="268">
        <v>2979.3</v>
      </c>
      <c r="M451" s="268">
        <v>20.179829999999999</v>
      </c>
      <c r="N451" s="1"/>
      <c r="O451" s="1"/>
    </row>
    <row r="452" spans="1:15" ht="12.75" customHeight="1">
      <c r="A452" s="30">
        <v>442</v>
      </c>
      <c r="B452" s="278" t="s">
        <v>196</v>
      </c>
      <c r="C452" s="268">
        <v>803.2</v>
      </c>
      <c r="D452" s="269">
        <v>799.65</v>
      </c>
      <c r="E452" s="269">
        <v>791.55</v>
      </c>
      <c r="F452" s="269">
        <v>779.9</v>
      </c>
      <c r="G452" s="269">
        <v>771.8</v>
      </c>
      <c r="H452" s="269">
        <v>811.3</v>
      </c>
      <c r="I452" s="269">
        <v>819.40000000000009</v>
      </c>
      <c r="J452" s="269">
        <v>831.05</v>
      </c>
      <c r="K452" s="268">
        <v>807.75</v>
      </c>
      <c r="L452" s="268">
        <v>788</v>
      </c>
      <c r="M452" s="268">
        <v>12.552339999999999</v>
      </c>
      <c r="N452" s="1"/>
      <c r="O452" s="1"/>
    </row>
    <row r="453" spans="1:15" ht="12.75" customHeight="1">
      <c r="A453" s="30">
        <v>443</v>
      </c>
      <c r="B453" s="278" t="s">
        <v>276</v>
      </c>
      <c r="C453" s="268">
        <v>8990.65</v>
      </c>
      <c r="D453" s="269">
        <v>8926.7666666666646</v>
      </c>
      <c r="E453" s="269">
        <v>8808.4833333333299</v>
      </c>
      <c r="F453" s="269">
        <v>8626.3166666666657</v>
      </c>
      <c r="G453" s="269">
        <v>8508.033333333331</v>
      </c>
      <c r="H453" s="269">
        <v>9108.9333333333288</v>
      </c>
      <c r="I453" s="269">
        <v>9227.2166666666653</v>
      </c>
      <c r="J453" s="269">
        <v>9409.3833333333278</v>
      </c>
      <c r="K453" s="268">
        <v>9045.0499999999993</v>
      </c>
      <c r="L453" s="268">
        <v>8744.6</v>
      </c>
      <c r="M453" s="268">
        <v>2.8723200000000002</v>
      </c>
      <c r="N453" s="1"/>
      <c r="O453" s="1"/>
    </row>
    <row r="454" spans="1:15" ht="12.75" customHeight="1">
      <c r="A454" s="30">
        <v>444</v>
      </c>
      <c r="B454" s="278" t="s">
        <v>859</v>
      </c>
      <c r="C454" s="268">
        <v>2524</v>
      </c>
      <c r="D454" s="269">
        <v>2536.3166666666666</v>
      </c>
      <c r="E454" s="269">
        <v>2452.6333333333332</v>
      </c>
      <c r="F454" s="269">
        <v>2381.2666666666664</v>
      </c>
      <c r="G454" s="269">
        <v>2297.583333333333</v>
      </c>
      <c r="H454" s="269">
        <v>2607.6833333333334</v>
      </c>
      <c r="I454" s="269">
        <v>2691.3666666666668</v>
      </c>
      <c r="J454" s="269">
        <v>2762.7333333333336</v>
      </c>
      <c r="K454" s="268">
        <v>2620</v>
      </c>
      <c r="L454" s="268">
        <v>2464.9499999999998</v>
      </c>
      <c r="M454" s="268">
        <v>2.9114200000000001</v>
      </c>
      <c r="N454" s="1"/>
      <c r="O454" s="1"/>
    </row>
    <row r="455" spans="1:15" ht="12.75" customHeight="1">
      <c r="A455" s="30">
        <v>445</v>
      </c>
      <c r="B455" s="278" t="s">
        <v>503</v>
      </c>
      <c r="C455" s="268">
        <v>212.2</v>
      </c>
      <c r="D455" s="269">
        <v>211.51666666666665</v>
      </c>
      <c r="E455" s="269">
        <v>209.0333333333333</v>
      </c>
      <c r="F455" s="269">
        <v>205.86666666666665</v>
      </c>
      <c r="G455" s="269">
        <v>203.3833333333333</v>
      </c>
      <c r="H455" s="269">
        <v>214.68333333333331</v>
      </c>
      <c r="I455" s="269">
        <v>217.16666666666666</v>
      </c>
      <c r="J455" s="269">
        <v>220.33333333333331</v>
      </c>
      <c r="K455" s="268">
        <v>214</v>
      </c>
      <c r="L455" s="268">
        <v>208.35</v>
      </c>
      <c r="M455" s="268">
        <v>37.769959999999998</v>
      </c>
      <c r="N455" s="1"/>
      <c r="O455" s="1"/>
    </row>
    <row r="456" spans="1:15" ht="12.75" customHeight="1">
      <c r="A456" s="30">
        <v>446</v>
      </c>
      <c r="B456" s="278" t="s">
        <v>197</v>
      </c>
      <c r="C456" s="268">
        <v>432.2</v>
      </c>
      <c r="D456" s="269">
        <v>429.7833333333333</v>
      </c>
      <c r="E456" s="269">
        <v>424.96666666666658</v>
      </c>
      <c r="F456" s="269">
        <v>417.73333333333329</v>
      </c>
      <c r="G456" s="269">
        <v>412.91666666666657</v>
      </c>
      <c r="H456" s="269">
        <v>437.01666666666659</v>
      </c>
      <c r="I456" s="269">
        <v>441.83333333333331</v>
      </c>
      <c r="J456" s="269">
        <v>449.06666666666661</v>
      </c>
      <c r="K456" s="268">
        <v>434.6</v>
      </c>
      <c r="L456" s="268">
        <v>422.55</v>
      </c>
      <c r="M456" s="268">
        <v>136.00785999999999</v>
      </c>
      <c r="N456" s="1"/>
      <c r="O456" s="1"/>
    </row>
    <row r="457" spans="1:15" ht="12.75" customHeight="1">
      <c r="A457" s="30">
        <v>447</v>
      </c>
      <c r="B457" s="278" t="s">
        <v>198</v>
      </c>
      <c r="C457" s="268">
        <v>231.65</v>
      </c>
      <c r="D457" s="269">
        <v>230.86666666666665</v>
      </c>
      <c r="E457" s="269">
        <v>228.23333333333329</v>
      </c>
      <c r="F457" s="269">
        <v>224.81666666666663</v>
      </c>
      <c r="G457" s="269">
        <v>222.18333333333328</v>
      </c>
      <c r="H457" s="269">
        <v>234.2833333333333</v>
      </c>
      <c r="I457" s="269">
        <v>236.91666666666669</v>
      </c>
      <c r="J457" s="269">
        <v>240.33333333333331</v>
      </c>
      <c r="K457" s="268">
        <v>233.5</v>
      </c>
      <c r="L457" s="268">
        <v>227.45</v>
      </c>
      <c r="M457" s="268">
        <v>196.48230000000001</v>
      </c>
      <c r="N457" s="1"/>
      <c r="O457" s="1"/>
    </row>
    <row r="458" spans="1:15" ht="12.75" customHeight="1">
      <c r="A458" s="30">
        <v>448</v>
      </c>
      <c r="B458" s="278" t="s">
        <v>810</v>
      </c>
      <c r="C458" s="268">
        <v>748.6</v>
      </c>
      <c r="D458" s="269">
        <v>736.9</v>
      </c>
      <c r="E458" s="269">
        <v>718.8</v>
      </c>
      <c r="F458" s="269">
        <v>689</v>
      </c>
      <c r="G458" s="269">
        <v>670.9</v>
      </c>
      <c r="H458" s="269">
        <v>766.69999999999993</v>
      </c>
      <c r="I458" s="269">
        <v>784.80000000000007</v>
      </c>
      <c r="J458" s="269">
        <v>814.59999999999991</v>
      </c>
      <c r="K458" s="268">
        <v>755</v>
      </c>
      <c r="L458" s="268">
        <v>707.1</v>
      </c>
      <c r="M458" s="268">
        <v>3.3632399999999998</v>
      </c>
      <c r="N458" s="1"/>
      <c r="O458" s="1"/>
    </row>
    <row r="459" spans="1:15" ht="12.75" customHeight="1">
      <c r="A459" s="30">
        <v>449</v>
      </c>
      <c r="B459" s="278" t="s">
        <v>199</v>
      </c>
      <c r="C459" s="268">
        <v>103.6</v>
      </c>
      <c r="D459" s="269">
        <v>104.13333333333333</v>
      </c>
      <c r="E459" s="269">
        <v>102.96666666666665</v>
      </c>
      <c r="F459" s="269">
        <v>102.33333333333333</v>
      </c>
      <c r="G459" s="269">
        <v>101.16666666666666</v>
      </c>
      <c r="H459" s="269">
        <v>104.76666666666665</v>
      </c>
      <c r="I459" s="269">
        <v>105.93333333333334</v>
      </c>
      <c r="J459" s="269">
        <v>106.56666666666665</v>
      </c>
      <c r="K459" s="268">
        <v>105.3</v>
      </c>
      <c r="L459" s="268">
        <v>103.5</v>
      </c>
      <c r="M459" s="268">
        <v>613.80322999999999</v>
      </c>
      <c r="N459" s="1"/>
      <c r="O459" s="1"/>
    </row>
    <row r="460" spans="1:15" ht="12.75" customHeight="1">
      <c r="A460" s="30">
        <v>450</v>
      </c>
      <c r="B460" s="278" t="s">
        <v>811</v>
      </c>
      <c r="C460" s="268">
        <v>114.1</v>
      </c>
      <c r="D460" s="269">
        <v>111.39999999999999</v>
      </c>
      <c r="E460" s="269">
        <v>108.19999999999999</v>
      </c>
      <c r="F460" s="269">
        <v>102.3</v>
      </c>
      <c r="G460" s="269">
        <v>99.1</v>
      </c>
      <c r="H460" s="269">
        <v>117.29999999999998</v>
      </c>
      <c r="I460" s="269">
        <v>120.5</v>
      </c>
      <c r="J460" s="269">
        <v>126.39999999999998</v>
      </c>
      <c r="K460" s="268">
        <v>114.6</v>
      </c>
      <c r="L460" s="268">
        <v>105.5</v>
      </c>
      <c r="M460" s="268">
        <v>14.43022</v>
      </c>
      <c r="N460" s="1"/>
      <c r="O460" s="1"/>
    </row>
    <row r="461" spans="1:15" ht="12.75" customHeight="1">
      <c r="A461" s="30">
        <v>451</v>
      </c>
      <c r="B461" s="278" t="s">
        <v>504</v>
      </c>
      <c r="C461" s="268">
        <v>3187.5</v>
      </c>
      <c r="D461" s="269">
        <v>3202.5</v>
      </c>
      <c r="E461" s="269">
        <v>3145</v>
      </c>
      <c r="F461" s="269">
        <v>3102.5</v>
      </c>
      <c r="G461" s="269">
        <v>3045</v>
      </c>
      <c r="H461" s="269">
        <v>3245</v>
      </c>
      <c r="I461" s="269">
        <v>3302.5</v>
      </c>
      <c r="J461" s="269">
        <v>3345</v>
      </c>
      <c r="K461" s="268">
        <v>3260</v>
      </c>
      <c r="L461" s="268">
        <v>3160</v>
      </c>
      <c r="M461" s="268">
        <v>0.51754</v>
      </c>
      <c r="N461" s="1"/>
      <c r="O461" s="1"/>
    </row>
    <row r="462" spans="1:15" ht="12.75" customHeight="1">
      <c r="A462" s="30">
        <v>452</v>
      </c>
      <c r="B462" s="278" t="s">
        <v>201</v>
      </c>
      <c r="C462" s="268">
        <v>1048.4000000000001</v>
      </c>
      <c r="D462" s="269">
        <v>1054.2166666666667</v>
      </c>
      <c r="E462" s="269">
        <v>1036.4333333333334</v>
      </c>
      <c r="F462" s="269">
        <v>1024.4666666666667</v>
      </c>
      <c r="G462" s="269">
        <v>1006.6833333333334</v>
      </c>
      <c r="H462" s="269">
        <v>1066.1833333333334</v>
      </c>
      <c r="I462" s="269">
        <v>1083.9666666666667</v>
      </c>
      <c r="J462" s="269">
        <v>1095.9333333333334</v>
      </c>
      <c r="K462" s="268">
        <v>1072</v>
      </c>
      <c r="L462" s="268">
        <v>1042.25</v>
      </c>
      <c r="M462" s="268">
        <v>38.672820000000002</v>
      </c>
      <c r="N462" s="1"/>
      <c r="O462" s="1"/>
    </row>
    <row r="463" spans="1:15" ht="12.75" customHeight="1">
      <c r="A463" s="30">
        <v>453</v>
      </c>
      <c r="B463" s="278" t="s">
        <v>505</v>
      </c>
      <c r="C463" s="268">
        <v>88.7</v>
      </c>
      <c r="D463" s="269">
        <v>88.25</v>
      </c>
      <c r="E463" s="269">
        <v>87.5</v>
      </c>
      <c r="F463" s="269">
        <v>86.3</v>
      </c>
      <c r="G463" s="269">
        <v>85.55</v>
      </c>
      <c r="H463" s="269">
        <v>89.45</v>
      </c>
      <c r="I463" s="269">
        <v>90.2</v>
      </c>
      <c r="J463" s="269">
        <v>91.4</v>
      </c>
      <c r="K463" s="268">
        <v>89</v>
      </c>
      <c r="L463" s="268">
        <v>87.05</v>
      </c>
      <c r="M463" s="268">
        <v>2.9515400000000001</v>
      </c>
      <c r="N463" s="1"/>
      <c r="O463" s="1"/>
    </row>
    <row r="464" spans="1:15" ht="12.75" customHeight="1">
      <c r="A464" s="30">
        <v>454</v>
      </c>
      <c r="B464" s="278" t="s">
        <v>182</v>
      </c>
      <c r="C464" s="268">
        <v>755</v>
      </c>
      <c r="D464" s="269">
        <v>751.86666666666667</v>
      </c>
      <c r="E464" s="269">
        <v>740.23333333333335</v>
      </c>
      <c r="F464" s="269">
        <v>725.4666666666667</v>
      </c>
      <c r="G464" s="269">
        <v>713.83333333333337</v>
      </c>
      <c r="H464" s="269">
        <v>766.63333333333333</v>
      </c>
      <c r="I464" s="269">
        <v>778.26666666666677</v>
      </c>
      <c r="J464" s="269">
        <v>793.0333333333333</v>
      </c>
      <c r="K464" s="268">
        <v>763.5</v>
      </c>
      <c r="L464" s="268">
        <v>737.1</v>
      </c>
      <c r="M464" s="268">
        <v>4.5389699999999999</v>
      </c>
      <c r="N464" s="1"/>
      <c r="O464" s="1"/>
    </row>
    <row r="465" spans="1:15" ht="12.75" customHeight="1">
      <c r="A465" s="30">
        <v>455</v>
      </c>
      <c r="B465" s="278" t="s">
        <v>506</v>
      </c>
      <c r="C465" s="268">
        <v>2600</v>
      </c>
      <c r="D465" s="269">
        <v>2588.6666666666665</v>
      </c>
      <c r="E465" s="269">
        <v>2558.2833333333328</v>
      </c>
      <c r="F465" s="269">
        <v>2516.5666666666662</v>
      </c>
      <c r="G465" s="269">
        <v>2486.1833333333325</v>
      </c>
      <c r="H465" s="269">
        <v>2630.3833333333332</v>
      </c>
      <c r="I465" s="269">
        <v>2660.7666666666673</v>
      </c>
      <c r="J465" s="269">
        <v>2702.4833333333336</v>
      </c>
      <c r="K465" s="268">
        <v>2619.0500000000002</v>
      </c>
      <c r="L465" s="268">
        <v>2546.9499999999998</v>
      </c>
      <c r="M465" s="268">
        <v>0.46118999999999999</v>
      </c>
      <c r="N465" s="1"/>
      <c r="O465" s="1"/>
    </row>
    <row r="466" spans="1:15" ht="12.75" customHeight="1">
      <c r="A466" s="30">
        <v>456</v>
      </c>
      <c r="B466" s="278" t="s">
        <v>507</v>
      </c>
      <c r="C466" s="268">
        <v>691.4</v>
      </c>
      <c r="D466" s="269">
        <v>689.65</v>
      </c>
      <c r="E466" s="269">
        <v>672.3</v>
      </c>
      <c r="F466" s="269">
        <v>653.19999999999993</v>
      </c>
      <c r="G466" s="269">
        <v>635.84999999999991</v>
      </c>
      <c r="H466" s="269">
        <v>708.75</v>
      </c>
      <c r="I466" s="269">
        <v>726.10000000000014</v>
      </c>
      <c r="J466" s="269">
        <v>745.2</v>
      </c>
      <c r="K466" s="268">
        <v>707</v>
      </c>
      <c r="L466" s="268">
        <v>670.55</v>
      </c>
      <c r="M466" s="268">
        <v>0.79352999999999996</v>
      </c>
      <c r="N466" s="1"/>
      <c r="O466" s="1"/>
    </row>
    <row r="467" spans="1:15" ht="12.75" customHeight="1">
      <c r="A467" s="30">
        <v>457</v>
      </c>
      <c r="B467" s="278" t="s">
        <v>508</v>
      </c>
      <c r="C467" s="268">
        <v>2916.1</v>
      </c>
      <c r="D467" s="269">
        <v>2898.7000000000003</v>
      </c>
      <c r="E467" s="269">
        <v>2852.4000000000005</v>
      </c>
      <c r="F467" s="269">
        <v>2788.7000000000003</v>
      </c>
      <c r="G467" s="269">
        <v>2742.4000000000005</v>
      </c>
      <c r="H467" s="269">
        <v>2962.4000000000005</v>
      </c>
      <c r="I467" s="269">
        <v>3008.7000000000007</v>
      </c>
      <c r="J467" s="269">
        <v>3072.4000000000005</v>
      </c>
      <c r="K467" s="268">
        <v>2945</v>
      </c>
      <c r="L467" s="268">
        <v>2835</v>
      </c>
      <c r="M467" s="268">
        <v>0.56755999999999995</v>
      </c>
      <c r="N467" s="1"/>
      <c r="O467" s="1"/>
    </row>
    <row r="468" spans="1:15" ht="12.75" customHeight="1">
      <c r="A468" s="30">
        <v>458</v>
      </c>
      <c r="B468" s="278" t="s">
        <v>202</v>
      </c>
      <c r="C468" s="268">
        <v>2737.6</v>
      </c>
      <c r="D468" s="269">
        <v>2710.85</v>
      </c>
      <c r="E468" s="269">
        <v>2676.75</v>
      </c>
      <c r="F468" s="269">
        <v>2615.9</v>
      </c>
      <c r="G468" s="269">
        <v>2581.8000000000002</v>
      </c>
      <c r="H468" s="269">
        <v>2771.7</v>
      </c>
      <c r="I468" s="269">
        <v>2805.7999999999993</v>
      </c>
      <c r="J468" s="269">
        <v>2866.6499999999996</v>
      </c>
      <c r="K468" s="268">
        <v>2744.95</v>
      </c>
      <c r="L468" s="268">
        <v>2650</v>
      </c>
      <c r="M468" s="268">
        <v>13.52472</v>
      </c>
      <c r="N468" s="1"/>
      <c r="O468" s="1"/>
    </row>
    <row r="469" spans="1:15" ht="12.75" customHeight="1">
      <c r="A469" s="30">
        <v>459</v>
      </c>
      <c r="B469" s="278" t="s">
        <v>203</v>
      </c>
      <c r="C469" s="268">
        <v>1537.7</v>
      </c>
      <c r="D469" s="269">
        <v>1528.1333333333332</v>
      </c>
      <c r="E469" s="269">
        <v>1506.2666666666664</v>
      </c>
      <c r="F469" s="269">
        <v>1474.8333333333333</v>
      </c>
      <c r="G469" s="269">
        <v>1452.9666666666665</v>
      </c>
      <c r="H469" s="269">
        <v>1559.5666666666664</v>
      </c>
      <c r="I469" s="269">
        <v>1581.4333333333332</v>
      </c>
      <c r="J469" s="269">
        <v>1612.8666666666663</v>
      </c>
      <c r="K469" s="268">
        <v>1550</v>
      </c>
      <c r="L469" s="268">
        <v>1496.7</v>
      </c>
      <c r="M469" s="268">
        <v>4.96645</v>
      </c>
      <c r="N469" s="1"/>
      <c r="O469" s="1"/>
    </row>
    <row r="470" spans="1:15" ht="12.75" customHeight="1">
      <c r="A470" s="30">
        <v>460</v>
      </c>
      <c r="B470" s="278" t="s">
        <v>204</v>
      </c>
      <c r="C470" s="268">
        <v>534</v>
      </c>
      <c r="D470" s="269">
        <v>532.16666666666663</v>
      </c>
      <c r="E470" s="269">
        <v>526.93333333333328</v>
      </c>
      <c r="F470" s="269">
        <v>519.86666666666667</v>
      </c>
      <c r="G470" s="269">
        <v>514.63333333333333</v>
      </c>
      <c r="H470" s="269">
        <v>539.23333333333323</v>
      </c>
      <c r="I470" s="269">
        <v>544.46666666666658</v>
      </c>
      <c r="J470" s="269">
        <v>551.53333333333319</v>
      </c>
      <c r="K470" s="268">
        <v>537.4</v>
      </c>
      <c r="L470" s="268">
        <v>525.1</v>
      </c>
      <c r="M470" s="268">
        <v>3.7898999999999998</v>
      </c>
      <c r="N470" s="1"/>
      <c r="O470" s="1"/>
    </row>
    <row r="471" spans="1:15" ht="12.75" customHeight="1">
      <c r="A471" s="30">
        <v>461</v>
      </c>
      <c r="B471" s="278" t="s">
        <v>205</v>
      </c>
      <c r="C471" s="268">
        <v>1486.75</v>
      </c>
      <c r="D471" s="269">
        <v>1473.5833333333333</v>
      </c>
      <c r="E471" s="269">
        <v>1454.1666666666665</v>
      </c>
      <c r="F471" s="269">
        <v>1421.5833333333333</v>
      </c>
      <c r="G471" s="269">
        <v>1402.1666666666665</v>
      </c>
      <c r="H471" s="269">
        <v>1506.1666666666665</v>
      </c>
      <c r="I471" s="269">
        <v>1525.583333333333</v>
      </c>
      <c r="J471" s="269">
        <v>1558.1666666666665</v>
      </c>
      <c r="K471" s="268">
        <v>1493</v>
      </c>
      <c r="L471" s="268">
        <v>1441</v>
      </c>
      <c r="M471" s="268">
        <v>8.7808399999999995</v>
      </c>
      <c r="N471" s="1"/>
      <c r="O471" s="1"/>
    </row>
    <row r="472" spans="1:15" ht="12.75" customHeight="1">
      <c r="A472" s="30">
        <v>462</v>
      </c>
      <c r="B472" s="278" t="s">
        <v>509</v>
      </c>
      <c r="C472" s="268">
        <v>37.9</v>
      </c>
      <c r="D472" s="269">
        <v>37.833333333333336</v>
      </c>
      <c r="E472" s="269">
        <v>37.516666666666673</v>
      </c>
      <c r="F472" s="269">
        <v>37.13333333333334</v>
      </c>
      <c r="G472" s="269">
        <v>36.816666666666677</v>
      </c>
      <c r="H472" s="269">
        <v>38.216666666666669</v>
      </c>
      <c r="I472" s="269">
        <v>38.533333333333331</v>
      </c>
      <c r="J472" s="269">
        <v>38.916666666666664</v>
      </c>
      <c r="K472" s="268">
        <v>38.15</v>
      </c>
      <c r="L472" s="268">
        <v>37.450000000000003</v>
      </c>
      <c r="M472" s="268">
        <v>42.150039999999997</v>
      </c>
      <c r="N472" s="1"/>
      <c r="O472" s="1"/>
    </row>
    <row r="473" spans="1:15" ht="12.75" customHeight="1">
      <c r="A473" s="30">
        <v>463</v>
      </c>
      <c r="B473" s="278" t="s">
        <v>860</v>
      </c>
      <c r="C473" s="268">
        <v>270.5</v>
      </c>
      <c r="D473" s="269">
        <v>271.73333333333335</v>
      </c>
      <c r="E473" s="269">
        <v>264.4666666666667</v>
      </c>
      <c r="F473" s="269">
        <v>258.43333333333334</v>
      </c>
      <c r="G473" s="269">
        <v>251.16666666666669</v>
      </c>
      <c r="H473" s="269">
        <v>277.76666666666671</v>
      </c>
      <c r="I473" s="269">
        <v>285.03333333333336</v>
      </c>
      <c r="J473" s="269">
        <v>291.06666666666672</v>
      </c>
      <c r="K473" s="268">
        <v>279</v>
      </c>
      <c r="L473" s="268">
        <v>265.7</v>
      </c>
      <c r="M473" s="268">
        <v>12.499079999999999</v>
      </c>
      <c r="N473" s="1"/>
      <c r="O473" s="1"/>
    </row>
    <row r="474" spans="1:15" ht="12.75" customHeight="1">
      <c r="A474" s="30">
        <v>464</v>
      </c>
      <c r="B474" s="278" t="s">
        <v>510</v>
      </c>
      <c r="C474" s="268">
        <v>229.2</v>
      </c>
      <c r="D474" s="269">
        <v>234.26666666666665</v>
      </c>
      <c r="E474" s="269">
        <v>223.0333333333333</v>
      </c>
      <c r="F474" s="269">
        <v>216.86666666666665</v>
      </c>
      <c r="G474" s="269">
        <v>205.6333333333333</v>
      </c>
      <c r="H474" s="269">
        <v>240.43333333333331</v>
      </c>
      <c r="I474" s="269">
        <v>251.66666666666666</v>
      </c>
      <c r="J474" s="269">
        <v>257.83333333333331</v>
      </c>
      <c r="K474" s="268">
        <v>245.5</v>
      </c>
      <c r="L474" s="268">
        <v>228.1</v>
      </c>
      <c r="M474" s="268">
        <v>56.293559999999999</v>
      </c>
      <c r="N474" s="1"/>
      <c r="O474" s="1"/>
    </row>
    <row r="475" spans="1:15" ht="12.75" customHeight="1">
      <c r="A475" s="30">
        <v>465</v>
      </c>
      <c r="B475" s="278" t="s">
        <v>511</v>
      </c>
      <c r="C475" s="268">
        <v>2738.25</v>
      </c>
      <c r="D475" s="269">
        <v>2739.25</v>
      </c>
      <c r="E475" s="269">
        <v>2683.8</v>
      </c>
      <c r="F475" s="269">
        <v>2629.3500000000004</v>
      </c>
      <c r="G475" s="269">
        <v>2573.9000000000005</v>
      </c>
      <c r="H475" s="269">
        <v>2793.7</v>
      </c>
      <c r="I475" s="269">
        <v>2849.1499999999996</v>
      </c>
      <c r="J475" s="269">
        <v>2903.5999999999995</v>
      </c>
      <c r="K475" s="268">
        <v>2794.7</v>
      </c>
      <c r="L475" s="268">
        <v>2684.8</v>
      </c>
      <c r="M475" s="268">
        <v>3.0992000000000002</v>
      </c>
      <c r="N475" s="1"/>
      <c r="O475" s="1"/>
    </row>
    <row r="476" spans="1:15" ht="12.75" customHeight="1">
      <c r="A476" s="30">
        <v>466</v>
      </c>
      <c r="B476" s="278" t="s">
        <v>512</v>
      </c>
      <c r="C476" s="268">
        <v>12.25</v>
      </c>
      <c r="D476" s="269">
        <v>12.333333333333334</v>
      </c>
      <c r="E476" s="269">
        <v>12.166666666666668</v>
      </c>
      <c r="F476" s="269">
        <v>12.083333333333334</v>
      </c>
      <c r="G476" s="269">
        <v>11.916666666666668</v>
      </c>
      <c r="H476" s="269">
        <v>12.416666666666668</v>
      </c>
      <c r="I476" s="269">
        <v>12.583333333333336</v>
      </c>
      <c r="J476" s="269">
        <v>12.666666666666668</v>
      </c>
      <c r="K476" s="268">
        <v>12.5</v>
      </c>
      <c r="L476" s="268">
        <v>12.25</v>
      </c>
      <c r="M476" s="268">
        <v>17.2075</v>
      </c>
      <c r="N476" s="1"/>
      <c r="O476" s="1"/>
    </row>
    <row r="477" spans="1:15" ht="12.75" customHeight="1">
      <c r="A477" s="30">
        <v>467</v>
      </c>
      <c r="B477" s="278" t="s">
        <v>513</v>
      </c>
      <c r="C477" s="268">
        <v>773.6</v>
      </c>
      <c r="D477" s="269">
        <v>771.1</v>
      </c>
      <c r="E477" s="269">
        <v>763.2</v>
      </c>
      <c r="F477" s="269">
        <v>752.80000000000007</v>
      </c>
      <c r="G477" s="269">
        <v>744.90000000000009</v>
      </c>
      <c r="H477" s="269">
        <v>781.5</v>
      </c>
      <c r="I477" s="269">
        <v>789.39999999999986</v>
      </c>
      <c r="J477" s="269">
        <v>799.8</v>
      </c>
      <c r="K477" s="268">
        <v>779</v>
      </c>
      <c r="L477" s="268">
        <v>760.7</v>
      </c>
      <c r="M477" s="268">
        <v>1.7169300000000001</v>
      </c>
      <c r="N477" s="1"/>
      <c r="O477" s="1"/>
    </row>
    <row r="478" spans="1:15" ht="12.75" customHeight="1">
      <c r="A478" s="30">
        <v>468</v>
      </c>
      <c r="B478" s="278" t="s">
        <v>209</v>
      </c>
      <c r="C478" s="268">
        <v>721.35</v>
      </c>
      <c r="D478" s="269">
        <v>719.01666666666677</v>
      </c>
      <c r="E478" s="269">
        <v>711.43333333333351</v>
      </c>
      <c r="F478" s="269">
        <v>701.51666666666677</v>
      </c>
      <c r="G478" s="269">
        <v>693.93333333333351</v>
      </c>
      <c r="H478" s="269">
        <v>728.93333333333351</v>
      </c>
      <c r="I478" s="269">
        <v>736.51666666666677</v>
      </c>
      <c r="J478" s="269">
        <v>746.43333333333351</v>
      </c>
      <c r="K478" s="268">
        <v>726.6</v>
      </c>
      <c r="L478" s="268">
        <v>709.1</v>
      </c>
      <c r="M478" s="268">
        <v>22.036429999999999</v>
      </c>
      <c r="N478" s="1"/>
      <c r="O478" s="1"/>
    </row>
    <row r="479" spans="1:15" ht="12.75" customHeight="1">
      <c r="A479" s="30">
        <v>469</v>
      </c>
      <c r="B479" s="278" t="s">
        <v>514</v>
      </c>
      <c r="C479" s="268">
        <v>777.05</v>
      </c>
      <c r="D479" s="269">
        <v>777.51666666666677</v>
      </c>
      <c r="E479" s="269">
        <v>772.03333333333353</v>
      </c>
      <c r="F479" s="269">
        <v>767.01666666666677</v>
      </c>
      <c r="G479" s="269">
        <v>761.53333333333353</v>
      </c>
      <c r="H479" s="269">
        <v>782.53333333333353</v>
      </c>
      <c r="I479" s="269">
        <v>788.01666666666688</v>
      </c>
      <c r="J479" s="269">
        <v>793.03333333333353</v>
      </c>
      <c r="K479" s="268">
        <v>783</v>
      </c>
      <c r="L479" s="268">
        <v>772.5</v>
      </c>
      <c r="M479" s="268">
        <v>1.26308</v>
      </c>
      <c r="N479" s="1"/>
      <c r="O479" s="1"/>
    </row>
    <row r="480" spans="1:15" ht="12.75" customHeight="1">
      <c r="A480" s="30">
        <v>470</v>
      </c>
      <c r="B480" s="278" t="s">
        <v>208</v>
      </c>
      <c r="C480" s="268">
        <v>6239.4</v>
      </c>
      <c r="D480" s="269">
        <v>6278.083333333333</v>
      </c>
      <c r="E480" s="269">
        <v>6191.3166666666657</v>
      </c>
      <c r="F480" s="269">
        <v>6143.2333333333327</v>
      </c>
      <c r="G480" s="269">
        <v>6056.4666666666653</v>
      </c>
      <c r="H480" s="269">
        <v>6326.1666666666661</v>
      </c>
      <c r="I480" s="269">
        <v>6412.9333333333343</v>
      </c>
      <c r="J480" s="269">
        <v>6461.0166666666664</v>
      </c>
      <c r="K480" s="268">
        <v>6364.85</v>
      </c>
      <c r="L480" s="268">
        <v>6230</v>
      </c>
      <c r="M480" s="268">
        <v>4.9209800000000001</v>
      </c>
      <c r="N480" s="1"/>
      <c r="O480" s="1"/>
    </row>
    <row r="481" spans="1:15" ht="12.75" customHeight="1">
      <c r="A481" s="30">
        <v>471</v>
      </c>
      <c r="B481" s="278" t="s">
        <v>277</v>
      </c>
      <c r="C481" s="268">
        <v>45.7</v>
      </c>
      <c r="D481" s="269">
        <v>45.966666666666669</v>
      </c>
      <c r="E481" s="269">
        <v>44.933333333333337</v>
      </c>
      <c r="F481" s="269">
        <v>44.166666666666671</v>
      </c>
      <c r="G481" s="269">
        <v>43.13333333333334</v>
      </c>
      <c r="H481" s="269">
        <v>46.733333333333334</v>
      </c>
      <c r="I481" s="269">
        <v>47.766666666666666</v>
      </c>
      <c r="J481" s="269">
        <v>48.533333333333331</v>
      </c>
      <c r="K481" s="268">
        <v>47</v>
      </c>
      <c r="L481" s="268">
        <v>45.2</v>
      </c>
      <c r="M481" s="268">
        <v>100.03804</v>
      </c>
      <c r="N481" s="1"/>
      <c r="O481" s="1"/>
    </row>
    <row r="482" spans="1:15" ht="12.75" customHeight="1">
      <c r="A482" s="30">
        <v>472</v>
      </c>
      <c r="B482" s="278" t="s">
        <v>207</v>
      </c>
      <c r="C482" s="268">
        <v>1639.45</v>
      </c>
      <c r="D482" s="269">
        <v>1651.3499999999997</v>
      </c>
      <c r="E482" s="269">
        <v>1622.6999999999994</v>
      </c>
      <c r="F482" s="269">
        <v>1605.9499999999996</v>
      </c>
      <c r="G482" s="269">
        <v>1577.2999999999993</v>
      </c>
      <c r="H482" s="269">
        <v>1668.0999999999995</v>
      </c>
      <c r="I482" s="269">
        <v>1696.7499999999995</v>
      </c>
      <c r="J482" s="269">
        <v>1713.4999999999995</v>
      </c>
      <c r="K482" s="268">
        <v>1680</v>
      </c>
      <c r="L482" s="268">
        <v>1634.6</v>
      </c>
      <c r="M482" s="268">
        <v>2.2291300000000001</v>
      </c>
      <c r="N482" s="1"/>
      <c r="O482" s="1"/>
    </row>
    <row r="483" spans="1:15" ht="12.75" customHeight="1">
      <c r="A483" s="30">
        <v>473</v>
      </c>
      <c r="B483" s="278" t="s">
        <v>154</v>
      </c>
      <c r="C483" s="268">
        <v>875.15</v>
      </c>
      <c r="D483" s="269">
        <v>871.81666666666661</v>
      </c>
      <c r="E483" s="269">
        <v>858.88333333333321</v>
      </c>
      <c r="F483" s="269">
        <v>842.61666666666656</v>
      </c>
      <c r="G483" s="269">
        <v>829.68333333333317</v>
      </c>
      <c r="H483" s="269">
        <v>888.08333333333326</v>
      </c>
      <c r="I483" s="269">
        <v>901.01666666666665</v>
      </c>
      <c r="J483" s="269">
        <v>917.2833333333333</v>
      </c>
      <c r="K483" s="268">
        <v>884.75</v>
      </c>
      <c r="L483" s="268">
        <v>855.55</v>
      </c>
      <c r="M483" s="268">
        <v>22.958189999999998</v>
      </c>
      <c r="N483" s="1"/>
      <c r="O483" s="1"/>
    </row>
    <row r="484" spans="1:15" ht="12.75" customHeight="1">
      <c r="A484" s="30">
        <v>474</v>
      </c>
      <c r="B484" s="278" t="s">
        <v>278</v>
      </c>
      <c r="C484" s="268">
        <v>248.35</v>
      </c>
      <c r="D484" s="269">
        <v>248.94999999999996</v>
      </c>
      <c r="E484" s="269">
        <v>246.44999999999993</v>
      </c>
      <c r="F484" s="269">
        <v>244.54999999999998</v>
      </c>
      <c r="G484" s="269">
        <v>242.04999999999995</v>
      </c>
      <c r="H484" s="269">
        <v>250.84999999999991</v>
      </c>
      <c r="I484" s="269">
        <v>253.34999999999997</v>
      </c>
      <c r="J484" s="269">
        <v>255.24999999999989</v>
      </c>
      <c r="K484" s="268">
        <v>251.45</v>
      </c>
      <c r="L484" s="268">
        <v>247.05</v>
      </c>
      <c r="M484" s="268">
        <v>2.1680199999999998</v>
      </c>
      <c r="N484" s="1"/>
      <c r="O484" s="1"/>
    </row>
    <row r="485" spans="1:15" ht="12.75" customHeight="1">
      <c r="A485" s="30">
        <v>475</v>
      </c>
      <c r="B485" s="278" t="s">
        <v>515</v>
      </c>
      <c r="C485" s="268">
        <v>2934.45</v>
      </c>
      <c r="D485" s="269">
        <v>2934.9499999999994</v>
      </c>
      <c r="E485" s="269">
        <v>2910.1999999999989</v>
      </c>
      <c r="F485" s="269">
        <v>2885.9499999999994</v>
      </c>
      <c r="G485" s="269">
        <v>2861.1999999999989</v>
      </c>
      <c r="H485" s="269">
        <v>2959.1999999999989</v>
      </c>
      <c r="I485" s="269">
        <v>2983.95</v>
      </c>
      <c r="J485" s="269">
        <v>3008.1999999999989</v>
      </c>
      <c r="K485" s="268">
        <v>2959.7</v>
      </c>
      <c r="L485" s="268">
        <v>2910.7</v>
      </c>
      <c r="M485" s="268">
        <v>0.26311000000000001</v>
      </c>
      <c r="N485" s="1"/>
      <c r="O485" s="1"/>
    </row>
    <row r="486" spans="1:15" ht="12.75" customHeight="1">
      <c r="A486" s="30">
        <v>476</v>
      </c>
      <c r="B486" s="278" t="s">
        <v>516</v>
      </c>
      <c r="C486" s="268">
        <v>679.85</v>
      </c>
      <c r="D486" s="269">
        <v>683.98333333333323</v>
      </c>
      <c r="E486" s="269">
        <v>671.96666666666647</v>
      </c>
      <c r="F486" s="269">
        <v>664.08333333333326</v>
      </c>
      <c r="G486" s="269">
        <v>652.06666666666649</v>
      </c>
      <c r="H486" s="269">
        <v>691.86666666666645</v>
      </c>
      <c r="I486" s="269">
        <v>703.8833333333331</v>
      </c>
      <c r="J486" s="269">
        <v>711.76666666666642</v>
      </c>
      <c r="K486" s="268">
        <v>696</v>
      </c>
      <c r="L486" s="268">
        <v>676.1</v>
      </c>
      <c r="M486" s="268">
        <v>4.9430100000000001</v>
      </c>
      <c r="N486" s="1"/>
      <c r="O486" s="1"/>
    </row>
    <row r="487" spans="1:15" ht="12.75" customHeight="1">
      <c r="A487" s="30">
        <v>477</v>
      </c>
      <c r="B487" s="283" t="s">
        <v>517</v>
      </c>
      <c r="C487" s="284">
        <v>359.65</v>
      </c>
      <c r="D487" s="284">
        <v>360.84999999999997</v>
      </c>
      <c r="E487" s="284">
        <v>355.09999999999991</v>
      </c>
      <c r="F487" s="284">
        <v>350.54999999999995</v>
      </c>
      <c r="G487" s="284">
        <v>344.7999999999999</v>
      </c>
      <c r="H487" s="284">
        <v>365.39999999999992</v>
      </c>
      <c r="I487" s="284">
        <v>371.15000000000003</v>
      </c>
      <c r="J487" s="283">
        <v>375.69999999999993</v>
      </c>
      <c r="K487" s="283">
        <v>366.6</v>
      </c>
      <c r="L487" s="283">
        <v>356.3</v>
      </c>
      <c r="M487" s="239">
        <v>1.74088</v>
      </c>
      <c r="N487" s="1"/>
      <c r="O487" s="1"/>
    </row>
    <row r="488" spans="1:15" ht="12.75" customHeight="1">
      <c r="A488" s="30">
        <v>478</v>
      </c>
      <c r="B488" s="283" t="s">
        <v>518</v>
      </c>
      <c r="C488" s="284">
        <v>40.25</v>
      </c>
      <c r="D488" s="284">
        <v>39.85</v>
      </c>
      <c r="E488" s="284">
        <v>39</v>
      </c>
      <c r="F488" s="284">
        <v>37.75</v>
      </c>
      <c r="G488" s="284">
        <v>36.9</v>
      </c>
      <c r="H488" s="284">
        <v>41.1</v>
      </c>
      <c r="I488" s="284">
        <v>41.95000000000001</v>
      </c>
      <c r="J488" s="283">
        <v>43.2</v>
      </c>
      <c r="K488" s="283">
        <v>40.700000000000003</v>
      </c>
      <c r="L488" s="283">
        <v>38.6</v>
      </c>
      <c r="M488" s="239">
        <v>87.293120000000002</v>
      </c>
      <c r="N488" s="1"/>
      <c r="O488" s="1"/>
    </row>
    <row r="489" spans="1:15" ht="12.75" customHeight="1">
      <c r="A489" s="30">
        <v>479</v>
      </c>
      <c r="B489" s="283" t="s">
        <v>519</v>
      </c>
      <c r="C489" s="268">
        <v>349.6</v>
      </c>
      <c r="D489" s="269">
        <v>351.2166666666667</v>
      </c>
      <c r="E489" s="269">
        <v>344.63333333333338</v>
      </c>
      <c r="F489" s="269">
        <v>339.66666666666669</v>
      </c>
      <c r="G489" s="269">
        <v>333.08333333333337</v>
      </c>
      <c r="H489" s="269">
        <v>356.18333333333339</v>
      </c>
      <c r="I489" s="269">
        <v>362.76666666666665</v>
      </c>
      <c r="J489" s="269">
        <v>367.73333333333341</v>
      </c>
      <c r="K489" s="268">
        <v>357.8</v>
      </c>
      <c r="L489" s="268">
        <v>346.25</v>
      </c>
      <c r="M489" s="268">
        <v>2.3819599999999999</v>
      </c>
      <c r="N489" s="1"/>
      <c r="O489" s="1"/>
    </row>
    <row r="490" spans="1:15" ht="12.75" customHeight="1">
      <c r="A490" s="30">
        <v>480</v>
      </c>
      <c r="B490" s="283" t="s">
        <v>520</v>
      </c>
      <c r="C490" s="284">
        <v>375.8</v>
      </c>
      <c r="D490" s="284">
        <v>381.2</v>
      </c>
      <c r="E490" s="284">
        <v>368.59999999999997</v>
      </c>
      <c r="F490" s="284">
        <v>361.4</v>
      </c>
      <c r="G490" s="284">
        <v>348.79999999999995</v>
      </c>
      <c r="H490" s="284">
        <v>388.4</v>
      </c>
      <c r="I490" s="284">
        <v>401</v>
      </c>
      <c r="J490" s="283">
        <v>408.2</v>
      </c>
      <c r="K490" s="283">
        <v>393.8</v>
      </c>
      <c r="L490" s="283">
        <v>374</v>
      </c>
      <c r="M490" s="239">
        <v>3.2702900000000001</v>
      </c>
      <c r="N490" s="1"/>
      <c r="O490" s="1"/>
    </row>
    <row r="491" spans="1:15" ht="12.75" customHeight="1">
      <c r="A491" s="30">
        <v>481</v>
      </c>
      <c r="B491" s="294" t="s">
        <v>279</v>
      </c>
      <c r="C491" s="268">
        <v>1170.5</v>
      </c>
      <c r="D491" s="269">
        <v>1160.0666666666666</v>
      </c>
      <c r="E491" s="269">
        <v>1125.4333333333332</v>
      </c>
      <c r="F491" s="269">
        <v>1080.3666666666666</v>
      </c>
      <c r="G491" s="269">
        <v>1045.7333333333331</v>
      </c>
      <c r="H491" s="269">
        <v>1205.1333333333332</v>
      </c>
      <c r="I491" s="269">
        <v>1239.7666666666664</v>
      </c>
      <c r="J491" s="269">
        <v>1284.8333333333333</v>
      </c>
      <c r="K491" s="268">
        <v>1194.7</v>
      </c>
      <c r="L491" s="268">
        <v>1115</v>
      </c>
      <c r="M491" s="268">
        <v>20.767430000000001</v>
      </c>
      <c r="N491" s="1"/>
      <c r="O491" s="1"/>
    </row>
    <row r="492" spans="1:15" ht="12.75" customHeight="1">
      <c r="A492" s="30">
        <v>482</v>
      </c>
      <c r="B492" s="296" t="s">
        <v>210</v>
      </c>
      <c r="C492" s="284">
        <v>280.64999999999998</v>
      </c>
      <c r="D492" s="284">
        <v>279.76666666666665</v>
      </c>
      <c r="E492" s="269">
        <v>276.38333333333333</v>
      </c>
      <c r="F492" s="269">
        <v>272.11666666666667</v>
      </c>
      <c r="G492" s="269">
        <v>268.73333333333335</v>
      </c>
      <c r="H492" s="269">
        <v>284.0333333333333</v>
      </c>
      <c r="I492" s="269">
        <v>287.41666666666663</v>
      </c>
      <c r="J492" s="269">
        <v>291.68333333333328</v>
      </c>
      <c r="K492" s="268">
        <v>283.14999999999998</v>
      </c>
      <c r="L492" s="268">
        <v>275.5</v>
      </c>
      <c r="M492" s="268">
        <v>87.504149999999996</v>
      </c>
      <c r="N492" s="1"/>
      <c r="O492" s="1"/>
    </row>
    <row r="493" spans="1:15" ht="12.75" customHeight="1">
      <c r="A493" s="30">
        <v>483</v>
      </c>
      <c r="B493" s="249" t="s">
        <v>521</v>
      </c>
      <c r="C493" s="268">
        <v>2083.6</v>
      </c>
      <c r="D493" s="269">
        <v>2089.6333333333332</v>
      </c>
      <c r="E493" s="269">
        <v>2069.9666666666662</v>
      </c>
      <c r="F493" s="269">
        <v>2056.333333333333</v>
      </c>
      <c r="G493" s="269">
        <v>2036.6666666666661</v>
      </c>
      <c r="H493" s="269">
        <v>2103.2666666666664</v>
      </c>
      <c r="I493" s="269">
        <v>2122.9333333333334</v>
      </c>
      <c r="J493" s="269">
        <v>2136.5666666666666</v>
      </c>
      <c r="K493" s="268">
        <v>2109.3000000000002</v>
      </c>
      <c r="L493" s="268">
        <v>2076</v>
      </c>
      <c r="M493" s="268">
        <v>0.14149999999999999</v>
      </c>
      <c r="N493" s="1"/>
      <c r="O493" s="1"/>
    </row>
    <row r="494" spans="1:15" ht="12.75" customHeight="1">
      <c r="A494" s="30">
        <v>484</v>
      </c>
      <c r="B494" s="283" t="s">
        <v>861</v>
      </c>
      <c r="C494" s="284">
        <v>402.75</v>
      </c>
      <c r="D494" s="284">
        <v>402.56666666666666</v>
      </c>
      <c r="E494" s="269">
        <v>396.7833333333333</v>
      </c>
      <c r="F494" s="269">
        <v>390.81666666666666</v>
      </c>
      <c r="G494" s="269">
        <v>385.0333333333333</v>
      </c>
      <c r="H494" s="269">
        <v>408.5333333333333</v>
      </c>
      <c r="I494" s="269">
        <v>414.31666666666672</v>
      </c>
      <c r="J494" s="269">
        <v>420.2833333333333</v>
      </c>
      <c r="K494" s="268">
        <v>408.35</v>
      </c>
      <c r="L494" s="268">
        <v>396.6</v>
      </c>
      <c r="M494" s="268">
        <v>2.2313299999999998</v>
      </c>
      <c r="N494" s="1"/>
      <c r="O494" s="1"/>
    </row>
    <row r="495" spans="1:15" ht="12.75" customHeight="1">
      <c r="A495" s="30">
        <v>485</v>
      </c>
      <c r="B495" s="239" t="s">
        <v>522</v>
      </c>
      <c r="C495" s="268">
        <v>2124.5</v>
      </c>
      <c r="D495" s="269">
        <v>2125.3166666666666</v>
      </c>
      <c r="E495" s="269">
        <v>2115.6833333333334</v>
      </c>
      <c r="F495" s="269">
        <v>2106.8666666666668</v>
      </c>
      <c r="G495" s="269">
        <v>2097.2333333333336</v>
      </c>
      <c r="H495" s="269">
        <v>2134.1333333333332</v>
      </c>
      <c r="I495" s="269">
        <v>2143.7666666666664</v>
      </c>
      <c r="J495" s="269">
        <v>2152.583333333333</v>
      </c>
      <c r="K495" s="268">
        <v>2134.9499999999998</v>
      </c>
      <c r="L495" s="268">
        <v>2116.5</v>
      </c>
      <c r="M495" s="268">
        <v>0.1457</v>
      </c>
      <c r="N495" s="1"/>
      <c r="O495" s="1"/>
    </row>
    <row r="496" spans="1:15" ht="12.75" customHeight="1">
      <c r="A496" s="30">
        <v>486</v>
      </c>
      <c r="B496" s="295" t="s">
        <v>127</v>
      </c>
      <c r="C496" s="284">
        <v>9.1</v>
      </c>
      <c r="D496" s="284">
        <v>9.1333333333333329</v>
      </c>
      <c r="E496" s="269">
        <v>8.966666666666665</v>
      </c>
      <c r="F496" s="269">
        <v>8.8333333333333321</v>
      </c>
      <c r="G496" s="269">
        <v>8.6666666666666643</v>
      </c>
      <c r="H496" s="269">
        <v>9.2666666666666657</v>
      </c>
      <c r="I496" s="269">
        <v>9.4333333333333336</v>
      </c>
      <c r="J496" s="269">
        <v>9.5666666666666664</v>
      </c>
      <c r="K496" s="268">
        <v>9.3000000000000007</v>
      </c>
      <c r="L496" s="268">
        <v>9</v>
      </c>
      <c r="M496" s="268">
        <v>1020.95299</v>
      </c>
      <c r="N496" s="1"/>
      <c r="O496" s="1"/>
    </row>
    <row r="497" spans="1:15" ht="12.75" customHeight="1">
      <c r="A497" s="30">
        <v>487</v>
      </c>
      <c r="B497" s="239" t="s">
        <v>211</v>
      </c>
      <c r="C497" s="268">
        <v>897.8</v>
      </c>
      <c r="D497" s="269">
        <v>897.66666666666663</v>
      </c>
      <c r="E497" s="269">
        <v>889.43333333333328</v>
      </c>
      <c r="F497" s="269">
        <v>881.06666666666661</v>
      </c>
      <c r="G497" s="269">
        <v>872.83333333333326</v>
      </c>
      <c r="H497" s="269">
        <v>906.0333333333333</v>
      </c>
      <c r="I497" s="269">
        <v>914.26666666666665</v>
      </c>
      <c r="J497" s="269">
        <v>922.63333333333333</v>
      </c>
      <c r="K497" s="268">
        <v>905.9</v>
      </c>
      <c r="L497" s="268">
        <v>889.3</v>
      </c>
      <c r="M497" s="268">
        <v>10.979950000000001</v>
      </c>
      <c r="N497" s="1"/>
      <c r="O497" s="1"/>
    </row>
    <row r="498" spans="1:15" ht="12.75" customHeight="1">
      <c r="A498" s="30">
        <v>488</v>
      </c>
      <c r="B498" s="239" t="s">
        <v>523</v>
      </c>
      <c r="C498" s="284">
        <v>292.60000000000002</v>
      </c>
      <c r="D498" s="284">
        <v>290.78333333333336</v>
      </c>
      <c r="E498" s="269">
        <v>283.06666666666672</v>
      </c>
      <c r="F498" s="269">
        <v>273.53333333333336</v>
      </c>
      <c r="G498" s="269">
        <v>265.81666666666672</v>
      </c>
      <c r="H498" s="269">
        <v>300.31666666666672</v>
      </c>
      <c r="I498" s="269">
        <v>308.0333333333333</v>
      </c>
      <c r="J498" s="269">
        <v>317.56666666666672</v>
      </c>
      <c r="K498" s="268">
        <v>298.5</v>
      </c>
      <c r="L498" s="268">
        <v>281.25</v>
      </c>
      <c r="M498" s="268">
        <v>57.380540000000003</v>
      </c>
      <c r="N498" s="1"/>
      <c r="O498" s="1"/>
    </row>
    <row r="499" spans="1:15" ht="12.75" customHeight="1">
      <c r="A499" s="30">
        <v>489</v>
      </c>
      <c r="B499" s="239" t="s">
        <v>524</v>
      </c>
      <c r="C499" s="284">
        <v>78.3</v>
      </c>
      <c r="D499" s="284">
        <v>78.600000000000009</v>
      </c>
      <c r="E499" s="269">
        <v>77.200000000000017</v>
      </c>
      <c r="F499" s="269">
        <v>76.100000000000009</v>
      </c>
      <c r="G499" s="269">
        <v>74.700000000000017</v>
      </c>
      <c r="H499" s="269">
        <v>79.700000000000017</v>
      </c>
      <c r="I499" s="269">
        <v>81.100000000000023</v>
      </c>
      <c r="J499" s="269">
        <v>82.200000000000017</v>
      </c>
      <c r="K499" s="268">
        <v>80</v>
      </c>
      <c r="L499" s="268">
        <v>77.5</v>
      </c>
      <c r="M499" s="268">
        <v>11.22232</v>
      </c>
      <c r="N499" s="1"/>
      <c r="O499" s="1"/>
    </row>
    <row r="500" spans="1:15" ht="12.75" customHeight="1">
      <c r="A500" s="30">
        <v>490</v>
      </c>
      <c r="B500" s="239" t="s">
        <v>525</v>
      </c>
      <c r="C500" s="284">
        <v>710.75</v>
      </c>
      <c r="D500" s="284">
        <v>703.56666666666661</v>
      </c>
      <c r="E500" s="269">
        <v>687.23333333333323</v>
      </c>
      <c r="F500" s="269">
        <v>663.71666666666658</v>
      </c>
      <c r="G500" s="269">
        <v>647.38333333333321</v>
      </c>
      <c r="H500" s="269">
        <v>727.08333333333326</v>
      </c>
      <c r="I500" s="269">
        <v>743.41666666666674</v>
      </c>
      <c r="J500" s="269">
        <v>766.93333333333328</v>
      </c>
      <c r="K500" s="268">
        <v>719.9</v>
      </c>
      <c r="L500" s="268">
        <v>680.05</v>
      </c>
      <c r="M500" s="268">
        <v>0.83628000000000002</v>
      </c>
      <c r="N500" s="1"/>
      <c r="O500" s="1"/>
    </row>
    <row r="501" spans="1:15" ht="12.75" customHeight="1">
      <c r="A501" s="30">
        <v>491</v>
      </c>
      <c r="B501" s="239" t="s">
        <v>280</v>
      </c>
      <c r="C501" s="284">
        <v>1686.3</v>
      </c>
      <c r="D501" s="284">
        <v>1695.2666666666667</v>
      </c>
      <c r="E501" s="269">
        <v>1673.5333333333333</v>
      </c>
      <c r="F501" s="269">
        <v>1660.7666666666667</v>
      </c>
      <c r="G501" s="269">
        <v>1639.0333333333333</v>
      </c>
      <c r="H501" s="269">
        <v>1708.0333333333333</v>
      </c>
      <c r="I501" s="269">
        <v>1729.7666666666664</v>
      </c>
      <c r="J501" s="269">
        <v>1742.5333333333333</v>
      </c>
      <c r="K501" s="268">
        <v>1717</v>
      </c>
      <c r="L501" s="268">
        <v>1682.5</v>
      </c>
      <c r="M501" s="268">
        <v>0.67425000000000002</v>
      </c>
      <c r="N501" s="1"/>
      <c r="O501" s="1"/>
    </row>
    <row r="502" spans="1:15" ht="12.75" customHeight="1">
      <c r="A502" s="30">
        <v>492</v>
      </c>
      <c r="B502" s="239" t="s">
        <v>212</v>
      </c>
      <c r="C502" s="284">
        <v>397.95</v>
      </c>
      <c r="D502" s="284">
        <v>397.76666666666665</v>
      </c>
      <c r="E502" s="269">
        <v>395.18333333333328</v>
      </c>
      <c r="F502" s="269">
        <v>392.41666666666663</v>
      </c>
      <c r="G502" s="269">
        <v>389.83333333333326</v>
      </c>
      <c r="H502" s="269">
        <v>400.5333333333333</v>
      </c>
      <c r="I502" s="269">
        <v>403.11666666666667</v>
      </c>
      <c r="J502" s="269">
        <v>405.88333333333333</v>
      </c>
      <c r="K502" s="268">
        <v>400.35</v>
      </c>
      <c r="L502" s="268">
        <v>395</v>
      </c>
      <c r="M502" s="268">
        <v>82.501620000000003</v>
      </c>
      <c r="N502" s="1"/>
      <c r="O502" s="1"/>
    </row>
    <row r="503" spans="1:15" ht="12.75" customHeight="1">
      <c r="A503" s="30">
        <v>493</v>
      </c>
      <c r="B503" s="239" t="s">
        <v>526</v>
      </c>
      <c r="C503" s="284">
        <v>258.64999999999998</v>
      </c>
      <c r="D503" s="284">
        <v>257.38333333333333</v>
      </c>
      <c r="E503" s="269">
        <v>251.66666666666663</v>
      </c>
      <c r="F503" s="269">
        <v>244.68333333333331</v>
      </c>
      <c r="G503" s="269">
        <v>238.96666666666661</v>
      </c>
      <c r="H503" s="269">
        <v>264.36666666666667</v>
      </c>
      <c r="I503" s="269">
        <v>270.08333333333337</v>
      </c>
      <c r="J503" s="269">
        <v>277.06666666666666</v>
      </c>
      <c r="K503" s="268">
        <v>263.10000000000002</v>
      </c>
      <c r="L503" s="268">
        <v>250.4</v>
      </c>
      <c r="M503" s="268">
        <v>6.7589699999999997</v>
      </c>
      <c r="N503" s="1"/>
      <c r="O503" s="1"/>
    </row>
    <row r="504" spans="1:15" ht="12.75" customHeight="1">
      <c r="A504" s="30">
        <v>494</v>
      </c>
      <c r="B504" s="239" t="s">
        <v>281</v>
      </c>
      <c r="C504" s="284">
        <v>16.75</v>
      </c>
      <c r="D504" s="284">
        <v>16.833333333333332</v>
      </c>
      <c r="E504" s="269">
        <v>16.516666666666666</v>
      </c>
      <c r="F504" s="269">
        <v>16.283333333333335</v>
      </c>
      <c r="G504" s="269">
        <v>15.966666666666669</v>
      </c>
      <c r="H504" s="269">
        <v>17.066666666666663</v>
      </c>
      <c r="I504" s="269">
        <v>17.383333333333333</v>
      </c>
      <c r="J504" s="269">
        <v>17.61666666666666</v>
      </c>
      <c r="K504" s="268">
        <v>17.149999999999999</v>
      </c>
      <c r="L504" s="268">
        <v>16.600000000000001</v>
      </c>
      <c r="M504" s="268">
        <v>995.39210000000003</v>
      </c>
      <c r="N504" s="1"/>
      <c r="O504" s="1"/>
    </row>
    <row r="505" spans="1:15" ht="12.75" customHeight="1">
      <c r="A505" s="30">
        <v>495</v>
      </c>
      <c r="B505" s="239" t="s">
        <v>862</v>
      </c>
      <c r="C505" s="239">
        <v>9812.1</v>
      </c>
      <c r="D505" s="284">
        <v>9824.0499999999993</v>
      </c>
      <c r="E505" s="269">
        <v>9698.0999999999985</v>
      </c>
      <c r="F505" s="269">
        <v>9584.0999999999985</v>
      </c>
      <c r="G505" s="269">
        <v>9458.1499999999978</v>
      </c>
      <c r="H505" s="269">
        <v>9938.0499999999993</v>
      </c>
      <c r="I505" s="269">
        <v>10064</v>
      </c>
      <c r="J505" s="269">
        <v>10178</v>
      </c>
      <c r="K505" s="268">
        <v>9950</v>
      </c>
      <c r="L505" s="268">
        <v>9710.0499999999993</v>
      </c>
      <c r="M505" s="268">
        <v>3.347E-2</v>
      </c>
      <c r="N505" s="1"/>
      <c r="O505" s="1"/>
    </row>
    <row r="506" spans="1:15" ht="12.75" customHeight="1">
      <c r="A506" s="30">
        <v>496</v>
      </c>
      <c r="B506" s="239" t="s">
        <v>213</v>
      </c>
      <c r="C506" s="239">
        <v>273.39999999999998</v>
      </c>
      <c r="D506" s="284">
        <v>274.05</v>
      </c>
      <c r="E506" s="269">
        <v>269.85000000000002</v>
      </c>
      <c r="F506" s="269">
        <v>266.3</v>
      </c>
      <c r="G506" s="269">
        <v>262.10000000000002</v>
      </c>
      <c r="H506" s="269">
        <v>277.60000000000002</v>
      </c>
      <c r="I506" s="269">
        <v>281.79999999999995</v>
      </c>
      <c r="J506" s="269">
        <v>285.35000000000002</v>
      </c>
      <c r="K506" s="268">
        <v>278.25</v>
      </c>
      <c r="L506" s="268">
        <v>270.5</v>
      </c>
      <c r="M506" s="268">
        <v>110.60209</v>
      </c>
      <c r="N506" s="1"/>
      <c r="O506" s="1"/>
    </row>
    <row r="507" spans="1:15" ht="12.75" customHeight="1">
      <c r="A507" s="30">
        <v>497</v>
      </c>
      <c r="B507" s="239" t="s">
        <v>527</v>
      </c>
      <c r="C507" s="239">
        <v>220.05</v>
      </c>
      <c r="D507" s="284">
        <v>220.81666666666669</v>
      </c>
      <c r="E507" s="269">
        <v>217.98333333333338</v>
      </c>
      <c r="F507" s="269">
        <v>215.91666666666669</v>
      </c>
      <c r="G507" s="269">
        <v>213.08333333333337</v>
      </c>
      <c r="H507" s="269">
        <v>222.88333333333338</v>
      </c>
      <c r="I507" s="269">
        <v>225.7166666666667</v>
      </c>
      <c r="J507" s="269">
        <v>227.78333333333339</v>
      </c>
      <c r="K507" s="268">
        <v>223.65</v>
      </c>
      <c r="L507" s="268">
        <v>218.75</v>
      </c>
      <c r="M507" s="268">
        <v>8.1527799999999999</v>
      </c>
      <c r="N507" s="1"/>
      <c r="O507" s="1"/>
    </row>
    <row r="508" spans="1:15" ht="12.75" customHeight="1">
      <c r="A508" s="30">
        <v>498</v>
      </c>
      <c r="B508" s="239" t="s">
        <v>834</v>
      </c>
      <c r="C508" s="239">
        <v>63.3</v>
      </c>
      <c r="D508" s="284">
        <v>63.216666666666669</v>
      </c>
      <c r="E508" s="269">
        <v>62.683333333333337</v>
      </c>
      <c r="F508" s="269">
        <v>62.06666666666667</v>
      </c>
      <c r="G508" s="269">
        <v>61.533333333333339</v>
      </c>
      <c r="H508" s="269">
        <v>63.833333333333336</v>
      </c>
      <c r="I508" s="269">
        <v>64.366666666666674</v>
      </c>
      <c r="J508" s="269">
        <v>64.983333333333334</v>
      </c>
      <c r="K508" s="268">
        <v>63.75</v>
      </c>
      <c r="L508" s="268">
        <v>62.6</v>
      </c>
      <c r="M508" s="268">
        <v>347.16572000000002</v>
      </c>
      <c r="N508" s="1"/>
      <c r="O508" s="1"/>
    </row>
    <row r="509" spans="1:15" ht="12.75" customHeight="1">
      <c r="A509" s="30">
        <v>499</v>
      </c>
      <c r="B509" s="239" t="s">
        <v>825</v>
      </c>
      <c r="C509" s="284">
        <v>363.2</v>
      </c>
      <c r="D509" s="269">
        <v>363.75</v>
      </c>
      <c r="E509" s="269">
        <v>360.1</v>
      </c>
      <c r="F509" s="269">
        <v>357</v>
      </c>
      <c r="G509" s="269">
        <v>353.35</v>
      </c>
      <c r="H509" s="269">
        <v>366.85</v>
      </c>
      <c r="I509" s="269">
        <v>370.5</v>
      </c>
      <c r="J509" s="268">
        <v>373.6</v>
      </c>
      <c r="K509" s="268">
        <v>367.4</v>
      </c>
      <c r="L509" s="268">
        <v>360.65</v>
      </c>
      <c r="M509" s="239">
        <v>8.3110700000000008</v>
      </c>
      <c r="N509" s="1"/>
      <c r="O509" s="1"/>
    </row>
    <row r="510" spans="1:15" ht="12.75" customHeight="1">
      <c r="A510" s="30">
        <v>500</v>
      </c>
      <c r="B510" s="239" t="s">
        <v>528</v>
      </c>
      <c r="C510" s="284">
        <v>1597.75</v>
      </c>
      <c r="D510" s="269">
        <v>1604.7</v>
      </c>
      <c r="E510" s="269">
        <v>1587.75</v>
      </c>
      <c r="F510" s="269">
        <v>1577.75</v>
      </c>
      <c r="G510" s="269">
        <v>1560.8</v>
      </c>
      <c r="H510" s="269">
        <v>1614.7</v>
      </c>
      <c r="I510" s="269">
        <v>1631.6500000000003</v>
      </c>
      <c r="J510" s="268">
        <v>1641.65</v>
      </c>
      <c r="K510" s="268">
        <v>1621.65</v>
      </c>
      <c r="L510" s="268">
        <v>1594.7</v>
      </c>
      <c r="M510" s="239">
        <v>1.16611</v>
      </c>
      <c r="N510" s="1"/>
      <c r="O510" s="1"/>
    </row>
    <row r="511" spans="1:15" ht="12.75" customHeight="1">
      <c r="B511" s="1" t="s">
        <v>529</v>
      </c>
      <c r="C511" s="1">
        <v>1492.8</v>
      </c>
      <c r="D511" s="1">
        <v>1490.45</v>
      </c>
      <c r="E511" s="1">
        <v>1458.95</v>
      </c>
      <c r="F511" s="1">
        <v>1425.1</v>
      </c>
      <c r="G511" s="1">
        <v>1393.6</v>
      </c>
      <c r="H511" s="1">
        <v>1524.3000000000002</v>
      </c>
      <c r="I511" s="1">
        <v>1555.8000000000002</v>
      </c>
      <c r="J511" s="1">
        <v>1589.6500000000003</v>
      </c>
      <c r="K511" s="1">
        <v>1521.95</v>
      </c>
      <c r="L511" s="1">
        <v>1456.6</v>
      </c>
      <c r="M511" s="1">
        <v>0.48934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F18" sqref="F18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82"/>
      <c r="B5" s="483"/>
      <c r="C5" s="482"/>
      <c r="D5" s="483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82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530</v>
      </c>
      <c r="B7" s="484" t="s">
        <v>531</v>
      </c>
      <c r="C7" s="483"/>
      <c r="D7" s="7">
        <f>Main!B10</f>
        <v>44827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532</v>
      </c>
      <c r="B9" s="83" t="s">
        <v>533</v>
      </c>
      <c r="C9" s="83" t="s">
        <v>534</v>
      </c>
      <c r="D9" s="83" t="s">
        <v>535</v>
      </c>
      <c r="E9" s="83" t="s">
        <v>536</v>
      </c>
      <c r="F9" s="83" t="s">
        <v>537</v>
      </c>
      <c r="G9" s="83" t="s">
        <v>538</v>
      </c>
      <c r="H9" s="83" t="s">
        <v>539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44826</v>
      </c>
      <c r="B10" s="29">
        <v>540146</v>
      </c>
      <c r="C10" s="28" t="s">
        <v>1191</v>
      </c>
      <c r="D10" s="28" t="s">
        <v>1192</v>
      </c>
      <c r="E10" s="28" t="s">
        <v>541</v>
      </c>
      <c r="F10" s="85">
        <v>84000</v>
      </c>
      <c r="G10" s="29">
        <v>45</v>
      </c>
      <c r="H10" s="29" t="s">
        <v>306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44826</v>
      </c>
      <c r="B11" s="29">
        <v>538351</v>
      </c>
      <c r="C11" s="28" t="s">
        <v>1193</v>
      </c>
      <c r="D11" s="28" t="s">
        <v>1194</v>
      </c>
      <c r="E11" s="28" t="s">
        <v>541</v>
      </c>
      <c r="F11" s="85">
        <v>117955</v>
      </c>
      <c r="G11" s="29">
        <v>15.8</v>
      </c>
      <c r="H11" s="29" t="s">
        <v>306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44826</v>
      </c>
      <c r="B12" s="29">
        <v>539115</v>
      </c>
      <c r="C12" s="28" t="s">
        <v>1195</v>
      </c>
      <c r="D12" s="28" t="s">
        <v>1196</v>
      </c>
      <c r="E12" s="28" t="s">
        <v>541</v>
      </c>
      <c r="F12" s="85">
        <v>15000</v>
      </c>
      <c r="G12" s="29">
        <v>50.01</v>
      </c>
      <c r="H12" s="29" t="s">
        <v>306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44826</v>
      </c>
      <c r="B13" s="29">
        <v>511463</v>
      </c>
      <c r="C13" s="28" t="s">
        <v>1197</v>
      </c>
      <c r="D13" s="28" t="s">
        <v>1198</v>
      </c>
      <c r="E13" s="28" t="s">
        <v>540</v>
      </c>
      <c r="F13" s="85">
        <v>50000</v>
      </c>
      <c r="G13" s="29">
        <v>19.66</v>
      </c>
      <c r="H13" s="29" t="s">
        <v>306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44826</v>
      </c>
      <c r="B14" s="29">
        <v>531252</v>
      </c>
      <c r="C14" s="28" t="s">
        <v>1131</v>
      </c>
      <c r="D14" s="28" t="s">
        <v>1199</v>
      </c>
      <c r="E14" s="28" t="s">
        <v>540</v>
      </c>
      <c r="F14" s="85">
        <v>33000</v>
      </c>
      <c r="G14" s="29">
        <v>3.71</v>
      </c>
      <c r="H14" s="29" t="s">
        <v>306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44826</v>
      </c>
      <c r="B15" s="29">
        <v>531252</v>
      </c>
      <c r="C15" s="28" t="s">
        <v>1131</v>
      </c>
      <c r="D15" s="28" t="s">
        <v>1132</v>
      </c>
      <c r="E15" s="28" t="s">
        <v>541</v>
      </c>
      <c r="F15" s="85">
        <v>53670</v>
      </c>
      <c r="G15" s="29">
        <v>3.71</v>
      </c>
      <c r="H15" s="29" t="s">
        <v>306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44826</v>
      </c>
      <c r="B16" s="29">
        <v>531252</v>
      </c>
      <c r="C16" s="28" t="s">
        <v>1131</v>
      </c>
      <c r="D16" s="28" t="s">
        <v>1133</v>
      </c>
      <c r="E16" s="28" t="s">
        <v>540</v>
      </c>
      <c r="F16" s="85">
        <v>26000</v>
      </c>
      <c r="G16" s="29">
        <v>3.71</v>
      </c>
      <c r="H16" s="29" t="s">
        <v>306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44826</v>
      </c>
      <c r="B17" s="29">
        <v>531252</v>
      </c>
      <c r="C17" s="28" t="s">
        <v>1131</v>
      </c>
      <c r="D17" s="28" t="s">
        <v>1133</v>
      </c>
      <c r="E17" s="28" t="s">
        <v>541</v>
      </c>
      <c r="F17" s="85">
        <v>30000</v>
      </c>
      <c r="G17" s="29">
        <v>3.71</v>
      </c>
      <c r="H17" s="29" t="s">
        <v>306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44826</v>
      </c>
      <c r="B18" s="29">
        <v>539621</v>
      </c>
      <c r="C18" s="28" t="s">
        <v>1134</v>
      </c>
      <c r="D18" s="28" t="s">
        <v>1135</v>
      </c>
      <c r="E18" s="28" t="s">
        <v>541</v>
      </c>
      <c r="F18" s="85">
        <v>753308</v>
      </c>
      <c r="G18" s="29">
        <v>1.46</v>
      </c>
      <c r="H18" s="29" t="s">
        <v>306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44826</v>
      </c>
      <c r="B19" s="29">
        <v>539559</v>
      </c>
      <c r="C19" s="28" t="s">
        <v>1200</v>
      </c>
      <c r="D19" s="28" t="s">
        <v>1086</v>
      </c>
      <c r="E19" s="28" t="s">
        <v>541</v>
      </c>
      <c r="F19" s="85">
        <v>577</v>
      </c>
      <c r="G19" s="29">
        <v>132.9</v>
      </c>
      <c r="H19" s="29" t="s">
        <v>306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44826</v>
      </c>
      <c r="B20" s="29">
        <v>539559</v>
      </c>
      <c r="C20" s="28" t="s">
        <v>1200</v>
      </c>
      <c r="D20" s="28" t="s">
        <v>1086</v>
      </c>
      <c r="E20" s="28" t="s">
        <v>540</v>
      </c>
      <c r="F20" s="85">
        <v>18033</v>
      </c>
      <c r="G20" s="29">
        <v>126.51</v>
      </c>
      <c r="H20" s="29" t="s">
        <v>306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44826</v>
      </c>
      <c r="B21" s="29">
        <v>542724</v>
      </c>
      <c r="C21" s="28" t="s">
        <v>1040</v>
      </c>
      <c r="D21" s="28" t="s">
        <v>1201</v>
      </c>
      <c r="E21" s="28" t="s">
        <v>541</v>
      </c>
      <c r="F21" s="85">
        <v>755088</v>
      </c>
      <c r="G21" s="29">
        <v>2.72</v>
      </c>
      <c r="H21" s="29" t="s">
        <v>306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44826</v>
      </c>
      <c r="B22" s="29">
        <v>543475</v>
      </c>
      <c r="C22" s="28" t="s">
        <v>1202</v>
      </c>
      <c r="D22" s="28" t="s">
        <v>1203</v>
      </c>
      <c r="E22" s="28" t="s">
        <v>540</v>
      </c>
      <c r="F22" s="85">
        <v>8000</v>
      </c>
      <c r="G22" s="29">
        <v>169.7</v>
      </c>
      <c r="H22" s="29" t="s">
        <v>306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44826</v>
      </c>
      <c r="B23" s="29">
        <v>543595</v>
      </c>
      <c r="C23" s="28" t="s">
        <v>1070</v>
      </c>
      <c r="D23" s="28" t="s">
        <v>1204</v>
      </c>
      <c r="E23" s="28" t="s">
        <v>540</v>
      </c>
      <c r="F23" s="85">
        <v>9000</v>
      </c>
      <c r="G23" s="29">
        <v>235.56</v>
      </c>
      <c r="H23" s="29" t="s">
        <v>306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44826</v>
      </c>
      <c r="B24" s="29">
        <v>532022</v>
      </c>
      <c r="C24" s="28" t="s">
        <v>1205</v>
      </c>
      <c r="D24" s="28" t="s">
        <v>1206</v>
      </c>
      <c r="E24" s="28" t="s">
        <v>540</v>
      </c>
      <c r="F24" s="85">
        <v>700000</v>
      </c>
      <c r="G24" s="29">
        <v>9.17</v>
      </c>
      <c r="H24" s="29" t="s">
        <v>306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44826</v>
      </c>
      <c r="B25" s="29">
        <v>543324</v>
      </c>
      <c r="C25" s="28" t="s">
        <v>1137</v>
      </c>
      <c r="D25" s="28" t="s">
        <v>1138</v>
      </c>
      <c r="E25" s="28" t="s">
        <v>540</v>
      </c>
      <c r="F25" s="85">
        <v>15200</v>
      </c>
      <c r="G25" s="29">
        <v>508.84</v>
      </c>
      <c r="H25" s="29" t="s">
        <v>306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44826</v>
      </c>
      <c r="B26" s="29">
        <v>543324</v>
      </c>
      <c r="C26" s="28" t="s">
        <v>1137</v>
      </c>
      <c r="D26" s="28" t="s">
        <v>1207</v>
      </c>
      <c r="E26" s="28" t="s">
        <v>541</v>
      </c>
      <c r="F26" s="85">
        <v>8000</v>
      </c>
      <c r="G26" s="29">
        <v>508</v>
      </c>
      <c r="H26" s="29" t="s">
        <v>306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44826</v>
      </c>
      <c r="B27" s="29">
        <v>543324</v>
      </c>
      <c r="C27" s="28" t="s">
        <v>1137</v>
      </c>
      <c r="D27" s="28" t="s">
        <v>1139</v>
      </c>
      <c r="E27" s="28" t="s">
        <v>541</v>
      </c>
      <c r="F27" s="85">
        <v>8000</v>
      </c>
      <c r="G27" s="29">
        <v>508.7</v>
      </c>
      <c r="H27" s="29" t="s">
        <v>306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44826</v>
      </c>
      <c r="B28" s="29">
        <v>540938</v>
      </c>
      <c r="C28" s="28" t="s">
        <v>1208</v>
      </c>
      <c r="D28" s="28" t="s">
        <v>1136</v>
      </c>
      <c r="E28" s="28" t="s">
        <v>540</v>
      </c>
      <c r="F28" s="85">
        <v>110000</v>
      </c>
      <c r="G28" s="29">
        <v>11.4</v>
      </c>
      <c r="H28" s="29" t="s">
        <v>306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44826</v>
      </c>
      <c r="B29" s="29">
        <v>540938</v>
      </c>
      <c r="C29" s="28" t="s">
        <v>1208</v>
      </c>
      <c r="D29" s="28" t="s">
        <v>1209</v>
      </c>
      <c r="E29" s="28" t="s">
        <v>540</v>
      </c>
      <c r="F29" s="85">
        <v>20000</v>
      </c>
      <c r="G29" s="29">
        <v>13.22</v>
      </c>
      <c r="H29" s="29" t="s">
        <v>306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44826</v>
      </c>
      <c r="B30" s="29">
        <v>540938</v>
      </c>
      <c r="C30" s="28" t="s">
        <v>1208</v>
      </c>
      <c r="D30" s="28" t="s">
        <v>1209</v>
      </c>
      <c r="E30" s="28" t="s">
        <v>541</v>
      </c>
      <c r="F30" s="85">
        <v>90000</v>
      </c>
      <c r="G30" s="29">
        <v>11.4</v>
      </c>
      <c r="H30" s="29" t="s">
        <v>306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44826</v>
      </c>
      <c r="B31" s="29">
        <v>530747</v>
      </c>
      <c r="C31" s="28" t="s">
        <v>1210</v>
      </c>
      <c r="D31" s="28" t="s">
        <v>1211</v>
      </c>
      <c r="E31" s="28" t="s">
        <v>540</v>
      </c>
      <c r="F31" s="85">
        <v>600000</v>
      </c>
      <c r="G31" s="29">
        <v>9.4</v>
      </c>
      <c r="H31" s="29" t="s">
        <v>306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44826</v>
      </c>
      <c r="B32" s="29">
        <v>530747</v>
      </c>
      <c r="C32" s="28" t="s">
        <v>1210</v>
      </c>
      <c r="D32" s="28" t="s">
        <v>1212</v>
      </c>
      <c r="E32" s="28" t="s">
        <v>541</v>
      </c>
      <c r="F32" s="85">
        <v>226600</v>
      </c>
      <c r="G32" s="29">
        <v>9.4</v>
      </c>
      <c r="H32" s="29" t="s">
        <v>306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44826</v>
      </c>
      <c r="B33" s="29">
        <v>530747</v>
      </c>
      <c r="C33" s="28" t="s">
        <v>1210</v>
      </c>
      <c r="D33" s="28" t="s">
        <v>1213</v>
      </c>
      <c r="E33" s="28" t="s">
        <v>541</v>
      </c>
      <c r="F33" s="85">
        <v>373400</v>
      </c>
      <c r="G33" s="29">
        <v>9.41</v>
      </c>
      <c r="H33" s="29" t="s">
        <v>306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44826</v>
      </c>
      <c r="B34" s="29">
        <v>540696</v>
      </c>
      <c r="C34" s="28" t="s">
        <v>1214</v>
      </c>
      <c r="D34" s="28" t="s">
        <v>1215</v>
      </c>
      <c r="E34" s="28" t="s">
        <v>541</v>
      </c>
      <c r="F34" s="85">
        <v>12100</v>
      </c>
      <c r="G34" s="29">
        <v>44.01</v>
      </c>
      <c r="H34" s="29" t="s">
        <v>306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44826</v>
      </c>
      <c r="B35" s="29">
        <v>540696</v>
      </c>
      <c r="C35" s="28" t="s">
        <v>1214</v>
      </c>
      <c r="D35" s="28" t="s">
        <v>1216</v>
      </c>
      <c r="E35" s="28" t="s">
        <v>540</v>
      </c>
      <c r="F35" s="85">
        <v>11980</v>
      </c>
      <c r="G35" s="29">
        <v>44</v>
      </c>
      <c r="H35" s="29" t="s">
        <v>306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44826</v>
      </c>
      <c r="B36" s="29">
        <v>507474</v>
      </c>
      <c r="C36" s="28" t="s">
        <v>1217</v>
      </c>
      <c r="D36" s="28" t="s">
        <v>1218</v>
      </c>
      <c r="E36" s="28" t="s">
        <v>541</v>
      </c>
      <c r="F36" s="85">
        <v>81900</v>
      </c>
      <c r="G36" s="29">
        <v>52.68</v>
      </c>
      <c r="H36" s="29" t="s">
        <v>306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44826</v>
      </c>
      <c r="B37" s="29">
        <v>539126</v>
      </c>
      <c r="C37" s="28" t="s">
        <v>1140</v>
      </c>
      <c r="D37" s="28" t="s">
        <v>1141</v>
      </c>
      <c r="E37" s="28" t="s">
        <v>541</v>
      </c>
      <c r="F37" s="85">
        <v>26000</v>
      </c>
      <c r="G37" s="29">
        <v>13.5</v>
      </c>
      <c r="H37" s="29" t="s">
        <v>306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44826</v>
      </c>
      <c r="B38" s="29">
        <v>539126</v>
      </c>
      <c r="C38" s="28" t="s">
        <v>1140</v>
      </c>
      <c r="D38" s="28" t="s">
        <v>1141</v>
      </c>
      <c r="E38" s="28" t="s">
        <v>540</v>
      </c>
      <c r="F38" s="85">
        <v>1102935</v>
      </c>
      <c r="G38" s="29">
        <v>13.66</v>
      </c>
      <c r="H38" s="29" t="s">
        <v>306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44826</v>
      </c>
      <c r="B39" s="29">
        <v>539938</v>
      </c>
      <c r="C39" s="28" t="s">
        <v>1142</v>
      </c>
      <c r="D39" s="28" t="s">
        <v>1143</v>
      </c>
      <c r="E39" s="28" t="s">
        <v>541</v>
      </c>
      <c r="F39" s="85">
        <v>82200</v>
      </c>
      <c r="G39" s="29">
        <v>64.349999999999994</v>
      </c>
      <c r="H39" s="29" t="s">
        <v>306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44826</v>
      </c>
      <c r="B40" s="29">
        <v>541337</v>
      </c>
      <c r="C40" s="28" t="s">
        <v>1144</v>
      </c>
      <c r="D40" s="28" t="s">
        <v>1219</v>
      </c>
      <c r="E40" s="28" t="s">
        <v>541</v>
      </c>
      <c r="F40" s="85">
        <v>180000</v>
      </c>
      <c r="G40" s="29">
        <v>3.49</v>
      </c>
      <c r="H40" s="29" t="s">
        <v>306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44826</v>
      </c>
      <c r="B41" s="29">
        <v>541337</v>
      </c>
      <c r="C41" s="28" t="s">
        <v>1144</v>
      </c>
      <c r="D41" s="28" t="s">
        <v>1220</v>
      </c>
      <c r="E41" s="28" t="s">
        <v>540</v>
      </c>
      <c r="F41" s="85">
        <v>63000</v>
      </c>
      <c r="G41" s="29">
        <v>3.51</v>
      </c>
      <c r="H41" s="29" t="s">
        <v>306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44826</v>
      </c>
      <c r="B42" s="29">
        <v>530557</v>
      </c>
      <c r="C42" s="28" t="s">
        <v>1221</v>
      </c>
      <c r="D42" s="28" t="s">
        <v>1222</v>
      </c>
      <c r="E42" s="28" t="s">
        <v>541</v>
      </c>
      <c r="F42" s="85">
        <v>54932294</v>
      </c>
      <c r="G42" s="29">
        <v>0.52</v>
      </c>
      <c r="H42" s="29" t="s">
        <v>306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44826</v>
      </c>
      <c r="B43" s="29">
        <v>530557</v>
      </c>
      <c r="C43" s="28" t="s">
        <v>1221</v>
      </c>
      <c r="D43" s="28" t="s">
        <v>1223</v>
      </c>
      <c r="E43" s="28" t="s">
        <v>540</v>
      </c>
      <c r="F43" s="85">
        <v>9706630</v>
      </c>
      <c r="G43" s="29">
        <v>0.52</v>
      </c>
      <c r="H43" s="29" t="s">
        <v>306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44826</v>
      </c>
      <c r="B44" s="29">
        <v>530557</v>
      </c>
      <c r="C44" s="28" t="s">
        <v>1221</v>
      </c>
      <c r="D44" s="28" t="s">
        <v>1223</v>
      </c>
      <c r="E44" s="28" t="s">
        <v>541</v>
      </c>
      <c r="F44" s="85">
        <v>206630</v>
      </c>
      <c r="G44" s="29">
        <v>0.55000000000000004</v>
      </c>
      <c r="H44" s="29" t="s">
        <v>306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44826</v>
      </c>
      <c r="B45" s="29">
        <v>526721</v>
      </c>
      <c r="C45" s="28" t="s">
        <v>1224</v>
      </c>
      <c r="D45" s="28" t="s">
        <v>1225</v>
      </c>
      <c r="E45" s="28" t="s">
        <v>541</v>
      </c>
      <c r="F45" s="85">
        <v>360000</v>
      </c>
      <c r="G45" s="29">
        <v>120</v>
      </c>
      <c r="H45" s="29" t="s">
        <v>306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44826</v>
      </c>
      <c r="B46" s="29">
        <v>526721</v>
      </c>
      <c r="C46" s="28" t="s">
        <v>1224</v>
      </c>
      <c r="D46" s="28" t="s">
        <v>1226</v>
      </c>
      <c r="E46" s="28" t="s">
        <v>540</v>
      </c>
      <c r="F46" s="85">
        <v>382948</v>
      </c>
      <c r="G46" s="29">
        <v>119.71</v>
      </c>
      <c r="H46" s="29" t="s">
        <v>306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44826</v>
      </c>
      <c r="B47" s="29">
        <v>540198</v>
      </c>
      <c r="C47" s="28" t="s">
        <v>1071</v>
      </c>
      <c r="D47" s="28" t="s">
        <v>1227</v>
      </c>
      <c r="E47" s="28" t="s">
        <v>541</v>
      </c>
      <c r="F47" s="85">
        <v>29000</v>
      </c>
      <c r="G47" s="29">
        <v>65.3</v>
      </c>
      <c r="H47" s="29" t="s">
        <v>306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44826</v>
      </c>
      <c r="B48" s="29">
        <v>540198</v>
      </c>
      <c r="C48" s="28" t="s">
        <v>1071</v>
      </c>
      <c r="D48" s="28" t="s">
        <v>1145</v>
      </c>
      <c r="E48" s="28" t="s">
        <v>541</v>
      </c>
      <c r="F48" s="85">
        <v>101448</v>
      </c>
      <c r="G48" s="29">
        <v>65.3</v>
      </c>
      <c r="H48" s="29" t="s">
        <v>306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44826</v>
      </c>
      <c r="B49" s="29">
        <v>540198</v>
      </c>
      <c r="C49" s="28" t="s">
        <v>1071</v>
      </c>
      <c r="D49" s="28" t="s">
        <v>1145</v>
      </c>
      <c r="E49" s="28" t="s">
        <v>540</v>
      </c>
      <c r="F49" s="85">
        <v>101448</v>
      </c>
      <c r="G49" s="29">
        <v>65.2</v>
      </c>
      <c r="H49" s="29" t="s">
        <v>306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44826</v>
      </c>
      <c r="B50" s="29">
        <v>540198</v>
      </c>
      <c r="C50" s="28" t="s">
        <v>1071</v>
      </c>
      <c r="D50" s="28" t="s">
        <v>1228</v>
      </c>
      <c r="E50" s="28" t="s">
        <v>540</v>
      </c>
      <c r="F50" s="85">
        <v>50000</v>
      </c>
      <c r="G50" s="29">
        <v>65.3</v>
      </c>
      <c r="H50" s="29" t="s">
        <v>306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44826</v>
      </c>
      <c r="B51" s="29">
        <v>540198</v>
      </c>
      <c r="C51" s="28" t="s">
        <v>1071</v>
      </c>
      <c r="D51" s="28" t="s">
        <v>1146</v>
      </c>
      <c r="E51" s="28" t="s">
        <v>540</v>
      </c>
      <c r="F51" s="85">
        <v>5912</v>
      </c>
      <c r="G51" s="29">
        <v>65.25</v>
      </c>
      <c r="H51" s="29" t="s">
        <v>306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44826</v>
      </c>
      <c r="B52" s="29">
        <v>540198</v>
      </c>
      <c r="C52" s="28" t="s">
        <v>1071</v>
      </c>
      <c r="D52" s="28" t="s">
        <v>1010</v>
      </c>
      <c r="E52" s="28" t="s">
        <v>541</v>
      </c>
      <c r="F52" s="85">
        <v>46000</v>
      </c>
      <c r="G52" s="29">
        <v>65.3</v>
      </c>
      <c r="H52" s="29" t="s">
        <v>306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44826</v>
      </c>
      <c r="B53" s="29">
        <v>540198</v>
      </c>
      <c r="C53" s="28" t="s">
        <v>1071</v>
      </c>
      <c r="D53" s="28" t="s">
        <v>1146</v>
      </c>
      <c r="E53" s="28" t="s">
        <v>541</v>
      </c>
      <c r="F53" s="85">
        <v>54840</v>
      </c>
      <c r="G53" s="29">
        <v>65.3</v>
      </c>
      <c r="H53" s="29" t="s">
        <v>306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44826</v>
      </c>
      <c r="B54" s="29">
        <v>540198</v>
      </c>
      <c r="C54" s="28" t="s">
        <v>1071</v>
      </c>
      <c r="D54" s="28" t="s">
        <v>1086</v>
      </c>
      <c r="E54" s="28" t="s">
        <v>541</v>
      </c>
      <c r="F54" s="85">
        <v>45000</v>
      </c>
      <c r="G54" s="29">
        <v>65.3</v>
      </c>
      <c r="H54" s="29" t="s">
        <v>306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44826</v>
      </c>
      <c r="B55" s="29">
        <v>540198</v>
      </c>
      <c r="C55" s="28" t="s">
        <v>1071</v>
      </c>
      <c r="D55" s="28" t="s">
        <v>1086</v>
      </c>
      <c r="E55" s="28" t="s">
        <v>540</v>
      </c>
      <c r="F55" s="85">
        <v>2090</v>
      </c>
      <c r="G55" s="29">
        <v>65.3</v>
      </c>
      <c r="H55" s="29" t="s">
        <v>306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44826</v>
      </c>
      <c r="B56" s="29">
        <v>540198</v>
      </c>
      <c r="C56" s="28" t="s">
        <v>1071</v>
      </c>
      <c r="D56" s="28" t="s">
        <v>1229</v>
      </c>
      <c r="E56" s="28" t="s">
        <v>540</v>
      </c>
      <c r="F56" s="85">
        <v>30000</v>
      </c>
      <c r="G56" s="29">
        <v>65.3</v>
      </c>
      <c r="H56" s="29" t="s">
        <v>306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44826</v>
      </c>
      <c r="B57" s="29">
        <v>540727</v>
      </c>
      <c r="C57" s="28" t="s">
        <v>1230</v>
      </c>
      <c r="D57" s="28" t="s">
        <v>1231</v>
      </c>
      <c r="E57" s="28" t="s">
        <v>541</v>
      </c>
      <c r="F57" s="85">
        <v>75000</v>
      </c>
      <c r="G57" s="29">
        <v>28.85</v>
      </c>
      <c r="H57" s="29" t="s">
        <v>306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44826</v>
      </c>
      <c r="B58" s="29">
        <v>511557</v>
      </c>
      <c r="C58" s="28" t="s">
        <v>1232</v>
      </c>
      <c r="D58" s="28" t="s">
        <v>1233</v>
      </c>
      <c r="E58" s="28" t="s">
        <v>541</v>
      </c>
      <c r="F58" s="85">
        <v>1377605</v>
      </c>
      <c r="G58" s="29">
        <v>1.6</v>
      </c>
      <c r="H58" s="29" t="s">
        <v>306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44826</v>
      </c>
      <c r="B59" s="29">
        <v>541601</v>
      </c>
      <c r="C59" s="28" t="s">
        <v>1147</v>
      </c>
      <c r="D59" s="28" t="s">
        <v>1234</v>
      </c>
      <c r="E59" s="28" t="s">
        <v>540</v>
      </c>
      <c r="F59" s="85">
        <v>1010105</v>
      </c>
      <c r="G59" s="29">
        <v>16.43</v>
      </c>
      <c r="H59" s="29" t="s">
        <v>306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44826</v>
      </c>
      <c r="B60" s="29">
        <v>541601</v>
      </c>
      <c r="C60" s="28" t="s">
        <v>1147</v>
      </c>
      <c r="D60" s="28" t="s">
        <v>1235</v>
      </c>
      <c r="E60" s="28" t="s">
        <v>541</v>
      </c>
      <c r="F60" s="85">
        <v>1000000</v>
      </c>
      <c r="G60" s="29">
        <v>16.43</v>
      </c>
      <c r="H60" s="29" t="s">
        <v>306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44826</v>
      </c>
      <c r="B61" s="29">
        <v>530815</v>
      </c>
      <c r="C61" s="28" t="s">
        <v>1148</v>
      </c>
      <c r="D61" s="28" t="s">
        <v>1149</v>
      </c>
      <c r="E61" s="28" t="s">
        <v>540</v>
      </c>
      <c r="F61" s="85">
        <v>1</v>
      </c>
      <c r="G61" s="29">
        <v>72</v>
      </c>
      <c r="H61" s="29" t="s">
        <v>306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44826</v>
      </c>
      <c r="B62" s="29">
        <v>530815</v>
      </c>
      <c r="C62" s="28" t="s">
        <v>1148</v>
      </c>
      <c r="D62" s="28" t="s">
        <v>1149</v>
      </c>
      <c r="E62" s="28" t="s">
        <v>541</v>
      </c>
      <c r="F62" s="85">
        <v>17849</v>
      </c>
      <c r="G62" s="29">
        <v>69.38</v>
      </c>
      <c r="H62" s="29" t="s">
        <v>306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44826</v>
      </c>
      <c r="B63" s="29">
        <v>543590</v>
      </c>
      <c r="C63" s="28" t="s">
        <v>1236</v>
      </c>
      <c r="D63" s="28" t="s">
        <v>1115</v>
      </c>
      <c r="E63" s="28" t="s">
        <v>541</v>
      </c>
      <c r="F63" s="85">
        <v>88000</v>
      </c>
      <c r="G63" s="29">
        <v>76.08</v>
      </c>
      <c r="H63" s="29" t="s">
        <v>306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44826</v>
      </c>
      <c r="B64" s="29">
        <v>543590</v>
      </c>
      <c r="C64" s="28" t="s">
        <v>1236</v>
      </c>
      <c r="D64" s="28" t="s">
        <v>1115</v>
      </c>
      <c r="E64" s="28" t="s">
        <v>540</v>
      </c>
      <c r="F64" s="85">
        <v>108000</v>
      </c>
      <c r="G64" s="29">
        <v>76.09</v>
      </c>
      <c r="H64" s="29" t="s">
        <v>306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44826</v>
      </c>
      <c r="B65" s="29">
        <v>539584</v>
      </c>
      <c r="C65" s="28" t="s">
        <v>1150</v>
      </c>
      <c r="D65" s="28" t="s">
        <v>1237</v>
      </c>
      <c r="E65" s="28" t="s">
        <v>540</v>
      </c>
      <c r="F65" s="85">
        <v>259818</v>
      </c>
      <c r="G65" s="29">
        <v>1.25</v>
      </c>
      <c r="H65" s="29" t="s">
        <v>306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44826</v>
      </c>
      <c r="B66" s="29">
        <v>542034</v>
      </c>
      <c r="C66" s="28" t="s">
        <v>1152</v>
      </c>
      <c r="D66" s="28" t="s">
        <v>1153</v>
      </c>
      <c r="E66" s="28" t="s">
        <v>541</v>
      </c>
      <c r="F66" s="85">
        <v>258471</v>
      </c>
      <c r="G66" s="29">
        <v>38.25</v>
      </c>
      <c r="H66" s="29" t="s">
        <v>306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44826</v>
      </c>
      <c r="B67" s="29">
        <v>542034</v>
      </c>
      <c r="C67" s="28" t="s">
        <v>1152</v>
      </c>
      <c r="D67" s="28" t="s">
        <v>1153</v>
      </c>
      <c r="E67" s="28" t="s">
        <v>540</v>
      </c>
      <c r="F67" s="85">
        <v>300619</v>
      </c>
      <c r="G67" s="29">
        <v>38.04</v>
      </c>
      <c r="H67" s="29" t="s">
        <v>306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44826</v>
      </c>
      <c r="B68" s="29">
        <v>538923</v>
      </c>
      <c r="C68" s="28" t="s">
        <v>1011</v>
      </c>
      <c r="D68" s="28" t="s">
        <v>1238</v>
      </c>
      <c r="E68" s="28" t="s">
        <v>540</v>
      </c>
      <c r="F68" s="85">
        <v>50000</v>
      </c>
      <c r="G68" s="29">
        <v>35.25</v>
      </c>
      <c r="H68" s="29" t="s">
        <v>306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44826</v>
      </c>
      <c r="B69" s="29">
        <v>538923</v>
      </c>
      <c r="C69" s="28" t="s">
        <v>1011</v>
      </c>
      <c r="D69" s="28" t="s">
        <v>1222</v>
      </c>
      <c r="E69" s="28" t="s">
        <v>540</v>
      </c>
      <c r="F69" s="85">
        <v>25000</v>
      </c>
      <c r="G69" s="29">
        <v>35.25</v>
      </c>
      <c r="H69" s="29" t="s">
        <v>306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44826</v>
      </c>
      <c r="B70" s="29">
        <v>538923</v>
      </c>
      <c r="C70" s="28" t="s">
        <v>1011</v>
      </c>
      <c r="D70" s="28" t="s">
        <v>1012</v>
      </c>
      <c r="E70" s="28" t="s">
        <v>541</v>
      </c>
      <c r="F70" s="85">
        <v>150000</v>
      </c>
      <c r="G70" s="29">
        <v>35.25</v>
      </c>
      <c r="H70" s="29" t="s">
        <v>306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44826</v>
      </c>
      <c r="B71" s="29">
        <v>539278</v>
      </c>
      <c r="C71" s="28" t="s">
        <v>1154</v>
      </c>
      <c r="D71" s="28" t="s">
        <v>1151</v>
      </c>
      <c r="E71" s="28" t="s">
        <v>540</v>
      </c>
      <c r="F71" s="85">
        <v>400000</v>
      </c>
      <c r="G71" s="29">
        <v>6.31</v>
      </c>
      <c r="H71" s="29" t="s">
        <v>306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44826</v>
      </c>
      <c r="B72" s="29">
        <v>539278</v>
      </c>
      <c r="C72" s="28" t="s">
        <v>1154</v>
      </c>
      <c r="D72" s="28" t="s">
        <v>1155</v>
      </c>
      <c r="E72" s="28" t="s">
        <v>541</v>
      </c>
      <c r="F72" s="85">
        <v>175000</v>
      </c>
      <c r="G72" s="29">
        <v>6.31</v>
      </c>
      <c r="H72" s="29" t="s">
        <v>306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44826</v>
      </c>
      <c r="B73" s="29">
        <v>539278</v>
      </c>
      <c r="C73" s="28" t="s">
        <v>1154</v>
      </c>
      <c r="D73" s="28" t="s">
        <v>1239</v>
      </c>
      <c r="E73" s="28" t="s">
        <v>541</v>
      </c>
      <c r="F73" s="85">
        <v>225000</v>
      </c>
      <c r="G73" s="29">
        <v>6.31</v>
      </c>
      <c r="H73" s="29" t="s">
        <v>306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44826</v>
      </c>
      <c r="B74" s="29">
        <v>539278</v>
      </c>
      <c r="C74" s="28" t="s">
        <v>1154</v>
      </c>
      <c r="D74" s="28" t="s">
        <v>1240</v>
      </c>
      <c r="E74" s="28" t="s">
        <v>541</v>
      </c>
      <c r="F74" s="85">
        <v>200000</v>
      </c>
      <c r="G74" s="29">
        <v>6.31</v>
      </c>
      <c r="H74" s="29" t="s">
        <v>306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44826</v>
      </c>
      <c r="B75" s="29">
        <v>539278</v>
      </c>
      <c r="C75" s="28" t="s">
        <v>1154</v>
      </c>
      <c r="D75" s="28" t="s">
        <v>1241</v>
      </c>
      <c r="E75" s="28" t="s">
        <v>541</v>
      </c>
      <c r="F75" s="85">
        <v>250000</v>
      </c>
      <c r="G75" s="29">
        <v>6.31</v>
      </c>
      <c r="H75" s="29" t="s">
        <v>306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44826</v>
      </c>
      <c r="B76" s="29">
        <v>539278</v>
      </c>
      <c r="C76" s="28" t="s">
        <v>1154</v>
      </c>
      <c r="D76" s="28" t="s">
        <v>1156</v>
      </c>
      <c r="E76" s="28" t="s">
        <v>541</v>
      </c>
      <c r="F76" s="85">
        <v>200000</v>
      </c>
      <c r="G76" s="29">
        <v>6.31</v>
      </c>
      <c r="H76" s="29" t="s">
        <v>306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44826</v>
      </c>
      <c r="B77" s="29">
        <v>539278</v>
      </c>
      <c r="C77" s="28" t="s">
        <v>1154</v>
      </c>
      <c r="D77" s="28" t="s">
        <v>1242</v>
      </c>
      <c r="E77" s="28" t="s">
        <v>541</v>
      </c>
      <c r="F77" s="85">
        <v>205000</v>
      </c>
      <c r="G77" s="29">
        <v>6.31</v>
      </c>
      <c r="H77" s="29" t="s">
        <v>306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44826</v>
      </c>
      <c r="B78" s="29">
        <v>539278</v>
      </c>
      <c r="C78" s="28" t="s">
        <v>1154</v>
      </c>
      <c r="D78" s="28" t="s">
        <v>1158</v>
      </c>
      <c r="E78" s="28" t="s">
        <v>541</v>
      </c>
      <c r="F78" s="85">
        <v>250000</v>
      </c>
      <c r="G78" s="29">
        <v>6.31</v>
      </c>
      <c r="H78" s="29" t="s">
        <v>306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44826</v>
      </c>
      <c r="B79" s="29">
        <v>539278</v>
      </c>
      <c r="C79" s="28" t="s">
        <v>1154</v>
      </c>
      <c r="D79" s="28" t="s">
        <v>1157</v>
      </c>
      <c r="E79" s="28" t="s">
        <v>541</v>
      </c>
      <c r="F79" s="85">
        <v>250000</v>
      </c>
      <c r="G79" s="29">
        <v>6.31</v>
      </c>
      <c r="H79" s="29" t="s">
        <v>306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44826</v>
      </c>
      <c r="B80" s="29">
        <v>539278</v>
      </c>
      <c r="C80" s="28" t="s">
        <v>1154</v>
      </c>
      <c r="D80" s="28" t="s">
        <v>1243</v>
      </c>
      <c r="E80" s="28" t="s">
        <v>541</v>
      </c>
      <c r="F80" s="85">
        <v>250000</v>
      </c>
      <c r="G80" s="29">
        <v>6.31</v>
      </c>
      <c r="H80" s="29" t="s">
        <v>306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44826</v>
      </c>
      <c r="B81" s="29">
        <v>539278</v>
      </c>
      <c r="C81" s="28" t="s">
        <v>1154</v>
      </c>
      <c r="D81" s="28" t="s">
        <v>1244</v>
      </c>
      <c r="E81" s="28" t="s">
        <v>540</v>
      </c>
      <c r="F81" s="85">
        <v>400000</v>
      </c>
      <c r="G81" s="29">
        <v>6.31</v>
      </c>
      <c r="H81" s="29" t="s">
        <v>306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44826</v>
      </c>
      <c r="B82" s="29">
        <v>539278</v>
      </c>
      <c r="C82" s="28" t="s">
        <v>1154</v>
      </c>
      <c r="D82" s="28" t="s">
        <v>1014</v>
      </c>
      <c r="E82" s="28" t="s">
        <v>540</v>
      </c>
      <c r="F82" s="85">
        <v>900000</v>
      </c>
      <c r="G82" s="29">
        <v>6.31</v>
      </c>
      <c r="H82" s="29" t="s">
        <v>306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44826</v>
      </c>
      <c r="B83" s="29">
        <v>539278</v>
      </c>
      <c r="C83" s="28" t="s">
        <v>1154</v>
      </c>
      <c r="D83" s="28" t="s">
        <v>866</v>
      </c>
      <c r="E83" s="28" t="s">
        <v>540</v>
      </c>
      <c r="F83" s="85">
        <v>600000</v>
      </c>
      <c r="G83" s="29">
        <v>6.31</v>
      </c>
      <c r="H83" s="29" t="s">
        <v>306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44826</v>
      </c>
      <c r="B84" s="29">
        <v>521005</v>
      </c>
      <c r="C84" s="28" t="s">
        <v>1159</v>
      </c>
      <c r="D84" s="28" t="s">
        <v>866</v>
      </c>
      <c r="E84" s="28" t="s">
        <v>541</v>
      </c>
      <c r="F84" s="85">
        <v>13086</v>
      </c>
      <c r="G84" s="29">
        <v>29.9</v>
      </c>
      <c r="H84" s="29" t="s">
        <v>306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44826</v>
      </c>
      <c r="B85" s="29">
        <v>530997</v>
      </c>
      <c r="C85" s="28" t="s">
        <v>1245</v>
      </c>
      <c r="D85" s="28" t="s">
        <v>1246</v>
      </c>
      <c r="E85" s="28" t="s">
        <v>541</v>
      </c>
      <c r="F85" s="85">
        <v>64200</v>
      </c>
      <c r="G85" s="29">
        <v>58.5</v>
      </c>
      <c r="H85" s="29" t="s">
        <v>306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44826</v>
      </c>
      <c r="B86" s="29">
        <v>530997</v>
      </c>
      <c r="C86" s="28" t="s">
        <v>1245</v>
      </c>
      <c r="D86" s="28" t="s">
        <v>866</v>
      </c>
      <c r="E86" s="28" t="s">
        <v>541</v>
      </c>
      <c r="F86" s="85">
        <v>46012</v>
      </c>
      <c r="G86" s="29">
        <v>58.5</v>
      </c>
      <c r="H86" s="29" t="s">
        <v>306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44826</v>
      </c>
      <c r="B87" s="29">
        <v>530997</v>
      </c>
      <c r="C87" s="28" t="s">
        <v>1245</v>
      </c>
      <c r="D87" s="28" t="s">
        <v>866</v>
      </c>
      <c r="E87" s="28" t="s">
        <v>540</v>
      </c>
      <c r="F87" s="85">
        <v>29012</v>
      </c>
      <c r="G87" s="29">
        <v>57.51</v>
      </c>
      <c r="H87" s="29" t="s">
        <v>306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44826</v>
      </c>
      <c r="B88" s="29">
        <v>539402</v>
      </c>
      <c r="C88" s="28" t="s">
        <v>1072</v>
      </c>
      <c r="D88" s="28" t="s">
        <v>1247</v>
      </c>
      <c r="E88" s="28" t="s">
        <v>540</v>
      </c>
      <c r="F88" s="85">
        <v>78100</v>
      </c>
      <c r="G88" s="29">
        <v>19.2</v>
      </c>
      <c r="H88" s="29" t="s">
        <v>306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44826</v>
      </c>
      <c r="B89" s="29">
        <v>539402</v>
      </c>
      <c r="C89" s="28" t="s">
        <v>1072</v>
      </c>
      <c r="D89" s="28" t="s">
        <v>1248</v>
      </c>
      <c r="E89" s="28" t="s">
        <v>541</v>
      </c>
      <c r="F89" s="85">
        <v>71515</v>
      </c>
      <c r="G89" s="29">
        <v>19.2</v>
      </c>
      <c r="H89" s="29" t="s">
        <v>306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44826</v>
      </c>
      <c r="B90" s="29">
        <v>511523</v>
      </c>
      <c r="C90" s="28" t="s">
        <v>1013</v>
      </c>
      <c r="D90" s="28" t="s">
        <v>1249</v>
      </c>
      <c r="E90" s="28" t="s">
        <v>540</v>
      </c>
      <c r="F90" s="85">
        <v>50000</v>
      </c>
      <c r="G90" s="29">
        <v>13.77</v>
      </c>
      <c r="H90" s="29" t="s">
        <v>306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44826</v>
      </c>
      <c r="B91" s="29">
        <v>511523</v>
      </c>
      <c r="C91" s="28" t="s">
        <v>1013</v>
      </c>
      <c r="D91" s="28" t="s">
        <v>1250</v>
      </c>
      <c r="E91" s="28" t="s">
        <v>540</v>
      </c>
      <c r="F91" s="85">
        <v>50000</v>
      </c>
      <c r="G91" s="29">
        <v>13.77</v>
      </c>
      <c r="H91" s="29" t="s">
        <v>306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44826</v>
      </c>
      <c r="B92" s="29">
        <v>511523</v>
      </c>
      <c r="C92" s="28" t="s">
        <v>1013</v>
      </c>
      <c r="D92" s="28" t="s">
        <v>1251</v>
      </c>
      <c r="E92" s="28" t="s">
        <v>540</v>
      </c>
      <c r="F92" s="85">
        <v>180000</v>
      </c>
      <c r="G92" s="29">
        <v>13.77</v>
      </c>
      <c r="H92" s="29" t="s">
        <v>306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44826</v>
      </c>
      <c r="B93" s="29">
        <v>511523</v>
      </c>
      <c r="C93" s="28" t="s">
        <v>1013</v>
      </c>
      <c r="D93" s="28" t="s">
        <v>1252</v>
      </c>
      <c r="E93" s="28" t="s">
        <v>540</v>
      </c>
      <c r="F93" s="85">
        <v>54000</v>
      </c>
      <c r="G93" s="29">
        <v>13.77</v>
      </c>
      <c r="H93" s="29" t="s">
        <v>306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44826</v>
      </c>
      <c r="B94" s="29">
        <v>511523</v>
      </c>
      <c r="C94" s="28" t="s">
        <v>1013</v>
      </c>
      <c r="D94" s="28" t="s">
        <v>1253</v>
      </c>
      <c r="E94" s="28" t="s">
        <v>540</v>
      </c>
      <c r="F94" s="85">
        <v>54000</v>
      </c>
      <c r="G94" s="29">
        <v>13.77</v>
      </c>
      <c r="H94" s="29" t="s">
        <v>306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44826</v>
      </c>
      <c r="B95" s="29">
        <v>511523</v>
      </c>
      <c r="C95" s="28" t="s">
        <v>1013</v>
      </c>
      <c r="D95" s="28" t="s">
        <v>1254</v>
      </c>
      <c r="E95" s="28" t="s">
        <v>540</v>
      </c>
      <c r="F95" s="85">
        <v>54000</v>
      </c>
      <c r="G95" s="29">
        <v>13.77</v>
      </c>
      <c r="H95" s="29" t="s">
        <v>306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44826</v>
      </c>
      <c r="B96" s="29">
        <v>511523</v>
      </c>
      <c r="C96" s="28" t="s">
        <v>1013</v>
      </c>
      <c r="D96" s="28" t="s">
        <v>1255</v>
      </c>
      <c r="E96" s="28" t="s">
        <v>540</v>
      </c>
      <c r="F96" s="85">
        <v>72000</v>
      </c>
      <c r="G96" s="29">
        <v>13.77</v>
      </c>
      <c r="H96" s="29" t="s">
        <v>306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44826</v>
      </c>
      <c r="B97" s="29">
        <v>511523</v>
      </c>
      <c r="C97" s="28" t="s">
        <v>1013</v>
      </c>
      <c r="D97" s="28" t="s">
        <v>1256</v>
      </c>
      <c r="E97" s="28" t="s">
        <v>541</v>
      </c>
      <c r="F97" s="85">
        <v>242800</v>
      </c>
      <c r="G97" s="29">
        <v>13.77</v>
      </c>
      <c r="H97" s="29" t="s">
        <v>306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44826</v>
      </c>
      <c r="B98" s="29">
        <v>511523</v>
      </c>
      <c r="C98" s="28" t="s">
        <v>1013</v>
      </c>
      <c r="D98" s="28" t="s">
        <v>1257</v>
      </c>
      <c r="E98" s="28" t="s">
        <v>541</v>
      </c>
      <c r="F98" s="85">
        <v>340981</v>
      </c>
      <c r="G98" s="29">
        <v>13.77</v>
      </c>
      <c r="H98" s="29" t="s">
        <v>306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44826</v>
      </c>
      <c r="B99" s="29">
        <v>543350</v>
      </c>
      <c r="C99" s="28" t="s">
        <v>861</v>
      </c>
      <c r="D99" s="28" t="s">
        <v>1258</v>
      </c>
      <c r="E99" s="28" t="s">
        <v>540</v>
      </c>
      <c r="F99" s="85">
        <v>1162725</v>
      </c>
      <c r="G99" s="29">
        <v>400.05</v>
      </c>
      <c r="H99" s="29" t="s">
        <v>306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44826</v>
      </c>
      <c r="B100" s="29">
        <v>543350</v>
      </c>
      <c r="C100" s="28" t="s">
        <v>861</v>
      </c>
      <c r="D100" s="28" t="s">
        <v>1259</v>
      </c>
      <c r="E100" s="28" t="s">
        <v>541</v>
      </c>
      <c r="F100" s="85">
        <v>1451778</v>
      </c>
      <c r="G100" s="29">
        <v>400.08</v>
      </c>
      <c r="H100" s="29" t="s">
        <v>306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44826</v>
      </c>
      <c r="B101" s="29">
        <v>503675</v>
      </c>
      <c r="C101" s="28" t="s">
        <v>1260</v>
      </c>
      <c r="D101" s="28" t="s">
        <v>1261</v>
      </c>
      <c r="E101" s="28" t="s">
        <v>541</v>
      </c>
      <c r="F101" s="85">
        <v>589871</v>
      </c>
      <c r="G101" s="29">
        <v>1.04</v>
      </c>
      <c r="H101" s="29" t="s">
        <v>306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44826</v>
      </c>
      <c r="B102" s="29">
        <v>524661</v>
      </c>
      <c r="C102" s="28" t="s">
        <v>1262</v>
      </c>
      <c r="D102" s="28" t="s">
        <v>1263</v>
      </c>
      <c r="E102" s="28" t="s">
        <v>541</v>
      </c>
      <c r="F102" s="85">
        <v>79706</v>
      </c>
      <c r="G102" s="29">
        <v>9.9700000000000006</v>
      </c>
      <c r="H102" s="29" t="s">
        <v>306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44826</v>
      </c>
      <c r="B103" s="29">
        <v>524661</v>
      </c>
      <c r="C103" s="28" t="s">
        <v>1262</v>
      </c>
      <c r="D103" s="28" t="s">
        <v>1264</v>
      </c>
      <c r="E103" s="28" t="s">
        <v>541</v>
      </c>
      <c r="F103" s="85">
        <v>156728</v>
      </c>
      <c r="G103" s="29">
        <v>9.99</v>
      </c>
      <c r="H103" s="29" t="s">
        <v>306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44826</v>
      </c>
      <c r="B104" s="29">
        <v>524661</v>
      </c>
      <c r="C104" s="28" t="s">
        <v>1262</v>
      </c>
      <c r="D104" s="28" t="s">
        <v>1265</v>
      </c>
      <c r="E104" s="28" t="s">
        <v>541</v>
      </c>
      <c r="F104" s="85">
        <v>165000</v>
      </c>
      <c r="G104" s="29">
        <v>9.99</v>
      </c>
      <c r="H104" s="29" t="s">
        <v>306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44826</v>
      </c>
      <c r="B105" s="29">
        <v>524661</v>
      </c>
      <c r="C105" s="28" t="s">
        <v>1262</v>
      </c>
      <c r="D105" s="28" t="s">
        <v>1266</v>
      </c>
      <c r="E105" s="28" t="s">
        <v>541</v>
      </c>
      <c r="F105" s="85">
        <v>112245</v>
      </c>
      <c r="G105" s="29">
        <v>9.9700000000000006</v>
      </c>
      <c r="H105" s="29" t="s">
        <v>306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44826</v>
      </c>
      <c r="B106" s="29">
        <v>524661</v>
      </c>
      <c r="C106" s="28" t="s">
        <v>1262</v>
      </c>
      <c r="D106" s="28" t="s">
        <v>1266</v>
      </c>
      <c r="E106" s="28" t="s">
        <v>540</v>
      </c>
      <c r="F106" s="85">
        <v>86257</v>
      </c>
      <c r="G106" s="29">
        <v>9.85</v>
      </c>
      <c r="H106" s="29" t="s">
        <v>306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44826</v>
      </c>
      <c r="B107" s="29">
        <v>524661</v>
      </c>
      <c r="C107" s="28" t="s">
        <v>1262</v>
      </c>
      <c r="D107" s="28" t="s">
        <v>1267</v>
      </c>
      <c r="E107" s="28" t="s">
        <v>541</v>
      </c>
      <c r="F107" s="85">
        <v>75000</v>
      </c>
      <c r="G107" s="29">
        <v>9.99</v>
      </c>
      <c r="H107" s="29" t="s">
        <v>306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44826</v>
      </c>
      <c r="B108" s="29">
        <v>524661</v>
      </c>
      <c r="C108" s="28" t="s">
        <v>1262</v>
      </c>
      <c r="D108" s="28" t="s">
        <v>1268</v>
      </c>
      <c r="E108" s="28" t="s">
        <v>541</v>
      </c>
      <c r="F108" s="85">
        <v>50000</v>
      </c>
      <c r="G108" s="29">
        <v>9.91</v>
      </c>
      <c r="H108" s="29" t="s">
        <v>306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44826</v>
      </c>
      <c r="B109" s="29">
        <v>524661</v>
      </c>
      <c r="C109" s="28" t="s">
        <v>1262</v>
      </c>
      <c r="D109" s="28" t="s">
        <v>1268</v>
      </c>
      <c r="E109" s="28" t="s">
        <v>540</v>
      </c>
      <c r="F109" s="85">
        <v>150000</v>
      </c>
      <c r="G109" s="29">
        <v>9.99</v>
      </c>
      <c r="H109" s="29" t="s">
        <v>306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44826</v>
      </c>
      <c r="B110" s="29">
        <v>524661</v>
      </c>
      <c r="C110" s="28" t="s">
        <v>1262</v>
      </c>
      <c r="D110" s="28" t="s">
        <v>1269</v>
      </c>
      <c r="E110" s="28" t="s">
        <v>541</v>
      </c>
      <c r="F110" s="85">
        <v>76712</v>
      </c>
      <c r="G110" s="29">
        <v>9.99</v>
      </c>
      <c r="H110" s="29" t="s">
        <v>306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44826</v>
      </c>
      <c r="B111" s="29">
        <v>524661</v>
      </c>
      <c r="C111" s="28" t="s">
        <v>1262</v>
      </c>
      <c r="D111" s="28" t="s">
        <v>1270</v>
      </c>
      <c r="E111" s="28" t="s">
        <v>541</v>
      </c>
      <c r="F111" s="85">
        <v>85000</v>
      </c>
      <c r="G111" s="29">
        <v>9.99</v>
      </c>
      <c r="H111" s="29" t="s">
        <v>306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44826</v>
      </c>
      <c r="B112" s="29">
        <v>524661</v>
      </c>
      <c r="C112" s="28" t="s">
        <v>1262</v>
      </c>
      <c r="D112" s="28" t="s">
        <v>1271</v>
      </c>
      <c r="E112" s="28" t="s">
        <v>540</v>
      </c>
      <c r="F112" s="85">
        <v>275323</v>
      </c>
      <c r="G112" s="29">
        <v>9.99</v>
      </c>
      <c r="H112" s="29" t="s">
        <v>306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44826</v>
      </c>
      <c r="B113" s="29">
        <v>524661</v>
      </c>
      <c r="C113" s="28" t="s">
        <v>1262</v>
      </c>
      <c r="D113" s="28" t="s">
        <v>1271</v>
      </c>
      <c r="E113" s="28" t="s">
        <v>541</v>
      </c>
      <c r="F113" s="85">
        <v>275323</v>
      </c>
      <c r="G113" s="29">
        <v>9.99</v>
      </c>
      <c r="H113" s="29" t="s">
        <v>306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44826</v>
      </c>
      <c r="B114" s="29">
        <v>524661</v>
      </c>
      <c r="C114" s="28" t="s">
        <v>1262</v>
      </c>
      <c r="D114" s="28" t="s">
        <v>1272</v>
      </c>
      <c r="E114" s="28" t="s">
        <v>541</v>
      </c>
      <c r="F114" s="85">
        <v>309810</v>
      </c>
      <c r="G114" s="29">
        <v>9.99</v>
      </c>
      <c r="H114" s="29" t="s">
        <v>306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44826</v>
      </c>
      <c r="B115" s="29">
        <v>524661</v>
      </c>
      <c r="C115" s="28" t="s">
        <v>1262</v>
      </c>
      <c r="D115" s="28" t="s">
        <v>1272</v>
      </c>
      <c r="E115" s="28" t="s">
        <v>540</v>
      </c>
      <c r="F115" s="85">
        <v>21187</v>
      </c>
      <c r="G115" s="29">
        <v>9.98</v>
      </c>
      <c r="H115" s="29" t="s">
        <v>306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44826</v>
      </c>
      <c r="B116" s="29" t="s">
        <v>1087</v>
      </c>
      <c r="C116" s="28" t="s">
        <v>1088</v>
      </c>
      <c r="D116" s="28" t="s">
        <v>1119</v>
      </c>
      <c r="E116" s="28" t="s">
        <v>540</v>
      </c>
      <c r="F116" s="85">
        <v>59781</v>
      </c>
      <c r="G116" s="29">
        <v>35.159999999999997</v>
      </c>
      <c r="H116" s="29" t="s">
        <v>816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44826</v>
      </c>
      <c r="B117" s="29" t="s">
        <v>75</v>
      </c>
      <c r="C117" s="28" t="s">
        <v>1273</v>
      </c>
      <c r="D117" s="28" t="s">
        <v>1274</v>
      </c>
      <c r="E117" s="28" t="s">
        <v>540</v>
      </c>
      <c r="F117" s="85">
        <v>94000000</v>
      </c>
      <c r="G117" s="29">
        <v>772.5</v>
      </c>
      <c r="H117" s="29" t="s">
        <v>816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44826</v>
      </c>
      <c r="B118" s="29" t="s">
        <v>1161</v>
      </c>
      <c r="C118" s="28" t="s">
        <v>1162</v>
      </c>
      <c r="D118" s="28" t="s">
        <v>1275</v>
      </c>
      <c r="E118" s="28" t="s">
        <v>540</v>
      </c>
      <c r="F118" s="85">
        <v>13200</v>
      </c>
      <c r="G118" s="29">
        <v>307.29000000000002</v>
      </c>
      <c r="H118" s="29" t="s">
        <v>816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44826</v>
      </c>
      <c r="B119" s="29" t="s">
        <v>1161</v>
      </c>
      <c r="C119" s="28" t="s">
        <v>1162</v>
      </c>
      <c r="D119" s="28" t="s">
        <v>1276</v>
      </c>
      <c r="E119" s="28" t="s">
        <v>540</v>
      </c>
      <c r="F119" s="85">
        <v>19200</v>
      </c>
      <c r="G119" s="29">
        <v>309.42</v>
      </c>
      <c r="H119" s="29" t="s">
        <v>816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44826</v>
      </c>
      <c r="B120" s="29" t="s">
        <v>1161</v>
      </c>
      <c r="C120" s="28" t="s">
        <v>1162</v>
      </c>
      <c r="D120" s="28" t="s">
        <v>1163</v>
      </c>
      <c r="E120" s="28" t="s">
        <v>540</v>
      </c>
      <c r="F120" s="85">
        <v>13200</v>
      </c>
      <c r="G120" s="29">
        <v>294.48</v>
      </c>
      <c r="H120" s="29" t="s">
        <v>816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44826</v>
      </c>
      <c r="B121" s="29" t="s">
        <v>1277</v>
      </c>
      <c r="C121" s="28" t="s">
        <v>1278</v>
      </c>
      <c r="D121" s="28" t="s">
        <v>1089</v>
      </c>
      <c r="E121" s="28" t="s">
        <v>540</v>
      </c>
      <c r="F121" s="85">
        <v>2008520</v>
      </c>
      <c r="G121" s="29">
        <v>11.66</v>
      </c>
      <c r="H121" s="29" t="s">
        <v>816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44826</v>
      </c>
      <c r="B122" s="29" t="s">
        <v>1277</v>
      </c>
      <c r="C122" s="28" t="s">
        <v>1278</v>
      </c>
      <c r="D122" s="28" t="s">
        <v>1279</v>
      </c>
      <c r="E122" s="28" t="s">
        <v>540</v>
      </c>
      <c r="F122" s="85">
        <v>1000725</v>
      </c>
      <c r="G122" s="29">
        <v>11.79</v>
      </c>
      <c r="H122" s="29" t="s">
        <v>816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44826</v>
      </c>
      <c r="B123" s="29" t="s">
        <v>1277</v>
      </c>
      <c r="C123" s="28" t="s">
        <v>1278</v>
      </c>
      <c r="D123" s="28" t="s">
        <v>1139</v>
      </c>
      <c r="E123" s="28" t="s">
        <v>540</v>
      </c>
      <c r="F123" s="85">
        <v>1066002</v>
      </c>
      <c r="G123" s="29">
        <v>11.42</v>
      </c>
      <c r="H123" s="29" t="s">
        <v>816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44826</v>
      </c>
      <c r="B124" s="29" t="s">
        <v>1280</v>
      </c>
      <c r="C124" s="28" t="s">
        <v>1281</v>
      </c>
      <c r="D124" s="28" t="s">
        <v>1282</v>
      </c>
      <c r="E124" s="28" t="s">
        <v>540</v>
      </c>
      <c r="F124" s="85">
        <v>48000</v>
      </c>
      <c r="G124" s="29">
        <v>97.54</v>
      </c>
      <c r="H124" s="29" t="s">
        <v>816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44826</v>
      </c>
      <c r="B125" s="29" t="s">
        <v>1090</v>
      </c>
      <c r="C125" s="28" t="s">
        <v>1091</v>
      </c>
      <c r="D125" s="28" t="s">
        <v>1283</v>
      </c>
      <c r="E125" s="28" t="s">
        <v>540</v>
      </c>
      <c r="F125" s="85">
        <v>100000</v>
      </c>
      <c r="G125" s="29">
        <v>76.900000000000006</v>
      </c>
      <c r="H125" s="29" t="s">
        <v>816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44826</v>
      </c>
      <c r="B126" s="29" t="s">
        <v>1090</v>
      </c>
      <c r="C126" s="28" t="s">
        <v>1091</v>
      </c>
      <c r="D126" s="28" t="s">
        <v>1120</v>
      </c>
      <c r="E126" s="28" t="s">
        <v>540</v>
      </c>
      <c r="F126" s="85">
        <v>211499</v>
      </c>
      <c r="G126" s="29">
        <v>78.12</v>
      </c>
      <c r="H126" s="29" t="s">
        <v>816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44826</v>
      </c>
      <c r="B127" s="29" t="s">
        <v>1284</v>
      </c>
      <c r="C127" s="28" t="s">
        <v>1285</v>
      </c>
      <c r="D127" s="28" t="s">
        <v>866</v>
      </c>
      <c r="E127" s="28" t="s">
        <v>540</v>
      </c>
      <c r="F127" s="85">
        <v>44800</v>
      </c>
      <c r="G127" s="29">
        <v>77.900000000000006</v>
      </c>
      <c r="H127" s="29" t="s">
        <v>816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44826</v>
      </c>
      <c r="B128" s="29" t="s">
        <v>1284</v>
      </c>
      <c r="C128" s="28" t="s">
        <v>1285</v>
      </c>
      <c r="D128" s="28" t="s">
        <v>1286</v>
      </c>
      <c r="E128" s="28" t="s">
        <v>540</v>
      </c>
      <c r="F128" s="85">
        <v>1600</v>
      </c>
      <c r="G128" s="29">
        <v>77.900000000000006</v>
      </c>
      <c r="H128" s="29" t="s">
        <v>816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44826</v>
      </c>
      <c r="B129" s="29" t="s">
        <v>1284</v>
      </c>
      <c r="C129" s="28" t="s">
        <v>1285</v>
      </c>
      <c r="D129" s="28" t="s">
        <v>1287</v>
      </c>
      <c r="E129" s="28" t="s">
        <v>540</v>
      </c>
      <c r="F129" s="85">
        <v>104000</v>
      </c>
      <c r="G129" s="29">
        <v>81.94</v>
      </c>
      <c r="H129" s="29" t="s">
        <v>816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44826</v>
      </c>
      <c r="B130" s="29" t="s">
        <v>1284</v>
      </c>
      <c r="C130" s="28" t="s">
        <v>1285</v>
      </c>
      <c r="D130" s="28" t="s">
        <v>1288</v>
      </c>
      <c r="E130" s="28" t="s">
        <v>540</v>
      </c>
      <c r="F130" s="85">
        <v>96000</v>
      </c>
      <c r="G130" s="29">
        <v>82</v>
      </c>
      <c r="H130" s="29" t="s">
        <v>816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44826</v>
      </c>
      <c r="B131" s="29" t="s">
        <v>1284</v>
      </c>
      <c r="C131" s="28" t="s">
        <v>1285</v>
      </c>
      <c r="D131" s="28" t="s">
        <v>1289</v>
      </c>
      <c r="E131" s="28" t="s">
        <v>540</v>
      </c>
      <c r="F131" s="85">
        <v>236800</v>
      </c>
      <c r="G131" s="29">
        <v>80.64</v>
      </c>
      <c r="H131" s="29" t="s">
        <v>816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44826</v>
      </c>
      <c r="B132" s="29" t="s">
        <v>1284</v>
      </c>
      <c r="C132" s="28" t="s">
        <v>1285</v>
      </c>
      <c r="D132" s="28" t="s">
        <v>1290</v>
      </c>
      <c r="E132" s="28" t="s">
        <v>540</v>
      </c>
      <c r="F132" s="85">
        <v>64000</v>
      </c>
      <c r="G132" s="29">
        <v>77.930000000000007</v>
      </c>
      <c r="H132" s="29" t="s">
        <v>816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44826</v>
      </c>
      <c r="B133" s="29" t="s">
        <v>1291</v>
      </c>
      <c r="C133" s="28" t="s">
        <v>1292</v>
      </c>
      <c r="D133" s="28" t="s">
        <v>1293</v>
      </c>
      <c r="E133" s="28" t="s">
        <v>540</v>
      </c>
      <c r="F133" s="85">
        <v>90000</v>
      </c>
      <c r="G133" s="29">
        <v>9.17</v>
      </c>
      <c r="H133" s="29" t="s">
        <v>816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44826</v>
      </c>
      <c r="B134" s="29" t="s">
        <v>413</v>
      </c>
      <c r="C134" s="28" t="s">
        <v>1294</v>
      </c>
      <c r="D134" s="28" t="s">
        <v>868</v>
      </c>
      <c r="E134" s="28" t="s">
        <v>540</v>
      </c>
      <c r="F134" s="85">
        <v>1479767</v>
      </c>
      <c r="G134" s="29">
        <v>640.47</v>
      </c>
      <c r="H134" s="29" t="s">
        <v>816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44826</v>
      </c>
      <c r="B135" s="29" t="s">
        <v>1295</v>
      </c>
      <c r="C135" s="28" t="s">
        <v>1296</v>
      </c>
      <c r="D135" s="28" t="s">
        <v>866</v>
      </c>
      <c r="E135" s="28" t="s">
        <v>540</v>
      </c>
      <c r="F135" s="85">
        <v>724377</v>
      </c>
      <c r="G135" s="29">
        <v>28.75</v>
      </c>
      <c r="H135" s="29" t="s">
        <v>816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44826</v>
      </c>
      <c r="B136" s="29" t="s">
        <v>1092</v>
      </c>
      <c r="C136" s="28" t="s">
        <v>1093</v>
      </c>
      <c r="D136" s="28" t="s">
        <v>1297</v>
      </c>
      <c r="E136" s="28" t="s">
        <v>540</v>
      </c>
      <c r="F136" s="85">
        <v>73208</v>
      </c>
      <c r="G136" s="29">
        <v>112</v>
      </c>
      <c r="H136" s="29" t="s">
        <v>816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44826</v>
      </c>
      <c r="B137" s="29" t="s">
        <v>1164</v>
      </c>
      <c r="C137" s="28" t="s">
        <v>1165</v>
      </c>
      <c r="D137" s="28" t="s">
        <v>868</v>
      </c>
      <c r="E137" s="28" t="s">
        <v>540</v>
      </c>
      <c r="F137" s="85">
        <v>93715</v>
      </c>
      <c r="G137" s="29">
        <v>218.75</v>
      </c>
      <c r="H137" s="29" t="s">
        <v>816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44826</v>
      </c>
      <c r="B138" s="29" t="s">
        <v>1298</v>
      </c>
      <c r="C138" s="28" t="s">
        <v>1299</v>
      </c>
      <c r="D138" s="28" t="s">
        <v>1300</v>
      </c>
      <c r="E138" s="28" t="s">
        <v>540</v>
      </c>
      <c r="F138" s="85">
        <v>75949</v>
      </c>
      <c r="G138" s="29">
        <v>32.770000000000003</v>
      </c>
      <c r="H138" s="29" t="s">
        <v>816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44826</v>
      </c>
      <c r="B139" s="29" t="s">
        <v>1298</v>
      </c>
      <c r="C139" s="28" t="s">
        <v>1299</v>
      </c>
      <c r="D139" s="28" t="s">
        <v>1301</v>
      </c>
      <c r="E139" s="28" t="s">
        <v>540</v>
      </c>
      <c r="F139" s="85">
        <v>100000</v>
      </c>
      <c r="G139" s="29">
        <v>35.770000000000003</v>
      </c>
      <c r="H139" s="29" t="s">
        <v>816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44826</v>
      </c>
      <c r="B140" s="29" t="s">
        <v>1298</v>
      </c>
      <c r="C140" s="28" t="s">
        <v>1299</v>
      </c>
      <c r="D140" s="28" t="s">
        <v>1302</v>
      </c>
      <c r="E140" s="28" t="s">
        <v>540</v>
      </c>
      <c r="F140" s="85">
        <v>74692</v>
      </c>
      <c r="G140" s="29">
        <v>34.93</v>
      </c>
      <c r="H140" s="29" t="s">
        <v>816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44826</v>
      </c>
      <c r="B141" s="29" t="s">
        <v>1166</v>
      </c>
      <c r="C141" s="28" t="s">
        <v>1167</v>
      </c>
      <c r="D141" s="28" t="s">
        <v>1303</v>
      </c>
      <c r="E141" s="28" t="s">
        <v>540</v>
      </c>
      <c r="F141" s="85">
        <v>78886</v>
      </c>
      <c r="G141" s="29">
        <v>36.75</v>
      </c>
      <c r="H141" s="29" t="s">
        <v>816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44826</v>
      </c>
      <c r="B142" s="29" t="s">
        <v>1169</v>
      </c>
      <c r="C142" s="28" t="s">
        <v>1170</v>
      </c>
      <c r="D142" s="28" t="s">
        <v>1168</v>
      </c>
      <c r="E142" s="28" t="s">
        <v>540</v>
      </c>
      <c r="F142" s="85">
        <v>54000</v>
      </c>
      <c r="G142" s="29">
        <v>59.2</v>
      </c>
      <c r="H142" s="29" t="s">
        <v>816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44826</v>
      </c>
      <c r="B143" s="29" t="s">
        <v>1304</v>
      </c>
      <c r="C143" s="28" t="s">
        <v>1305</v>
      </c>
      <c r="D143" s="28" t="s">
        <v>1306</v>
      </c>
      <c r="E143" s="28" t="s">
        <v>540</v>
      </c>
      <c r="F143" s="85">
        <v>119876</v>
      </c>
      <c r="G143" s="29">
        <v>74.89</v>
      </c>
      <c r="H143" s="29" t="s">
        <v>816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44826</v>
      </c>
      <c r="B144" s="29" t="s">
        <v>1307</v>
      </c>
      <c r="C144" s="28" t="s">
        <v>1308</v>
      </c>
      <c r="D144" s="28" t="s">
        <v>1309</v>
      </c>
      <c r="E144" s="28" t="s">
        <v>540</v>
      </c>
      <c r="F144" s="85">
        <v>60329</v>
      </c>
      <c r="G144" s="29">
        <v>79.59</v>
      </c>
      <c r="H144" s="29" t="s">
        <v>816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44826</v>
      </c>
      <c r="B145" s="29" t="s">
        <v>1307</v>
      </c>
      <c r="C145" s="28" t="s">
        <v>1308</v>
      </c>
      <c r="D145" s="28" t="s">
        <v>1302</v>
      </c>
      <c r="E145" s="28" t="s">
        <v>540</v>
      </c>
      <c r="F145" s="85">
        <v>51311</v>
      </c>
      <c r="G145" s="29">
        <v>79.61</v>
      </c>
      <c r="H145" s="29" t="s">
        <v>816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44826</v>
      </c>
      <c r="B146" s="29" t="s">
        <v>1310</v>
      </c>
      <c r="C146" s="28" t="s">
        <v>1311</v>
      </c>
      <c r="D146" s="28" t="s">
        <v>1312</v>
      </c>
      <c r="E146" s="28" t="s">
        <v>540</v>
      </c>
      <c r="F146" s="85">
        <v>60000</v>
      </c>
      <c r="G146" s="29">
        <v>26.89</v>
      </c>
      <c r="H146" s="29" t="s">
        <v>816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44826</v>
      </c>
      <c r="B147" s="29" t="s">
        <v>902</v>
      </c>
      <c r="C147" s="28" t="s">
        <v>903</v>
      </c>
      <c r="D147" s="28" t="s">
        <v>1041</v>
      </c>
      <c r="E147" s="28" t="s">
        <v>540</v>
      </c>
      <c r="F147" s="85">
        <v>106949</v>
      </c>
      <c r="G147" s="29">
        <v>1194.6300000000001</v>
      </c>
      <c r="H147" s="29" t="s">
        <v>816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44826</v>
      </c>
      <c r="B148" s="29" t="s">
        <v>902</v>
      </c>
      <c r="C148" s="28" t="s">
        <v>903</v>
      </c>
      <c r="D148" s="28" t="s">
        <v>868</v>
      </c>
      <c r="E148" s="28" t="s">
        <v>540</v>
      </c>
      <c r="F148" s="85">
        <v>178944</v>
      </c>
      <c r="G148" s="29">
        <v>1193.02</v>
      </c>
      <c r="H148" s="29" t="s">
        <v>816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44826</v>
      </c>
      <c r="B149" s="29" t="s">
        <v>1171</v>
      </c>
      <c r="C149" s="28" t="s">
        <v>1172</v>
      </c>
      <c r="D149" s="28" t="s">
        <v>1313</v>
      </c>
      <c r="E149" s="28" t="s">
        <v>540</v>
      </c>
      <c r="F149" s="85">
        <v>520000</v>
      </c>
      <c r="G149" s="29">
        <v>20.95</v>
      </c>
      <c r="H149" s="29" t="s">
        <v>816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44826</v>
      </c>
      <c r="B150" s="29" t="s">
        <v>1171</v>
      </c>
      <c r="C150" s="28" t="s">
        <v>1172</v>
      </c>
      <c r="D150" s="28" t="s">
        <v>1118</v>
      </c>
      <c r="E150" s="28" t="s">
        <v>540</v>
      </c>
      <c r="F150" s="85">
        <v>10000</v>
      </c>
      <c r="G150" s="29">
        <v>20.95</v>
      </c>
      <c r="H150" s="29" t="s">
        <v>816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44826</v>
      </c>
      <c r="B151" s="29" t="s">
        <v>1171</v>
      </c>
      <c r="C151" s="28" t="s">
        <v>1172</v>
      </c>
      <c r="D151" s="28" t="s">
        <v>1175</v>
      </c>
      <c r="E151" s="28" t="s">
        <v>540</v>
      </c>
      <c r="F151" s="85">
        <v>90000</v>
      </c>
      <c r="G151" s="29">
        <v>20.95</v>
      </c>
      <c r="H151" s="29" t="s">
        <v>816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44826</v>
      </c>
      <c r="B152" s="29" t="s">
        <v>1314</v>
      </c>
      <c r="C152" s="28" t="s">
        <v>1315</v>
      </c>
      <c r="D152" s="28" t="s">
        <v>1316</v>
      </c>
      <c r="E152" s="28" t="s">
        <v>540</v>
      </c>
      <c r="F152" s="85">
        <v>71372</v>
      </c>
      <c r="G152" s="29">
        <v>1308.3599999999999</v>
      </c>
      <c r="H152" s="29" t="s">
        <v>816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44826</v>
      </c>
      <c r="B153" s="29" t="s">
        <v>1317</v>
      </c>
      <c r="C153" s="28" t="s">
        <v>1318</v>
      </c>
      <c r="D153" s="28" t="s">
        <v>1319</v>
      </c>
      <c r="E153" s="28" t="s">
        <v>540</v>
      </c>
      <c r="F153" s="85">
        <v>42000</v>
      </c>
      <c r="G153" s="29">
        <v>35.590000000000003</v>
      </c>
      <c r="H153" s="29" t="s">
        <v>816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44826</v>
      </c>
      <c r="B154" s="29" t="s">
        <v>494</v>
      </c>
      <c r="C154" s="28" t="s">
        <v>1320</v>
      </c>
      <c r="D154" s="28" t="s">
        <v>1321</v>
      </c>
      <c r="E154" s="28" t="s">
        <v>540</v>
      </c>
      <c r="F154" s="85">
        <v>53627932</v>
      </c>
      <c r="G154" s="29">
        <v>9.31</v>
      </c>
      <c r="H154" s="29" t="s">
        <v>816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44826</v>
      </c>
      <c r="B155" s="29" t="s">
        <v>494</v>
      </c>
      <c r="C155" s="28" t="s">
        <v>1320</v>
      </c>
      <c r="D155" s="28" t="s">
        <v>1322</v>
      </c>
      <c r="E155" s="28" t="s">
        <v>540</v>
      </c>
      <c r="F155" s="85">
        <v>51418719</v>
      </c>
      <c r="G155" s="29">
        <v>9.25</v>
      </c>
      <c r="H155" s="29" t="s">
        <v>816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44826</v>
      </c>
      <c r="B156" s="29" t="s">
        <v>1323</v>
      </c>
      <c r="C156" s="28" t="s">
        <v>1324</v>
      </c>
      <c r="D156" s="28" t="s">
        <v>1325</v>
      </c>
      <c r="E156" s="28" t="s">
        <v>540</v>
      </c>
      <c r="F156" s="85">
        <v>30000</v>
      </c>
      <c r="G156" s="29">
        <v>54.46</v>
      </c>
      <c r="H156" s="29" t="s">
        <v>816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44826</v>
      </c>
      <c r="B157" s="29" t="s">
        <v>1323</v>
      </c>
      <c r="C157" s="28" t="s">
        <v>1324</v>
      </c>
      <c r="D157" s="28" t="s">
        <v>1326</v>
      </c>
      <c r="E157" s="28" t="s">
        <v>540</v>
      </c>
      <c r="F157" s="85">
        <v>48000</v>
      </c>
      <c r="G157" s="29">
        <v>54.2</v>
      </c>
      <c r="H157" s="29" t="s">
        <v>816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44826</v>
      </c>
      <c r="B158" s="29" t="s">
        <v>1323</v>
      </c>
      <c r="C158" s="28" t="s">
        <v>1324</v>
      </c>
      <c r="D158" s="28" t="s">
        <v>1114</v>
      </c>
      <c r="E158" s="28" t="s">
        <v>540</v>
      </c>
      <c r="F158" s="85">
        <v>30000</v>
      </c>
      <c r="G158" s="29">
        <v>49.88</v>
      </c>
      <c r="H158" s="29" t="s">
        <v>816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44826</v>
      </c>
      <c r="B159" s="29" t="s">
        <v>1116</v>
      </c>
      <c r="C159" s="28" t="s">
        <v>1121</v>
      </c>
      <c r="D159" s="28" t="s">
        <v>1122</v>
      </c>
      <c r="E159" s="28" t="s">
        <v>540</v>
      </c>
      <c r="F159" s="85">
        <v>654545</v>
      </c>
      <c r="G159" s="29">
        <v>70</v>
      </c>
      <c r="H159" s="29" t="s">
        <v>816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44826</v>
      </c>
      <c r="B160" s="29" t="s">
        <v>1087</v>
      </c>
      <c r="C160" s="28" t="s">
        <v>1088</v>
      </c>
      <c r="D160" s="28" t="s">
        <v>1160</v>
      </c>
      <c r="E160" s="28" t="s">
        <v>541</v>
      </c>
      <c r="F160" s="85">
        <v>54000</v>
      </c>
      <c r="G160" s="29">
        <v>35.11</v>
      </c>
      <c r="H160" s="29" t="s">
        <v>816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44826</v>
      </c>
      <c r="B161" s="29" t="s">
        <v>1087</v>
      </c>
      <c r="C161" s="28" t="s">
        <v>1088</v>
      </c>
      <c r="D161" s="28" t="s">
        <v>1119</v>
      </c>
      <c r="E161" s="28" t="s">
        <v>541</v>
      </c>
      <c r="F161" s="85">
        <v>59781</v>
      </c>
      <c r="G161" s="29">
        <v>34.840000000000003</v>
      </c>
      <c r="H161" s="29" t="s">
        <v>816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44826</v>
      </c>
      <c r="B162" s="29" t="s">
        <v>75</v>
      </c>
      <c r="C162" s="28" t="s">
        <v>1273</v>
      </c>
      <c r="D162" s="28" t="s">
        <v>1327</v>
      </c>
      <c r="E162" s="28" t="s">
        <v>541</v>
      </c>
      <c r="F162" s="85">
        <v>94000000</v>
      </c>
      <c r="G162" s="29">
        <v>772.5</v>
      </c>
      <c r="H162" s="29" t="s">
        <v>816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44826</v>
      </c>
      <c r="B163" s="29" t="s">
        <v>1161</v>
      </c>
      <c r="C163" s="28" t="s">
        <v>1162</v>
      </c>
      <c r="D163" s="28" t="s">
        <v>1163</v>
      </c>
      <c r="E163" s="28" t="s">
        <v>541</v>
      </c>
      <c r="F163" s="85">
        <v>30000</v>
      </c>
      <c r="G163" s="29">
        <v>300.75</v>
      </c>
      <c r="H163" s="29" t="s">
        <v>816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44826</v>
      </c>
      <c r="B164" s="29" t="s">
        <v>1161</v>
      </c>
      <c r="C164" s="28" t="s">
        <v>1162</v>
      </c>
      <c r="D164" s="28" t="s">
        <v>1275</v>
      </c>
      <c r="E164" s="28" t="s">
        <v>541</v>
      </c>
      <c r="F164" s="85">
        <v>13200</v>
      </c>
      <c r="G164" s="29">
        <v>300.45</v>
      </c>
      <c r="H164" s="29" t="s">
        <v>816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>
        <v>44826</v>
      </c>
      <c r="B165" s="29" t="s">
        <v>1277</v>
      </c>
      <c r="C165" s="28" t="s">
        <v>1278</v>
      </c>
      <c r="D165" s="28" t="s">
        <v>1089</v>
      </c>
      <c r="E165" s="28" t="s">
        <v>541</v>
      </c>
      <c r="F165" s="85">
        <v>2008520</v>
      </c>
      <c r="G165" s="29">
        <v>11.7</v>
      </c>
      <c r="H165" s="29" t="s">
        <v>816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>
        <v>44826</v>
      </c>
      <c r="B166" s="29" t="s">
        <v>1277</v>
      </c>
      <c r="C166" s="28" t="s">
        <v>1278</v>
      </c>
      <c r="D166" s="28" t="s">
        <v>1279</v>
      </c>
      <c r="E166" s="28" t="s">
        <v>541</v>
      </c>
      <c r="F166" s="85">
        <v>243338</v>
      </c>
      <c r="G166" s="29">
        <v>11.53</v>
      </c>
      <c r="H166" s="29" t="s">
        <v>816</v>
      </c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>
        <v>44826</v>
      </c>
      <c r="B167" s="29" t="s">
        <v>1277</v>
      </c>
      <c r="C167" s="28" t="s">
        <v>1278</v>
      </c>
      <c r="D167" s="28" t="s">
        <v>1139</v>
      </c>
      <c r="E167" s="28" t="s">
        <v>541</v>
      </c>
      <c r="F167" s="85">
        <v>280002</v>
      </c>
      <c r="G167" s="29">
        <v>11.36</v>
      </c>
      <c r="H167" s="29" t="s">
        <v>816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>
        <v>44826</v>
      </c>
      <c r="B168" s="29" t="s">
        <v>1277</v>
      </c>
      <c r="C168" s="28" t="s">
        <v>1278</v>
      </c>
      <c r="D168" s="28" t="s">
        <v>1328</v>
      </c>
      <c r="E168" s="28" t="s">
        <v>541</v>
      </c>
      <c r="F168" s="85">
        <v>4039840</v>
      </c>
      <c r="G168" s="29">
        <v>10.9</v>
      </c>
      <c r="H168" s="29" t="s">
        <v>816</v>
      </c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>
        <v>44826</v>
      </c>
      <c r="B169" s="29" t="s">
        <v>1280</v>
      </c>
      <c r="C169" s="28" t="s">
        <v>1281</v>
      </c>
      <c r="D169" s="28" t="s">
        <v>1329</v>
      </c>
      <c r="E169" s="28" t="s">
        <v>541</v>
      </c>
      <c r="F169" s="85">
        <v>56000</v>
      </c>
      <c r="G169" s="29">
        <v>98.36</v>
      </c>
      <c r="H169" s="29" t="s">
        <v>816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>
        <v>44826</v>
      </c>
      <c r="B170" s="29" t="s">
        <v>1090</v>
      </c>
      <c r="C170" s="28" t="s">
        <v>1091</v>
      </c>
      <c r="D170" s="28" t="s">
        <v>1120</v>
      </c>
      <c r="E170" s="28" t="s">
        <v>541</v>
      </c>
      <c r="F170" s="85">
        <v>184680</v>
      </c>
      <c r="G170" s="29">
        <v>77.31</v>
      </c>
      <c r="H170" s="29" t="s">
        <v>816</v>
      </c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>
        <v>44826</v>
      </c>
      <c r="B171" s="29" t="s">
        <v>1284</v>
      </c>
      <c r="C171" s="28" t="s">
        <v>1285</v>
      </c>
      <c r="D171" s="28" t="s">
        <v>1330</v>
      </c>
      <c r="E171" s="28" t="s">
        <v>541</v>
      </c>
      <c r="F171" s="85">
        <v>40000</v>
      </c>
      <c r="G171" s="29">
        <v>82</v>
      </c>
      <c r="H171" s="29" t="s">
        <v>816</v>
      </c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>
        <v>44826</v>
      </c>
      <c r="B172" s="29" t="s">
        <v>1284</v>
      </c>
      <c r="C172" s="28" t="s">
        <v>1285</v>
      </c>
      <c r="D172" s="28" t="s">
        <v>1331</v>
      </c>
      <c r="E172" s="28" t="s">
        <v>541</v>
      </c>
      <c r="F172" s="85">
        <v>80000</v>
      </c>
      <c r="G172" s="29">
        <v>82</v>
      </c>
      <c r="H172" s="29" t="s">
        <v>816</v>
      </c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>
        <v>44826</v>
      </c>
      <c r="B173" s="29" t="s">
        <v>1284</v>
      </c>
      <c r="C173" s="28" t="s">
        <v>1285</v>
      </c>
      <c r="D173" s="28" t="s">
        <v>1332</v>
      </c>
      <c r="E173" s="28" t="s">
        <v>541</v>
      </c>
      <c r="F173" s="85">
        <v>81600</v>
      </c>
      <c r="G173" s="29">
        <v>82</v>
      </c>
      <c r="H173" s="29" t="s">
        <v>816</v>
      </c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>
        <v>44826</v>
      </c>
      <c r="B174" s="29" t="s">
        <v>1284</v>
      </c>
      <c r="C174" s="28" t="s">
        <v>1285</v>
      </c>
      <c r="D174" s="28" t="s">
        <v>1333</v>
      </c>
      <c r="E174" s="28" t="s">
        <v>541</v>
      </c>
      <c r="F174" s="85">
        <v>121600</v>
      </c>
      <c r="G174" s="29">
        <v>81.99</v>
      </c>
      <c r="H174" s="29" t="s">
        <v>816</v>
      </c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>
        <v>44826</v>
      </c>
      <c r="B175" s="29" t="s">
        <v>1284</v>
      </c>
      <c r="C175" s="28" t="s">
        <v>1285</v>
      </c>
      <c r="D175" s="28" t="s">
        <v>1334</v>
      </c>
      <c r="E175" s="28" t="s">
        <v>541</v>
      </c>
      <c r="F175" s="85">
        <v>166400</v>
      </c>
      <c r="G175" s="29">
        <v>77.91</v>
      </c>
      <c r="H175" s="29" t="s">
        <v>816</v>
      </c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>
        <v>44826</v>
      </c>
      <c r="B176" s="29" t="s">
        <v>1284</v>
      </c>
      <c r="C176" s="28" t="s">
        <v>1285</v>
      </c>
      <c r="D176" s="28" t="s">
        <v>1286</v>
      </c>
      <c r="E176" s="28" t="s">
        <v>541</v>
      </c>
      <c r="F176" s="85">
        <v>120000</v>
      </c>
      <c r="G176" s="29">
        <v>78.239999999999995</v>
      </c>
      <c r="H176" s="29" t="s">
        <v>816</v>
      </c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>
        <v>44826</v>
      </c>
      <c r="B177" s="29" t="s">
        <v>1291</v>
      </c>
      <c r="C177" s="28" t="s">
        <v>1292</v>
      </c>
      <c r="D177" s="28" t="s">
        <v>1335</v>
      </c>
      <c r="E177" s="28" t="s">
        <v>541</v>
      </c>
      <c r="F177" s="85">
        <v>96000</v>
      </c>
      <c r="G177" s="29">
        <v>9.16</v>
      </c>
      <c r="H177" s="29" t="s">
        <v>816</v>
      </c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>
        <v>44826</v>
      </c>
      <c r="B178" s="29" t="s">
        <v>413</v>
      </c>
      <c r="C178" s="28" t="s">
        <v>1294</v>
      </c>
      <c r="D178" s="28" t="s">
        <v>868</v>
      </c>
      <c r="E178" s="28" t="s">
        <v>541</v>
      </c>
      <c r="F178" s="85">
        <v>1479767</v>
      </c>
      <c r="G178" s="29">
        <v>640.77</v>
      </c>
      <c r="H178" s="29" t="s">
        <v>816</v>
      </c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>
        <v>44826</v>
      </c>
      <c r="B179" s="29" t="s">
        <v>1295</v>
      </c>
      <c r="C179" s="28" t="s">
        <v>1296</v>
      </c>
      <c r="D179" s="28" t="s">
        <v>866</v>
      </c>
      <c r="E179" s="28" t="s">
        <v>541</v>
      </c>
      <c r="F179" s="85">
        <v>322465</v>
      </c>
      <c r="G179" s="29">
        <v>29.03</v>
      </c>
      <c r="H179" s="29" t="s">
        <v>816</v>
      </c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>
        <v>44826</v>
      </c>
      <c r="B180" s="29" t="s">
        <v>1164</v>
      </c>
      <c r="C180" s="28" t="s">
        <v>1165</v>
      </c>
      <c r="D180" s="28" t="s">
        <v>868</v>
      </c>
      <c r="E180" s="28" t="s">
        <v>541</v>
      </c>
      <c r="F180" s="85">
        <v>93715</v>
      </c>
      <c r="G180" s="29">
        <v>218.66</v>
      </c>
      <c r="H180" s="29" t="s">
        <v>816</v>
      </c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>
        <v>44826</v>
      </c>
      <c r="B181" s="29" t="s">
        <v>1298</v>
      </c>
      <c r="C181" s="28" t="s">
        <v>1299</v>
      </c>
      <c r="D181" s="28" t="s">
        <v>1336</v>
      </c>
      <c r="E181" s="28" t="s">
        <v>541</v>
      </c>
      <c r="F181" s="85">
        <v>177147</v>
      </c>
      <c r="G181" s="29">
        <v>35.03</v>
      </c>
      <c r="H181" s="29" t="s">
        <v>816</v>
      </c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>
        <v>44826</v>
      </c>
      <c r="B182" s="29" t="s">
        <v>1298</v>
      </c>
      <c r="C182" s="28" t="s">
        <v>1299</v>
      </c>
      <c r="D182" s="28" t="s">
        <v>1301</v>
      </c>
      <c r="E182" s="28" t="s">
        <v>541</v>
      </c>
      <c r="F182" s="85">
        <v>100000</v>
      </c>
      <c r="G182" s="29">
        <v>33.020000000000003</v>
      </c>
      <c r="H182" s="29" t="s">
        <v>816</v>
      </c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>
        <v>44826</v>
      </c>
      <c r="B183" s="29" t="s">
        <v>1298</v>
      </c>
      <c r="C183" s="28" t="s">
        <v>1299</v>
      </c>
      <c r="D183" s="28" t="s">
        <v>1302</v>
      </c>
      <c r="E183" s="28" t="s">
        <v>541</v>
      </c>
      <c r="F183" s="85">
        <v>44692</v>
      </c>
      <c r="G183" s="29">
        <v>34.64</v>
      </c>
      <c r="H183" s="29" t="s">
        <v>816</v>
      </c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>
        <v>44826</v>
      </c>
      <c r="B184" s="29" t="s">
        <v>1298</v>
      </c>
      <c r="C184" s="28" t="s">
        <v>1299</v>
      </c>
      <c r="D184" s="28" t="s">
        <v>1300</v>
      </c>
      <c r="E184" s="28" t="s">
        <v>541</v>
      </c>
      <c r="F184" s="85">
        <v>53920</v>
      </c>
      <c r="G184" s="29">
        <v>34.18</v>
      </c>
      <c r="H184" s="29" t="s">
        <v>816</v>
      </c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>
        <v>44826</v>
      </c>
      <c r="B185" s="29" t="s">
        <v>1166</v>
      </c>
      <c r="C185" s="28" t="s">
        <v>1167</v>
      </c>
      <c r="D185" s="28" t="s">
        <v>1303</v>
      </c>
      <c r="E185" s="28" t="s">
        <v>541</v>
      </c>
      <c r="F185" s="85">
        <v>578886</v>
      </c>
      <c r="G185" s="29">
        <v>36.340000000000003</v>
      </c>
      <c r="H185" s="29" t="s">
        <v>816</v>
      </c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>
        <v>44826</v>
      </c>
      <c r="B186" s="29" t="s">
        <v>1169</v>
      </c>
      <c r="C186" s="28" t="s">
        <v>1170</v>
      </c>
      <c r="D186" s="28" t="s">
        <v>1168</v>
      </c>
      <c r="E186" s="28" t="s">
        <v>541</v>
      </c>
      <c r="F186" s="85">
        <v>18000</v>
      </c>
      <c r="G186" s="29">
        <v>59.2</v>
      </c>
      <c r="H186" s="29" t="s">
        <v>816</v>
      </c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>
        <v>44826</v>
      </c>
      <c r="B187" s="29" t="s">
        <v>1304</v>
      </c>
      <c r="C187" s="28" t="s">
        <v>1305</v>
      </c>
      <c r="D187" s="28" t="s">
        <v>1306</v>
      </c>
      <c r="E187" s="28" t="s">
        <v>541</v>
      </c>
      <c r="F187" s="85">
        <v>73742</v>
      </c>
      <c r="G187" s="29">
        <v>74.42</v>
      </c>
      <c r="H187" s="29" t="s">
        <v>816</v>
      </c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>
        <v>44826</v>
      </c>
      <c r="B188" s="29" t="s">
        <v>1307</v>
      </c>
      <c r="C188" s="28" t="s">
        <v>1308</v>
      </c>
      <c r="D188" s="28" t="s">
        <v>1309</v>
      </c>
      <c r="E188" s="28" t="s">
        <v>541</v>
      </c>
      <c r="F188" s="85">
        <v>60329</v>
      </c>
      <c r="G188" s="29">
        <v>79.989999999999995</v>
      </c>
      <c r="H188" s="29" t="s">
        <v>816</v>
      </c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>
        <v>44826</v>
      </c>
      <c r="B189" s="29" t="s">
        <v>1307</v>
      </c>
      <c r="C189" s="28" t="s">
        <v>1308</v>
      </c>
      <c r="D189" s="28" t="s">
        <v>1302</v>
      </c>
      <c r="E189" s="28" t="s">
        <v>541</v>
      </c>
      <c r="F189" s="85">
        <v>26311</v>
      </c>
      <c r="G189" s="29">
        <v>80</v>
      </c>
      <c r="H189" s="29" t="s">
        <v>816</v>
      </c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>
        <v>44826</v>
      </c>
      <c r="B190" s="29" t="s">
        <v>1337</v>
      </c>
      <c r="C190" s="28" t="s">
        <v>1338</v>
      </c>
      <c r="D190" s="28" t="s">
        <v>1339</v>
      </c>
      <c r="E190" s="28" t="s">
        <v>541</v>
      </c>
      <c r="F190" s="85">
        <v>36108</v>
      </c>
      <c r="G190" s="29">
        <v>302</v>
      </c>
      <c r="H190" s="29" t="s">
        <v>816</v>
      </c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>
        <v>44826</v>
      </c>
      <c r="B191" s="29" t="s">
        <v>902</v>
      </c>
      <c r="C191" s="28" t="s">
        <v>903</v>
      </c>
      <c r="D191" s="28" t="s">
        <v>868</v>
      </c>
      <c r="E191" s="28" t="s">
        <v>541</v>
      </c>
      <c r="F191" s="85">
        <v>178944</v>
      </c>
      <c r="G191" s="29">
        <v>1194.3900000000001</v>
      </c>
      <c r="H191" s="29" t="s">
        <v>816</v>
      </c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>
        <v>44826</v>
      </c>
      <c r="B192" s="29" t="s">
        <v>902</v>
      </c>
      <c r="C192" s="28" t="s">
        <v>903</v>
      </c>
      <c r="D192" s="28" t="s">
        <v>1041</v>
      </c>
      <c r="E192" s="28" t="s">
        <v>541</v>
      </c>
      <c r="F192" s="85">
        <v>106445</v>
      </c>
      <c r="G192" s="29">
        <v>1195.04</v>
      </c>
      <c r="H192" s="29" t="s">
        <v>816</v>
      </c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>
        <v>44826</v>
      </c>
      <c r="B193" s="29" t="s">
        <v>1171</v>
      </c>
      <c r="C193" s="28" t="s">
        <v>1172</v>
      </c>
      <c r="D193" s="28" t="s">
        <v>1174</v>
      </c>
      <c r="E193" s="28" t="s">
        <v>541</v>
      </c>
      <c r="F193" s="85">
        <v>100000</v>
      </c>
      <c r="G193" s="29">
        <v>21.03</v>
      </c>
      <c r="H193" s="29" t="s">
        <v>816</v>
      </c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>
        <v>44826</v>
      </c>
      <c r="B194" s="29" t="s">
        <v>1171</v>
      </c>
      <c r="C194" s="28" t="s">
        <v>1172</v>
      </c>
      <c r="D194" s="28" t="s">
        <v>1118</v>
      </c>
      <c r="E194" s="28" t="s">
        <v>541</v>
      </c>
      <c r="F194" s="85">
        <v>150000</v>
      </c>
      <c r="G194" s="29">
        <v>21.06</v>
      </c>
      <c r="H194" s="29" t="s">
        <v>816</v>
      </c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>
        <v>44826</v>
      </c>
      <c r="B195" s="29" t="s">
        <v>1171</v>
      </c>
      <c r="C195" s="28" t="s">
        <v>1172</v>
      </c>
      <c r="D195" s="28" t="s">
        <v>1173</v>
      </c>
      <c r="E195" s="28" t="s">
        <v>541</v>
      </c>
      <c r="F195" s="85">
        <v>300000</v>
      </c>
      <c r="G195" s="29">
        <v>21.22</v>
      </c>
      <c r="H195" s="29" t="s">
        <v>816</v>
      </c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>
        <v>44826</v>
      </c>
      <c r="B196" s="29" t="s">
        <v>1314</v>
      </c>
      <c r="C196" s="28" t="s">
        <v>1315</v>
      </c>
      <c r="D196" s="28" t="s">
        <v>1316</v>
      </c>
      <c r="E196" s="28" t="s">
        <v>541</v>
      </c>
      <c r="F196" s="85">
        <v>71372</v>
      </c>
      <c r="G196" s="29">
        <v>1351.42</v>
      </c>
      <c r="H196" s="29" t="s">
        <v>816</v>
      </c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>
        <v>44826</v>
      </c>
      <c r="B197" s="29" t="s">
        <v>494</v>
      </c>
      <c r="C197" s="28" t="s">
        <v>1320</v>
      </c>
      <c r="D197" s="28" t="s">
        <v>1322</v>
      </c>
      <c r="E197" s="28" t="s">
        <v>541</v>
      </c>
      <c r="F197" s="85">
        <v>50586618</v>
      </c>
      <c r="G197" s="29">
        <v>9.23</v>
      </c>
      <c r="H197" s="29" t="s">
        <v>816</v>
      </c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>
        <v>44826</v>
      </c>
      <c r="B198" s="29" t="s">
        <v>494</v>
      </c>
      <c r="C198" s="28" t="s">
        <v>1320</v>
      </c>
      <c r="D198" s="28" t="s">
        <v>1321</v>
      </c>
      <c r="E198" s="28" t="s">
        <v>541</v>
      </c>
      <c r="F198" s="85">
        <v>53114160</v>
      </c>
      <c r="G198" s="29">
        <v>9.35</v>
      </c>
      <c r="H198" s="29" t="s">
        <v>816</v>
      </c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>
        <v>44826</v>
      </c>
      <c r="B199" s="29" t="s">
        <v>1116</v>
      </c>
      <c r="C199" s="28" t="s">
        <v>1121</v>
      </c>
      <c r="D199" s="28" t="s">
        <v>1117</v>
      </c>
      <c r="E199" s="28" t="s">
        <v>541</v>
      </c>
      <c r="F199" s="85">
        <v>1300000</v>
      </c>
      <c r="G199" s="29">
        <v>70.180000000000007</v>
      </c>
      <c r="H199" s="29" t="s">
        <v>816</v>
      </c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>
        <v>44826</v>
      </c>
      <c r="B200" s="29" t="s">
        <v>1176</v>
      </c>
      <c r="C200" s="28" t="s">
        <v>1177</v>
      </c>
      <c r="D200" s="28" t="s">
        <v>866</v>
      </c>
      <c r="E200" s="28" t="s">
        <v>541</v>
      </c>
      <c r="F200" s="85">
        <v>30000</v>
      </c>
      <c r="G200" s="29">
        <v>95</v>
      </c>
      <c r="H200" s="29" t="s">
        <v>816</v>
      </c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525"/>
  <sheetViews>
    <sheetView zoomScale="85" zoomScaleNormal="85" workbookViewId="0">
      <selection activeCell="J33" sqref="J3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81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901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44827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542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532</v>
      </c>
      <c r="C9" s="94"/>
      <c r="D9" s="95" t="s">
        <v>543</v>
      </c>
      <c r="E9" s="94" t="s">
        <v>544</v>
      </c>
      <c r="F9" s="94" t="s">
        <v>545</v>
      </c>
      <c r="G9" s="94" t="s">
        <v>546</v>
      </c>
      <c r="H9" s="94" t="s">
        <v>547</v>
      </c>
      <c r="I9" s="94" t="s">
        <v>548</v>
      </c>
      <c r="J9" s="93" t="s">
        <v>549</v>
      </c>
      <c r="K9" s="94" t="s">
        <v>550</v>
      </c>
      <c r="L9" s="96" t="s">
        <v>551</v>
      </c>
      <c r="M9" s="96" t="s">
        <v>552</v>
      </c>
      <c r="N9" s="94" t="s">
        <v>553</v>
      </c>
      <c r="O9" s="95" t="s">
        <v>554</v>
      </c>
      <c r="P9" s="94" t="s">
        <v>784</v>
      </c>
      <c r="Q9" s="1"/>
      <c r="R9" s="6"/>
      <c r="S9" s="1"/>
      <c r="T9" s="1"/>
      <c r="U9" s="1"/>
      <c r="V9" s="1"/>
      <c r="W9" s="1"/>
      <c r="X9" s="1"/>
    </row>
    <row r="10" spans="1:56" s="256" customFormat="1" ht="13.9" customHeight="1">
      <c r="A10" s="387">
        <v>1</v>
      </c>
      <c r="B10" s="430">
        <v>44785</v>
      </c>
      <c r="C10" s="446"/>
      <c r="D10" s="447" t="s">
        <v>69</v>
      </c>
      <c r="E10" s="448" t="s">
        <v>557</v>
      </c>
      <c r="F10" s="449">
        <v>1905</v>
      </c>
      <c r="G10" s="449">
        <v>1750</v>
      </c>
      <c r="H10" s="449">
        <f>(1845+1982.5)/2</f>
        <v>1913.75</v>
      </c>
      <c r="I10" s="450" t="s">
        <v>867</v>
      </c>
      <c r="J10" s="393" t="s">
        <v>1073</v>
      </c>
      <c r="K10" s="393">
        <f t="shared" ref="K10:K11" si="0">H10-F10</f>
        <v>8.75</v>
      </c>
      <c r="L10" s="394">
        <f t="shared" ref="L10:L11" si="1">(F10*-0.7)/100</f>
        <v>-13.335000000000001</v>
      </c>
      <c r="M10" s="395">
        <f t="shared" ref="M10:M11" si="2">(K10+L10)/F10</f>
        <v>-2.4068241469816279E-3</v>
      </c>
      <c r="N10" s="393" t="s">
        <v>676</v>
      </c>
      <c r="O10" s="396">
        <v>44823</v>
      </c>
      <c r="P10" s="393"/>
      <c r="Q10" s="217"/>
      <c r="R10" s="217" t="s">
        <v>556</v>
      </c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</row>
    <row r="11" spans="1:56" s="256" customFormat="1" ht="13.9" customHeight="1">
      <c r="A11" s="298">
        <v>2</v>
      </c>
      <c r="B11" s="297">
        <v>44792</v>
      </c>
      <c r="C11" s="383"/>
      <c r="D11" s="384" t="s">
        <v>259</v>
      </c>
      <c r="E11" s="385" t="s">
        <v>557</v>
      </c>
      <c r="F11" s="298">
        <v>246.5</v>
      </c>
      <c r="G11" s="298">
        <v>229</v>
      </c>
      <c r="H11" s="298">
        <v>261</v>
      </c>
      <c r="I11" s="386" t="s">
        <v>869</v>
      </c>
      <c r="J11" s="301" t="s">
        <v>995</v>
      </c>
      <c r="K11" s="409">
        <f t="shared" si="0"/>
        <v>14.5</v>
      </c>
      <c r="L11" s="410">
        <f t="shared" si="1"/>
        <v>-1.7254999999999998</v>
      </c>
      <c r="M11" s="411">
        <f t="shared" si="2"/>
        <v>5.1823529411764706E-2</v>
      </c>
      <c r="N11" s="412" t="s">
        <v>555</v>
      </c>
      <c r="O11" s="413">
        <v>44817</v>
      </c>
      <c r="P11" s="412"/>
      <c r="Q11" s="217"/>
      <c r="R11" s="217" t="s">
        <v>556</v>
      </c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</row>
    <row r="12" spans="1:56" s="256" customFormat="1" ht="13.9" customHeight="1">
      <c r="A12" s="320">
        <v>3</v>
      </c>
      <c r="B12" s="378">
        <v>44795</v>
      </c>
      <c r="C12" s="379"/>
      <c r="D12" s="380" t="s">
        <v>519</v>
      </c>
      <c r="E12" s="381" t="s">
        <v>557</v>
      </c>
      <c r="F12" s="320">
        <v>327.5</v>
      </c>
      <c r="G12" s="320">
        <v>298</v>
      </c>
      <c r="H12" s="320">
        <v>353</v>
      </c>
      <c r="I12" s="382" t="s">
        <v>870</v>
      </c>
      <c r="J12" s="301" t="s">
        <v>1039</v>
      </c>
      <c r="K12" s="301">
        <f t="shared" ref="K12" si="3">H12-F12</f>
        <v>25.5</v>
      </c>
      <c r="L12" s="370">
        <f t="shared" ref="L12" si="4">(F12*-0.7)/100</f>
        <v>-2.2924999999999995</v>
      </c>
      <c r="M12" s="371">
        <f t="shared" ref="M12" si="5">(K12+L12)/F12</f>
        <v>7.0862595419847324E-2</v>
      </c>
      <c r="N12" s="301" t="s">
        <v>555</v>
      </c>
      <c r="O12" s="372">
        <v>44818</v>
      </c>
      <c r="P12" s="301"/>
      <c r="Q12" s="217"/>
      <c r="R12" s="217" t="s">
        <v>556</v>
      </c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</row>
    <row r="13" spans="1:56" s="256" customFormat="1" ht="13.9" customHeight="1">
      <c r="A13" s="334">
        <v>4</v>
      </c>
      <c r="B13" s="335">
        <v>44795</v>
      </c>
      <c r="C13" s="316"/>
      <c r="D13" s="317" t="s">
        <v>871</v>
      </c>
      <c r="E13" s="318" t="s">
        <v>557</v>
      </c>
      <c r="F13" s="334" t="s">
        <v>872</v>
      </c>
      <c r="G13" s="334">
        <v>2480</v>
      </c>
      <c r="H13" s="334"/>
      <c r="I13" s="319" t="s">
        <v>873</v>
      </c>
      <c r="J13" s="346" t="s">
        <v>558</v>
      </c>
      <c r="K13" s="346"/>
      <c r="L13" s="310"/>
      <c r="M13" s="311"/>
      <c r="N13" s="346"/>
      <c r="O13" s="312"/>
      <c r="P13" s="346"/>
      <c r="Q13" s="217"/>
      <c r="R13" s="217" t="s">
        <v>556</v>
      </c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</row>
    <row r="14" spans="1:56" s="256" customFormat="1" ht="13.9" customHeight="1">
      <c r="A14" s="298">
        <v>5</v>
      </c>
      <c r="B14" s="297">
        <v>44796</v>
      </c>
      <c r="C14" s="383"/>
      <c r="D14" s="384" t="s">
        <v>129</v>
      </c>
      <c r="E14" s="385" t="s">
        <v>557</v>
      </c>
      <c r="F14" s="298">
        <v>405</v>
      </c>
      <c r="G14" s="298">
        <v>375</v>
      </c>
      <c r="H14" s="298">
        <v>428.5</v>
      </c>
      <c r="I14" s="386" t="s">
        <v>875</v>
      </c>
      <c r="J14" s="301" t="s">
        <v>919</v>
      </c>
      <c r="K14" s="301">
        <f t="shared" ref="K14:K15" si="6">H14-F14</f>
        <v>23.5</v>
      </c>
      <c r="L14" s="370">
        <f t="shared" ref="L14:L15" si="7">(F14*-0.7)/100</f>
        <v>-2.835</v>
      </c>
      <c r="M14" s="371">
        <f t="shared" ref="M14:M15" si="8">(K14+L14)/F14</f>
        <v>5.102469135802469E-2</v>
      </c>
      <c r="N14" s="301" t="s">
        <v>555</v>
      </c>
      <c r="O14" s="372">
        <v>44806</v>
      </c>
      <c r="P14" s="301"/>
      <c r="Q14" s="217"/>
      <c r="R14" s="217" t="s">
        <v>556</v>
      </c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</row>
    <row r="15" spans="1:56" s="256" customFormat="1" ht="13.9" customHeight="1">
      <c r="A15" s="320">
        <v>6</v>
      </c>
      <c r="B15" s="378">
        <v>44799</v>
      </c>
      <c r="C15" s="379"/>
      <c r="D15" s="380" t="s">
        <v>340</v>
      </c>
      <c r="E15" s="381" t="s">
        <v>557</v>
      </c>
      <c r="F15" s="320">
        <v>212</v>
      </c>
      <c r="G15" s="320">
        <v>199</v>
      </c>
      <c r="H15" s="320">
        <v>227</v>
      </c>
      <c r="I15" s="382" t="s">
        <v>904</v>
      </c>
      <c r="J15" s="301" t="s">
        <v>1054</v>
      </c>
      <c r="K15" s="301">
        <f t="shared" si="6"/>
        <v>15</v>
      </c>
      <c r="L15" s="370">
        <f t="shared" si="7"/>
        <v>-1.4839999999999998</v>
      </c>
      <c r="M15" s="371">
        <f t="shared" si="8"/>
        <v>6.3754716981132081E-2</v>
      </c>
      <c r="N15" s="301" t="s">
        <v>555</v>
      </c>
      <c r="O15" s="372">
        <v>44820</v>
      </c>
      <c r="P15" s="301"/>
      <c r="Q15" s="217"/>
      <c r="R15" s="217" t="s">
        <v>827</v>
      </c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</row>
    <row r="16" spans="1:56" s="256" customFormat="1" ht="13.9" customHeight="1">
      <c r="A16" s="320">
        <v>7</v>
      </c>
      <c r="B16" s="378">
        <v>44802</v>
      </c>
      <c r="C16" s="379"/>
      <c r="D16" s="380" t="s">
        <v>356</v>
      </c>
      <c r="E16" s="381" t="s">
        <v>557</v>
      </c>
      <c r="F16" s="320">
        <v>1650</v>
      </c>
      <c r="G16" s="320">
        <v>1540</v>
      </c>
      <c r="H16" s="320">
        <v>1775</v>
      </c>
      <c r="I16" s="382" t="s">
        <v>882</v>
      </c>
      <c r="J16" s="301" t="s">
        <v>922</v>
      </c>
      <c r="K16" s="301">
        <f t="shared" ref="K16" si="9">H16-F16</f>
        <v>125</v>
      </c>
      <c r="L16" s="370">
        <f t="shared" ref="L16" si="10">(F16*-0.7)/100</f>
        <v>-11.55</v>
      </c>
      <c r="M16" s="371">
        <f t="shared" ref="M16" si="11">(K16+L16)/F16</f>
        <v>6.8757575757575753E-2</v>
      </c>
      <c r="N16" s="301" t="s">
        <v>555</v>
      </c>
      <c r="O16" s="372">
        <v>44806</v>
      </c>
      <c r="P16" s="301"/>
      <c r="Q16" s="217"/>
      <c r="R16" s="217" t="s">
        <v>827</v>
      </c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</row>
    <row r="17" spans="1:56" s="256" customFormat="1" ht="13.9" customHeight="1">
      <c r="A17" s="387">
        <v>8</v>
      </c>
      <c r="B17" s="388">
        <v>44802</v>
      </c>
      <c r="C17" s="389"/>
      <c r="D17" s="390" t="s">
        <v>394</v>
      </c>
      <c r="E17" s="391" t="s">
        <v>557</v>
      </c>
      <c r="F17" s="387">
        <v>157</v>
      </c>
      <c r="G17" s="387">
        <v>149.5</v>
      </c>
      <c r="H17" s="387">
        <v>158.5</v>
      </c>
      <c r="I17" s="392" t="s">
        <v>883</v>
      </c>
      <c r="J17" s="393" t="s">
        <v>923</v>
      </c>
      <c r="K17" s="393">
        <f t="shared" ref="K17" si="12">H17-F17</f>
        <v>1.5</v>
      </c>
      <c r="L17" s="394">
        <f t="shared" ref="L17" si="13">(F17*-0.7)/100</f>
        <v>-1.099</v>
      </c>
      <c r="M17" s="395">
        <f t="shared" ref="M17" si="14">(K17+L17)/F17</f>
        <v>2.5541401273885354E-3</v>
      </c>
      <c r="N17" s="393" t="s">
        <v>676</v>
      </c>
      <c r="O17" s="396">
        <v>44809</v>
      </c>
      <c r="P17" s="393"/>
      <c r="Q17" s="217"/>
      <c r="R17" s="217" t="s">
        <v>556</v>
      </c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</row>
    <row r="18" spans="1:56" s="256" customFormat="1" ht="13.9" customHeight="1">
      <c r="A18" s="320">
        <v>9</v>
      </c>
      <c r="B18" s="297">
        <v>44809</v>
      </c>
      <c r="C18" s="379"/>
      <c r="D18" s="380" t="s">
        <v>50</v>
      </c>
      <c r="E18" s="381" t="s">
        <v>557</v>
      </c>
      <c r="F18" s="320">
        <v>514</v>
      </c>
      <c r="G18" s="320">
        <v>480</v>
      </c>
      <c r="H18" s="320">
        <v>545</v>
      </c>
      <c r="I18" s="382" t="s">
        <v>928</v>
      </c>
      <c r="J18" s="301" t="s">
        <v>982</v>
      </c>
      <c r="K18" s="301">
        <f t="shared" ref="K18" si="15">H18-F18</f>
        <v>31</v>
      </c>
      <c r="L18" s="370">
        <f>(F18*-0.07)/100</f>
        <v>-0.35980000000000006</v>
      </c>
      <c r="M18" s="371">
        <f t="shared" ref="M18" si="16">(K18+L18)/F18</f>
        <v>5.9611284046692609E-2</v>
      </c>
      <c r="N18" s="301" t="s">
        <v>555</v>
      </c>
      <c r="O18" s="372">
        <v>44816</v>
      </c>
      <c r="P18" s="301"/>
      <c r="Q18" s="217"/>
      <c r="R18" s="217" t="s">
        <v>827</v>
      </c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</row>
    <row r="19" spans="1:56" s="256" customFormat="1" ht="13.9" customHeight="1">
      <c r="A19" s="334">
        <v>10</v>
      </c>
      <c r="B19" s="335">
        <v>44810</v>
      </c>
      <c r="C19" s="316"/>
      <c r="D19" s="317" t="s">
        <v>88</v>
      </c>
      <c r="E19" s="318" t="s">
        <v>557</v>
      </c>
      <c r="F19" s="334" t="s">
        <v>940</v>
      </c>
      <c r="G19" s="334">
        <v>1535</v>
      </c>
      <c r="H19" s="334"/>
      <c r="I19" s="319" t="s">
        <v>941</v>
      </c>
      <c r="J19" s="346" t="s">
        <v>558</v>
      </c>
      <c r="K19" s="346"/>
      <c r="L19" s="310"/>
      <c r="M19" s="311"/>
      <c r="N19" s="346"/>
      <c r="O19" s="312"/>
      <c r="P19" s="346"/>
      <c r="Q19" s="217"/>
      <c r="R19" s="217" t="s">
        <v>556</v>
      </c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</row>
    <row r="20" spans="1:56" s="256" customFormat="1" ht="13.9" customHeight="1">
      <c r="A20" s="320">
        <v>11</v>
      </c>
      <c r="B20" s="297">
        <v>44811</v>
      </c>
      <c r="C20" s="379"/>
      <c r="D20" s="380" t="s">
        <v>146</v>
      </c>
      <c r="E20" s="381" t="s">
        <v>557</v>
      </c>
      <c r="F20" s="320">
        <v>4415</v>
      </c>
      <c r="G20" s="320">
        <v>4140</v>
      </c>
      <c r="H20" s="320">
        <v>4677.5</v>
      </c>
      <c r="I20" s="382" t="s">
        <v>955</v>
      </c>
      <c r="J20" s="301" t="s">
        <v>968</v>
      </c>
      <c r="K20" s="301">
        <f t="shared" ref="K20" si="17">H20-F20</f>
        <v>262.5</v>
      </c>
      <c r="L20" s="370">
        <f t="shared" ref="L20" si="18">(F20*-0.7)/100</f>
        <v>-30.905000000000001</v>
      </c>
      <c r="M20" s="371">
        <f t="shared" ref="M20" si="19">(K20+L20)/F20</f>
        <v>5.2456398640996604E-2</v>
      </c>
      <c r="N20" s="301" t="s">
        <v>555</v>
      </c>
      <c r="O20" s="372">
        <v>44813</v>
      </c>
      <c r="P20" s="301"/>
      <c r="Q20" s="217"/>
      <c r="R20" s="217" t="s">
        <v>556</v>
      </c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</row>
    <row r="21" spans="1:56" s="256" customFormat="1" ht="13.9" customHeight="1">
      <c r="A21" s="304">
        <v>12</v>
      </c>
      <c r="B21" s="358">
        <v>44812</v>
      </c>
      <c r="C21" s="316"/>
      <c r="D21" s="317" t="s">
        <v>347</v>
      </c>
      <c r="E21" s="318" t="s">
        <v>557</v>
      </c>
      <c r="F21" s="334" t="s">
        <v>965</v>
      </c>
      <c r="G21" s="334">
        <v>65</v>
      </c>
      <c r="H21" s="334"/>
      <c r="I21" s="319" t="s">
        <v>966</v>
      </c>
      <c r="J21" s="346" t="s">
        <v>558</v>
      </c>
      <c r="K21" s="346"/>
      <c r="L21" s="310"/>
      <c r="M21" s="311"/>
      <c r="N21" s="346"/>
      <c r="O21" s="312"/>
      <c r="P21" s="346"/>
      <c r="Q21" s="217"/>
      <c r="R21" s="217" t="s">
        <v>556</v>
      </c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</row>
    <row r="22" spans="1:56" s="256" customFormat="1" ht="13.9" customHeight="1">
      <c r="A22" s="407">
        <v>13</v>
      </c>
      <c r="B22" s="408">
        <v>44816</v>
      </c>
      <c r="C22" s="353"/>
      <c r="D22" s="354" t="s">
        <v>356</v>
      </c>
      <c r="E22" s="355" t="s">
        <v>557</v>
      </c>
      <c r="F22" s="352">
        <v>1915</v>
      </c>
      <c r="G22" s="352">
        <v>1800</v>
      </c>
      <c r="H22" s="352">
        <v>1995</v>
      </c>
      <c r="I22" s="356" t="s">
        <v>971</v>
      </c>
      <c r="J22" s="348" t="s">
        <v>1009</v>
      </c>
      <c r="K22" s="348">
        <f t="shared" ref="K22" si="20">H22-F22</f>
        <v>80</v>
      </c>
      <c r="L22" s="349">
        <f t="shared" ref="L22" si="21">(F22*-0.7)/100</f>
        <v>-13.404999999999999</v>
      </c>
      <c r="M22" s="350">
        <f t="shared" ref="M22" si="22">(K22+L22)/F22</f>
        <v>3.4775456919060053E-2</v>
      </c>
      <c r="N22" s="348" t="s">
        <v>555</v>
      </c>
      <c r="O22" s="351">
        <v>44817</v>
      </c>
      <c r="P22" s="348"/>
      <c r="Q22" s="217"/>
      <c r="R22" s="217" t="s">
        <v>827</v>
      </c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</row>
    <row r="23" spans="1:56" s="256" customFormat="1" ht="13.9" customHeight="1">
      <c r="A23" s="439">
        <v>14</v>
      </c>
      <c r="B23" s="414">
        <v>44816</v>
      </c>
      <c r="C23" s="451"/>
      <c r="D23" s="452" t="s">
        <v>839</v>
      </c>
      <c r="E23" s="453" t="s">
        <v>557</v>
      </c>
      <c r="F23" s="375">
        <v>1415</v>
      </c>
      <c r="G23" s="375">
        <v>1325</v>
      </c>
      <c r="H23" s="375">
        <v>1325</v>
      </c>
      <c r="I23" s="454" t="s">
        <v>972</v>
      </c>
      <c r="J23" s="455" t="s">
        <v>1075</v>
      </c>
      <c r="K23" s="325">
        <f t="shared" ref="K23" si="23">H23-F23</f>
        <v>-90</v>
      </c>
      <c r="L23" s="442">
        <f t="shared" ref="L23" si="24">(F23*-0.7)/100</f>
        <v>-9.9049999999999994</v>
      </c>
      <c r="M23" s="443">
        <f t="shared" ref="M23" si="25">(K23+L23)/F23</f>
        <v>-7.0604240282685513E-2</v>
      </c>
      <c r="N23" s="325" t="s">
        <v>567</v>
      </c>
      <c r="O23" s="444">
        <v>44823</v>
      </c>
      <c r="P23" s="325"/>
      <c r="Q23" s="217"/>
      <c r="R23" s="217" t="s">
        <v>556</v>
      </c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</row>
    <row r="24" spans="1:56" s="256" customFormat="1" ht="13.9" customHeight="1">
      <c r="A24" s="398">
        <v>15</v>
      </c>
      <c r="B24" s="417">
        <v>44816</v>
      </c>
      <c r="C24" s="379"/>
      <c r="D24" s="380" t="s">
        <v>377</v>
      </c>
      <c r="E24" s="381" t="s">
        <v>557</v>
      </c>
      <c r="F24" s="320">
        <v>191.5</v>
      </c>
      <c r="G24" s="320">
        <v>183</v>
      </c>
      <c r="H24" s="320">
        <v>203.5</v>
      </c>
      <c r="I24" s="382" t="s">
        <v>973</v>
      </c>
      <c r="J24" s="301" t="s">
        <v>1123</v>
      </c>
      <c r="K24" s="301">
        <f t="shared" ref="K24" si="26">H24-F24</f>
        <v>12</v>
      </c>
      <c r="L24" s="370">
        <f t="shared" ref="L24" si="27">(F24*-0.7)/100</f>
        <v>-1.3404999999999998</v>
      </c>
      <c r="M24" s="371">
        <f t="shared" ref="M24" si="28">(K24+L24)/F24</f>
        <v>5.5663185378590073E-2</v>
      </c>
      <c r="N24" s="301" t="s">
        <v>555</v>
      </c>
      <c r="O24" s="372">
        <v>44824</v>
      </c>
      <c r="P24" s="301"/>
      <c r="Q24" s="217"/>
      <c r="R24" s="217" t="s">
        <v>827</v>
      </c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</row>
    <row r="25" spans="1:56" s="256" customFormat="1" ht="13.9" customHeight="1">
      <c r="A25" s="367">
        <v>16</v>
      </c>
      <c r="B25" s="374">
        <v>44819</v>
      </c>
      <c r="C25" s="383"/>
      <c r="D25" s="384" t="s">
        <v>519</v>
      </c>
      <c r="E25" s="385" t="s">
        <v>557</v>
      </c>
      <c r="F25" s="298">
        <v>342.5</v>
      </c>
      <c r="G25" s="298">
        <v>318</v>
      </c>
      <c r="H25" s="298">
        <v>362</v>
      </c>
      <c r="I25" s="386" t="s">
        <v>1053</v>
      </c>
      <c r="J25" s="301" t="s">
        <v>1074</v>
      </c>
      <c r="K25" s="301">
        <f t="shared" ref="K25" si="29">H25-F25</f>
        <v>19.5</v>
      </c>
      <c r="L25" s="370">
        <f>(F25*-0.4)/100</f>
        <v>-1.37</v>
      </c>
      <c r="M25" s="371">
        <f t="shared" ref="M25" si="30">(K25+L25)/F25</f>
        <v>5.2934306569343066E-2</v>
      </c>
      <c r="N25" s="301" t="s">
        <v>555</v>
      </c>
      <c r="O25" s="372">
        <v>44823</v>
      </c>
      <c r="P25" s="301"/>
      <c r="Q25" s="217"/>
      <c r="R25" s="217" t="s">
        <v>556</v>
      </c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</row>
    <row r="26" spans="1:56" s="256" customFormat="1" ht="13.9" customHeight="1">
      <c r="A26" s="304">
        <v>17</v>
      </c>
      <c r="B26" s="406">
        <v>44820</v>
      </c>
      <c r="C26" s="316"/>
      <c r="D26" s="317" t="s">
        <v>50</v>
      </c>
      <c r="E26" s="318" t="s">
        <v>557</v>
      </c>
      <c r="F26" s="334" t="s">
        <v>1067</v>
      </c>
      <c r="G26" s="334">
        <v>495</v>
      </c>
      <c r="H26" s="334"/>
      <c r="I26" s="319" t="s">
        <v>1068</v>
      </c>
      <c r="J26" s="346" t="s">
        <v>558</v>
      </c>
      <c r="K26" s="346"/>
      <c r="L26" s="310"/>
      <c r="M26" s="311"/>
      <c r="N26" s="346"/>
      <c r="O26" s="312"/>
      <c r="P26" s="346"/>
      <c r="Q26" s="217"/>
      <c r="R26" s="217" t="s">
        <v>556</v>
      </c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</row>
    <row r="27" spans="1:56" s="256" customFormat="1" ht="13.9" customHeight="1">
      <c r="A27" s="407">
        <v>18</v>
      </c>
      <c r="B27" s="408">
        <v>44820</v>
      </c>
      <c r="C27" s="353"/>
      <c r="D27" s="354" t="s">
        <v>43</v>
      </c>
      <c r="E27" s="355" t="s">
        <v>557</v>
      </c>
      <c r="F27" s="352">
        <v>2625</v>
      </c>
      <c r="G27" s="352">
        <v>2440</v>
      </c>
      <c r="H27" s="352">
        <v>2740</v>
      </c>
      <c r="I27" s="356" t="s">
        <v>1069</v>
      </c>
      <c r="J27" s="348" t="s">
        <v>1111</v>
      </c>
      <c r="K27" s="348">
        <f t="shared" ref="K27" si="31">H27-F27</f>
        <v>115</v>
      </c>
      <c r="L27" s="349">
        <f t="shared" ref="L27" si="32">(F27*-0.7)/100</f>
        <v>-18.374999999999996</v>
      </c>
      <c r="M27" s="350">
        <f t="shared" ref="M27" si="33">(K27+L27)/F27</f>
        <v>3.6809523809523813E-2</v>
      </c>
      <c r="N27" s="348" t="s">
        <v>555</v>
      </c>
      <c r="O27" s="351">
        <v>44824</v>
      </c>
      <c r="P27" s="348"/>
      <c r="Q27" s="217"/>
      <c r="R27" s="217" t="s">
        <v>556</v>
      </c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</row>
    <row r="28" spans="1:56" s="256" customFormat="1" ht="13.9" customHeight="1">
      <c r="A28" s="304">
        <v>19</v>
      </c>
      <c r="B28" s="438">
        <v>44823</v>
      </c>
      <c r="C28" s="316"/>
      <c r="D28" s="317" t="s">
        <v>188</v>
      </c>
      <c r="E28" s="318" t="s">
        <v>557</v>
      </c>
      <c r="F28" s="334" t="s">
        <v>1083</v>
      </c>
      <c r="G28" s="334">
        <v>539</v>
      </c>
      <c r="H28" s="334"/>
      <c r="I28" s="319" t="s">
        <v>1084</v>
      </c>
      <c r="J28" s="346" t="s">
        <v>558</v>
      </c>
      <c r="K28" s="346"/>
      <c r="L28" s="310"/>
      <c r="M28" s="311"/>
      <c r="N28" s="346"/>
      <c r="O28" s="312"/>
      <c r="P28" s="346"/>
      <c r="Q28" s="217"/>
      <c r="R28" s="217" t="s">
        <v>556</v>
      </c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</row>
    <row r="29" spans="1:56" s="256" customFormat="1" ht="13.9" customHeight="1">
      <c r="A29" s="304">
        <v>20</v>
      </c>
      <c r="B29" s="445">
        <v>44823</v>
      </c>
      <c r="C29" s="316"/>
      <c r="D29" s="317" t="s">
        <v>66</v>
      </c>
      <c r="E29" s="318" t="s">
        <v>557</v>
      </c>
      <c r="F29" s="334" t="s">
        <v>1085</v>
      </c>
      <c r="G29" s="334">
        <v>1780</v>
      </c>
      <c r="H29" s="334"/>
      <c r="I29" s="319" t="s">
        <v>867</v>
      </c>
      <c r="J29" s="346" t="s">
        <v>558</v>
      </c>
      <c r="K29" s="346"/>
      <c r="L29" s="310"/>
      <c r="M29" s="311"/>
      <c r="N29" s="346"/>
      <c r="O29" s="312"/>
      <c r="P29" s="346"/>
      <c r="Q29" s="217"/>
      <c r="R29" s="217" t="s">
        <v>556</v>
      </c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</row>
    <row r="30" spans="1:56" s="256" customFormat="1" ht="13.9" customHeight="1">
      <c r="A30" s="304">
        <v>21</v>
      </c>
      <c r="B30" s="466">
        <v>44824</v>
      </c>
      <c r="C30" s="316"/>
      <c r="D30" s="317" t="s">
        <v>158</v>
      </c>
      <c r="E30" s="318" t="s">
        <v>557</v>
      </c>
      <c r="F30" s="334" t="s">
        <v>1107</v>
      </c>
      <c r="G30" s="334">
        <v>2940</v>
      </c>
      <c r="H30" s="334"/>
      <c r="I30" s="319" t="s">
        <v>1108</v>
      </c>
      <c r="J30" s="346" t="s">
        <v>558</v>
      </c>
      <c r="K30" s="346"/>
      <c r="L30" s="310"/>
      <c r="M30" s="311"/>
      <c r="N30" s="346"/>
      <c r="O30" s="312"/>
      <c r="P30" s="346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</row>
    <row r="31" spans="1:56" s="256" customFormat="1" ht="13.9" customHeight="1">
      <c r="A31" s="304">
        <v>22</v>
      </c>
      <c r="B31" s="466">
        <v>44824</v>
      </c>
      <c r="C31" s="316"/>
      <c r="D31" s="317" t="s">
        <v>340</v>
      </c>
      <c r="E31" s="318" t="s">
        <v>557</v>
      </c>
      <c r="F31" s="334" t="s">
        <v>1109</v>
      </c>
      <c r="G31" s="334">
        <v>199</v>
      </c>
      <c r="H31" s="334"/>
      <c r="I31" s="319" t="s">
        <v>1110</v>
      </c>
      <c r="J31" s="346" t="s">
        <v>558</v>
      </c>
      <c r="K31" s="346"/>
      <c r="L31" s="310"/>
      <c r="M31" s="311"/>
      <c r="N31" s="346"/>
      <c r="O31" s="312"/>
      <c r="P31" s="346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</row>
    <row r="32" spans="1:56" ht="13.9" customHeight="1">
      <c r="A32" s="308"/>
      <c r="B32" s="305"/>
      <c r="C32" s="316"/>
      <c r="D32" s="317"/>
      <c r="E32" s="318"/>
      <c r="F32" s="308"/>
      <c r="G32" s="308"/>
      <c r="H32" s="308"/>
      <c r="I32" s="319"/>
      <c r="J32" s="309"/>
      <c r="K32" s="309"/>
      <c r="L32" s="310"/>
      <c r="M32" s="311"/>
      <c r="N32" s="309"/>
      <c r="O32" s="312"/>
      <c r="P32" s="310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</row>
    <row r="33" spans="1:56" ht="14.25" customHeight="1">
      <c r="A33" s="97"/>
      <c r="B33" s="98"/>
      <c r="C33" s="99"/>
      <c r="D33" s="100"/>
      <c r="E33" s="101"/>
      <c r="F33" s="101"/>
      <c r="H33" s="101"/>
      <c r="I33" s="102"/>
      <c r="J33" s="103"/>
      <c r="K33" s="103"/>
      <c r="L33" s="104"/>
      <c r="M33" s="105"/>
      <c r="N33" s="106"/>
      <c r="O33" s="107"/>
      <c r="P33" s="108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</row>
    <row r="34" spans="1:56" ht="14.25" customHeight="1">
      <c r="A34" s="97"/>
      <c r="B34" s="98"/>
      <c r="C34" s="99"/>
      <c r="D34" s="100"/>
      <c r="E34" s="101"/>
      <c r="F34" s="101"/>
      <c r="G34" s="97"/>
      <c r="H34" s="101"/>
      <c r="I34" s="102"/>
      <c r="J34" s="103"/>
      <c r="K34" s="103"/>
      <c r="L34" s="104"/>
      <c r="M34" s="105"/>
      <c r="N34" s="106"/>
      <c r="O34" s="107"/>
      <c r="P34" s="108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56" ht="12" customHeight="1">
      <c r="A35" s="109" t="s">
        <v>559</v>
      </c>
      <c r="B35" s="110"/>
      <c r="C35" s="111"/>
      <c r="D35" s="112"/>
      <c r="E35" s="113"/>
      <c r="F35" s="113"/>
      <c r="G35" s="113"/>
      <c r="H35" s="113"/>
      <c r="I35" s="113"/>
      <c r="J35" s="114"/>
      <c r="K35" s="113"/>
      <c r="L35" s="115"/>
      <c r="M35" s="54"/>
      <c r="N35" s="114"/>
      <c r="O35" s="11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56" ht="12" customHeight="1">
      <c r="A36" s="116" t="s">
        <v>560</v>
      </c>
      <c r="B36" s="109"/>
      <c r="C36" s="109"/>
      <c r="D36" s="109"/>
      <c r="E36" s="41"/>
      <c r="F36" s="117" t="s">
        <v>561</v>
      </c>
      <c r="G36" s="6"/>
      <c r="H36" s="6"/>
      <c r="I36" s="6"/>
      <c r="J36" s="118"/>
      <c r="K36" s="119"/>
      <c r="L36" s="119"/>
      <c r="M36" s="120"/>
      <c r="N36" s="1"/>
      <c r="O36" s="12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56" ht="12" customHeight="1">
      <c r="A37" s="109" t="s">
        <v>562</v>
      </c>
      <c r="B37" s="109"/>
      <c r="C37" s="109"/>
      <c r="D37" s="109" t="s">
        <v>815</v>
      </c>
      <c r="E37" s="6"/>
      <c r="F37" s="117" t="s">
        <v>563</v>
      </c>
      <c r="G37" s="6"/>
      <c r="H37" s="6"/>
      <c r="I37" s="6"/>
      <c r="J37" s="118"/>
      <c r="K37" s="119"/>
      <c r="L37" s="119"/>
      <c r="M37" s="120"/>
      <c r="N37" s="1"/>
      <c r="O37" s="12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56" ht="12" customHeight="1">
      <c r="A38" s="109"/>
      <c r="B38" s="109"/>
      <c r="C38" s="109"/>
      <c r="D38" s="109"/>
      <c r="E38" s="6"/>
      <c r="F38" s="6"/>
      <c r="G38" s="6"/>
      <c r="H38" s="6"/>
      <c r="I38" s="6"/>
      <c r="J38" s="122"/>
      <c r="K38" s="119"/>
      <c r="L38" s="119"/>
      <c r="M38" s="6"/>
      <c r="N38" s="123"/>
      <c r="O38" s="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56" ht="12.75" customHeight="1">
      <c r="A39" s="1"/>
      <c r="B39" s="124" t="s">
        <v>564</v>
      </c>
      <c r="C39" s="124"/>
      <c r="D39" s="124"/>
      <c r="E39" s="124"/>
      <c r="F39" s="125"/>
      <c r="G39" s="6"/>
      <c r="H39" s="6"/>
      <c r="I39" s="126"/>
      <c r="J39" s="127"/>
      <c r="K39" s="128"/>
      <c r="L39" s="127"/>
      <c r="M39" s="6"/>
      <c r="N39" s="1"/>
      <c r="O39" s="1"/>
      <c r="P39" s="1"/>
      <c r="R39" s="54"/>
      <c r="S39" s="1"/>
      <c r="T39" s="1"/>
      <c r="U39" s="1"/>
      <c r="V39" s="1"/>
      <c r="W39" s="1"/>
      <c r="X39" s="1"/>
      <c r="Y39" s="1"/>
      <c r="Z39" s="1"/>
    </row>
    <row r="40" spans="1:56" ht="38.25" customHeight="1">
      <c r="A40" s="93" t="s">
        <v>16</v>
      </c>
      <c r="B40" s="94" t="s">
        <v>532</v>
      </c>
      <c r="C40" s="96"/>
      <c r="D40" s="95" t="s">
        <v>543</v>
      </c>
      <c r="E40" s="94" t="s">
        <v>544</v>
      </c>
      <c r="F40" s="94" t="s">
        <v>545</v>
      </c>
      <c r="G40" s="94" t="s">
        <v>565</v>
      </c>
      <c r="H40" s="94" t="s">
        <v>547</v>
      </c>
      <c r="I40" s="94" t="s">
        <v>548</v>
      </c>
      <c r="J40" s="94" t="s">
        <v>549</v>
      </c>
      <c r="K40" s="94" t="s">
        <v>566</v>
      </c>
      <c r="L40" s="130" t="s">
        <v>551</v>
      </c>
      <c r="M40" s="96" t="s">
        <v>552</v>
      </c>
      <c r="N40" s="93" t="s">
        <v>553</v>
      </c>
      <c r="O40" s="258" t="s">
        <v>554</v>
      </c>
      <c r="P40" s="41"/>
      <c r="Q40" s="1"/>
      <c r="R40" s="255"/>
      <c r="S40" s="255"/>
      <c r="T40" s="255"/>
      <c r="U40" s="249"/>
      <c r="V40" s="249"/>
      <c r="W40" s="249"/>
      <c r="X40" s="249"/>
      <c r="Y40" s="249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56" s="322" customFormat="1" ht="15" customHeight="1">
      <c r="A41" s="367">
        <v>1</v>
      </c>
      <c r="B41" s="297">
        <v>44796</v>
      </c>
      <c r="C41" s="368"/>
      <c r="D41" s="369" t="s">
        <v>131</v>
      </c>
      <c r="E41" s="298" t="s">
        <v>557</v>
      </c>
      <c r="F41" s="298">
        <v>2005</v>
      </c>
      <c r="G41" s="298">
        <v>1940</v>
      </c>
      <c r="H41" s="298">
        <v>2060</v>
      </c>
      <c r="I41" s="298" t="s">
        <v>874</v>
      </c>
      <c r="J41" s="301" t="s">
        <v>693</v>
      </c>
      <c r="K41" s="301">
        <f t="shared" ref="K41" si="34">H41-F41</f>
        <v>55</v>
      </c>
      <c r="L41" s="370">
        <f t="shared" ref="L41" si="35">(F41*-0.7)/100</f>
        <v>-14.035</v>
      </c>
      <c r="M41" s="371">
        <f t="shared" ref="M41" si="36">(K41+L41)/F41</f>
        <v>2.0431421446384043E-2</v>
      </c>
      <c r="N41" s="301" t="s">
        <v>555</v>
      </c>
      <c r="O41" s="372">
        <v>44806</v>
      </c>
      <c r="P41" s="41"/>
      <c r="Q41" s="256"/>
      <c r="R41" s="257" t="s">
        <v>556</v>
      </c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313"/>
      <c r="AJ41" s="314"/>
      <c r="AK41" s="321"/>
      <c r="AL41" s="321"/>
    </row>
    <row r="42" spans="1:56" s="322" customFormat="1" ht="13.5" customHeight="1">
      <c r="A42" s="367">
        <v>2</v>
      </c>
      <c r="B42" s="373">
        <v>44799</v>
      </c>
      <c r="C42" s="368"/>
      <c r="D42" s="369" t="s">
        <v>154</v>
      </c>
      <c r="E42" s="298" t="s">
        <v>557</v>
      </c>
      <c r="F42" s="298">
        <v>810</v>
      </c>
      <c r="G42" s="298">
        <v>787</v>
      </c>
      <c r="H42" s="298">
        <v>829</v>
      </c>
      <c r="I42" s="298" t="s">
        <v>881</v>
      </c>
      <c r="J42" s="301" t="s">
        <v>905</v>
      </c>
      <c r="K42" s="301">
        <f t="shared" ref="K42" si="37">H42-F42</f>
        <v>19</v>
      </c>
      <c r="L42" s="370">
        <f t="shared" ref="L42" si="38">(F42*-0.7)/100</f>
        <v>-5.67</v>
      </c>
      <c r="M42" s="371">
        <f t="shared" ref="M42" si="39">(K42+L42)/F42</f>
        <v>1.6456790123456789E-2</v>
      </c>
      <c r="N42" s="301" t="s">
        <v>555</v>
      </c>
      <c r="O42" s="372">
        <v>44806</v>
      </c>
      <c r="P42" s="41"/>
      <c r="Q42" s="256"/>
      <c r="R42" s="257" t="s">
        <v>556</v>
      </c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313"/>
      <c r="AJ42" s="314"/>
      <c r="AK42" s="321"/>
      <c r="AL42" s="321"/>
    </row>
    <row r="43" spans="1:56" s="322" customFormat="1" ht="13.5" customHeight="1">
      <c r="A43" s="367">
        <v>3</v>
      </c>
      <c r="B43" s="373">
        <v>44803</v>
      </c>
      <c r="C43" s="368"/>
      <c r="D43" s="369" t="s">
        <v>87</v>
      </c>
      <c r="E43" s="298" t="s">
        <v>557</v>
      </c>
      <c r="F43" s="298">
        <v>3555</v>
      </c>
      <c r="G43" s="298">
        <v>3430</v>
      </c>
      <c r="H43" s="298">
        <v>3655</v>
      </c>
      <c r="I43" s="298" t="s">
        <v>886</v>
      </c>
      <c r="J43" s="301" t="s">
        <v>817</v>
      </c>
      <c r="K43" s="301">
        <f t="shared" ref="K43" si="40">H43-F43</f>
        <v>100</v>
      </c>
      <c r="L43" s="370">
        <f t="shared" ref="L43" si="41">(F43*-0.7)/100</f>
        <v>-24.885000000000002</v>
      </c>
      <c r="M43" s="371">
        <f t="shared" ref="M43" si="42">(K43+L43)/F43</f>
        <v>2.1129395218002812E-2</v>
      </c>
      <c r="N43" s="301" t="s">
        <v>555</v>
      </c>
      <c r="O43" s="372">
        <v>44816</v>
      </c>
      <c r="P43" s="41"/>
      <c r="Q43" s="256"/>
      <c r="R43" s="257" t="s">
        <v>556</v>
      </c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313"/>
      <c r="AJ43" s="314"/>
      <c r="AK43" s="321"/>
      <c r="AL43" s="321"/>
    </row>
    <row r="44" spans="1:56" s="322" customFormat="1" ht="13.5" customHeight="1">
      <c r="A44" s="439">
        <v>4</v>
      </c>
      <c r="B44" s="329">
        <v>44805</v>
      </c>
      <c r="C44" s="440"/>
      <c r="D44" s="441" t="s">
        <v>825</v>
      </c>
      <c r="E44" s="375" t="s">
        <v>557</v>
      </c>
      <c r="F44" s="375">
        <v>378</v>
      </c>
      <c r="G44" s="375">
        <v>367</v>
      </c>
      <c r="H44" s="375">
        <v>367</v>
      </c>
      <c r="I44" s="375" t="s">
        <v>895</v>
      </c>
      <c r="J44" s="325" t="s">
        <v>1056</v>
      </c>
      <c r="K44" s="325">
        <f t="shared" ref="K44" si="43">H44-F44</f>
        <v>-11</v>
      </c>
      <c r="L44" s="442">
        <f t="shared" ref="L44" si="44">(F44*-0.7)/100</f>
        <v>-2.6459999999999995</v>
      </c>
      <c r="M44" s="443">
        <f t="shared" ref="M44" si="45">(K44+L44)/F44</f>
        <v>-3.6100529100529098E-2</v>
      </c>
      <c r="N44" s="325" t="s">
        <v>567</v>
      </c>
      <c r="O44" s="444">
        <v>44820</v>
      </c>
      <c r="P44" s="41"/>
      <c r="Q44" s="256"/>
      <c r="R44" s="257" t="s">
        <v>827</v>
      </c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313"/>
      <c r="AJ44" s="314"/>
      <c r="AK44" s="321"/>
      <c r="AL44" s="321"/>
    </row>
    <row r="45" spans="1:56" s="322" customFormat="1" ht="13.5" customHeight="1">
      <c r="A45" s="398">
        <v>5</v>
      </c>
      <c r="B45" s="399">
        <v>44809</v>
      </c>
      <c r="C45" s="400"/>
      <c r="D45" s="401" t="s">
        <v>464</v>
      </c>
      <c r="E45" s="320" t="s">
        <v>557</v>
      </c>
      <c r="F45" s="320">
        <v>150</v>
      </c>
      <c r="G45" s="320">
        <v>145</v>
      </c>
      <c r="H45" s="320">
        <v>154.5</v>
      </c>
      <c r="I45" s="320" t="s">
        <v>933</v>
      </c>
      <c r="J45" s="301" t="s">
        <v>944</v>
      </c>
      <c r="K45" s="301">
        <f t="shared" ref="K45" si="46">H45-F45</f>
        <v>4.5</v>
      </c>
      <c r="L45" s="370">
        <f t="shared" ref="L45" si="47">(F45*-0.7)/100</f>
        <v>-1.05</v>
      </c>
      <c r="M45" s="371">
        <f t="shared" ref="M45" si="48">(K45+L45)/F45</f>
        <v>2.3E-2</v>
      </c>
      <c r="N45" s="301" t="s">
        <v>555</v>
      </c>
      <c r="O45" s="372">
        <v>44810</v>
      </c>
      <c r="P45" s="41"/>
      <c r="Q45" s="256"/>
      <c r="R45" s="257" t="s">
        <v>556</v>
      </c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313"/>
      <c r="AJ45" s="314"/>
      <c r="AK45" s="321"/>
      <c r="AL45" s="321"/>
    </row>
    <row r="46" spans="1:56" s="322" customFormat="1" ht="13.5" customHeight="1">
      <c r="A46" s="398">
        <v>6</v>
      </c>
      <c r="B46" s="399">
        <v>44810</v>
      </c>
      <c r="C46" s="400"/>
      <c r="D46" s="401" t="s">
        <v>66</v>
      </c>
      <c r="E46" s="320" t="s">
        <v>557</v>
      </c>
      <c r="F46" s="320">
        <v>1970</v>
      </c>
      <c r="G46" s="320">
        <v>1915</v>
      </c>
      <c r="H46" s="320">
        <v>2003</v>
      </c>
      <c r="I46" s="320" t="s">
        <v>937</v>
      </c>
      <c r="J46" s="301" t="s">
        <v>938</v>
      </c>
      <c r="K46" s="301">
        <f t="shared" ref="K46:K48" si="49">H46-F46</f>
        <v>33</v>
      </c>
      <c r="L46" s="370">
        <f>(F46*-0.07)/100</f>
        <v>-1.379</v>
      </c>
      <c r="M46" s="371">
        <f t="shared" ref="M46:M48" si="50">(K46+L46)/F46</f>
        <v>1.6051269035532993E-2</v>
      </c>
      <c r="N46" s="301" t="s">
        <v>555</v>
      </c>
      <c r="O46" s="372">
        <v>44810</v>
      </c>
      <c r="P46" s="41"/>
      <c r="Q46" s="256"/>
      <c r="R46" s="257" t="s">
        <v>556</v>
      </c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313"/>
      <c r="AJ46" s="314"/>
      <c r="AK46" s="321"/>
      <c r="AL46" s="321"/>
    </row>
    <row r="47" spans="1:56" s="322" customFormat="1" ht="13.5" customHeight="1">
      <c r="A47" s="398">
        <v>7</v>
      </c>
      <c r="B47" s="399">
        <v>44810</v>
      </c>
      <c r="C47" s="400"/>
      <c r="D47" s="401" t="s">
        <v>198</v>
      </c>
      <c r="E47" s="320" t="s">
        <v>557</v>
      </c>
      <c r="F47" s="320">
        <v>243</v>
      </c>
      <c r="G47" s="320">
        <v>237</v>
      </c>
      <c r="H47" s="320">
        <v>251</v>
      </c>
      <c r="I47" s="320" t="s">
        <v>939</v>
      </c>
      <c r="J47" s="301" t="s">
        <v>954</v>
      </c>
      <c r="K47" s="301">
        <f t="shared" si="49"/>
        <v>8</v>
      </c>
      <c r="L47" s="370">
        <f t="shared" ref="L47:L48" si="51">(F47*-0.7)/100</f>
        <v>-1.7009999999999998</v>
      </c>
      <c r="M47" s="371">
        <f t="shared" si="50"/>
        <v>2.5921810699588477E-2</v>
      </c>
      <c r="N47" s="301" t="s">
        <v>555</v>
      </c>
      <c r="O47" s="372">
        <v>44810</v>
      </c>
      <c r="P47" s="41"/>
      <c r="Q47" s="256"/>
      <c r="R47" s="257" t="s">
        <v>556</v>
      </c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313"/>
      <c r="AJ47" s="314"/>
      <c r="AK47" s="321"/>
      <c r="AL47" s="321"/>
    </row>
    <row r="48" spans="1:56" s="322" customFormat="1" ht="13.5" customHeight="1">
      <c r="A48" s="439">
        <v>8</v>
      </c>
      <c r="B48" s="329">
        <v>44811</v>
      </c>
      <c r="C48" s="440"/>
      <c r="D48" s="441" t="s">
        <v>66</v>
      </c>
      <c r="E48" s="375" t="s">
        <v>557</v>
      </c>
      <c r="F48" s="375">
        <v>1995</v>
      </c>
      <c r="G48" s="375">
        <v>1930</v>
      </c>
      <c r="H48" s="375">
        <v>1930</v>
      </c>
      <c r="I48" s="375" t="s">
        <v>945</v>
      </c>
      <c r="J48" s="325" t="s">
        <v>1057</v>
      </c>
      <c r="K48" s="325">
        <f t="shared" si="49"/>
        <v>-65</v>
      </c>
      <c r="L48" s="442">
        <f t="shared" si="51"/>
        <v>-13.965</v>
      </c>
      <c r="M48" s="443">
        <f t="shared" si="50"/>
        <v>-3.9581453634085217E-2</v>
      </c>
      <c r="N48" s="325" t="s">
        <v>567</v>
      </c>
      <c r="O48" s="444">
        <v>44820</v>
      </c>
      <c r="P48" s="41"/>
      <c r="Q48" s="256"/>
      <c r="R48" s="257" t="s">
        <v>556</v>
      </c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313"/>
      <c r="AJ48" s="314"/>
      <c r="AK48" s="321"/>
      <c r="AL48" s="321"/>
    </row>
    <row r="49" spans="1:38" s="322" customFormat="1" ht="13.5" customHeight="1">
      <c r="A49" s="439">
        <v>9</v>
      </c>
      <c r="B49" s="329">
        <v>44813</v>
      </c>
      <c r="C49" s="440"/>
      <c r="D49" s="441" t="s">
        <v>198</v>
      </c>
      <c r="E49" s="375" t="s">
        <v>557</v>
      </c>
      <c r="F49" s="375">
        <v>242</v>
      </c>
      <c r="G49" s="375">
        <v>235</v>
      </c>
      <c r="H49" s="375">
        <v>235</v>
      </c>
      <c r="I49" s="375" t="s">
        <v>939</v>
      </c>
      <c r="J49" s="325" t="s">
        <v>1076</v>
      </c>
      <c r="K49" s="325">
        <f t="shared" ref="K49" si="52">H49-F49</f>
        <v>-7</v>
      </c>
      <c r="L49" s="442">
        <f t="shared" ref="L49" si="53">(F49*-0.7)/100</f>
        <v>-1.6939999999999997</v>
      </c>
      <c r="M49" s="443">
        <f t="shared" ref="M49" si="54">(K49+L49)/F49</f>
        <v>-3.5925619834710737E-2</v>
      </c>
      <c r="N49" s="325" t="s">
        <v>567</v>
      </c>
      <c r="O49" s="444">
        <v>44820</v>
      </c>
      <c r="P49" s="41"/>
      <c r="Q49" s="256"/>
      <c r="R49" s="257" t="s">
        <v>556</v>
      </c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313"/>
      <c r="AJ49" s="314"/>
      <c r="AK49" s="321"/>
      <c r="AL49" s="321"/>
    </row>
    <row r="50" spans="1:38" s="322" customFormat="1" ht="13.5" customHeight="1">
      <c r="A50" s="398">
        <v>10</v>
      </c>
      <c r="B50" s="378">
        <v>44817</v>
      </c>
      <c r="C50" s="400"/>
      <c r="D50" s="401" t="s">
        <v>465</v>
      </c>
      <c r="E50" s="320" t="s">
        <v>557</v>
      </c>
      <c r="F50" s="320">
        <v>1025</v>
      </c>
      <c r="G50" s="320">
        <v>994</v>
      </c>
      <c r="H50" s="320">
        <v>1050</v>
      </c>
      <c r="I50" s="320" t="s">
        <v>992</v>
      </c>
      <c r="J50" s="301" t="s">
        <v>576</v>
      </c>
      <c r="K50" s="301">
        <f t="shared" ref="K50" si="55">H50-F50</f>
        <v>25</v>
      </c>
      <c r="L50" s="370">
        <f>(F50*-0.07)/100</f>
        <v>-0.71750000000000003</v>
      </c>
      <c r="M50" s="371">
        <f t="shared" ref="M50" si="56">(K50+L50)/F50</f>
        <v>2.3690243902439023E-2</v>
      </c>
      <c r="N50" s="301" t="s">
        <v>555</v>
      </c>
      <c r="O50" s="372">
        <v>44817</v>
      </c>
      <c r="P50" s="41"/>
      <c r="Q50" s="256"/>
      <c r="R50" s="257" t="s">
        <v>556</v>
      </c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313"/>
      <c r="AJ50" s="314"/>
      <c r="AK50" s="321"/>
      <c r="AL50" s="321"/>
    </row>
    <row r="51" spans="1:38" s="322" customFormat="1" ht="13.5" customHeight="1">
      <c r="A51" s="398">
        <v>11</v>
      </c>
      <c r="B51" s="378">
        <v>44817</v>
      </c>
      <c r="C51" s="400"/>
      <c r="D51" s="401" t="s">
        <v>993</v>
      </c>
      <c r="E51" s="320" t="s">
        <v>557</v>
      </c>
      <c r="F51" s="320">
        <v>267.5</v>
      </c>
      <c r="G51" s="320">
        <v>259</v>
      </c>
      <c r="H51" s="320">
        <v>274</v>
      </c>
      <c r="I51" s="320" t="s">
        <v>994</v>
      </c>
      <c r="J51" s="301" t="s">
        <v>1055</v>
      </c>
      <c r="K51" s="301">
        <f t="shared" ref="K51:K52" si="57">H51-F51</f>
        <v>6.5</v>
      </c>
      <c r="L51" s="370">
        <f>(F51*-0.07)/100</f>
        <v>-0.18725000000000003</v>
      </c>
      <c r="M51" s="371">
        <f t="shared" ref="M51:M52" si="58">(K51+L51)/F51</f>
        <v>2.3599065420560748E-2</v>
      </c>
      <c r="N51" s="301" t="s">
        <v>555</v>
      </c>
      <c r="O51" s="372">
        <v>44817</v>
      </c>
      <c r="P51" s="41"/>
      <c r="Q51" s="256"/>
      <c r="R51" s="257" t="s">
        <v>556</v>
      </c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313"/>
      <c r="AJ51" s="314"/>
      <c r="AK51" s="321"/>
      <c r="AL51" s="321"/>
    </row>
    <row r="52" spans="1:38" s="322" customFormat="1" ht="13.5" customHeight="1">
      <c r="A52" s="439">
        <v>12</v>
      </c>
      <c r="B52" s="329">
        <v>44817</v>
      </c>
      <c r="C52" s="440"/>
      <c r="D52" s="441" t="s">
        <v>182</v>
      </c>
      <c r="E52" s="375" t="s">
        <v>557</v>
      </c>
      <c r="F52" s="375">
        <v>799</v>
      </c>
      <c r="G52" s="375">
        <v>774</v>
      </c>
      <c r="H52" s="375">
        <v>774</v>
      </c>
      <c r="I52" s="375" t="s">
        <v>1001</v>
      </c>
      <c r="J52" s="325" t="s">
        <v>1058</v>
      </c>
      <c r="K52" s="325">
        <f t="shared" si="57"/>
        <v>-25</v>
      </c>
      <c r="L52" s="442">
        <f t="shared" ref="L52" si="59">(F52*-0.7)/100</f>
        <v>-5.593</v>
      </c>
      <c r="M52" s="443">
        <f t="shared" si="58"/>
        <v>-3.8289111389236546E-2</v>
      </c>
      <c r="N52" s="325" t="s">
        <v>567</v>
      </c>
      <c r="O52" s="444">
        <v>44820</v>
      </c>
      <c r="P52" s="41"/>
      <c r="Q52" s="256"/>
      <c r="R52" s="257" t="s">
        <v>556</v>
      </c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313"/>
      <c r="AJ52" s="314"/>
      <c r="AK52" s="321"/>
      <c r="AL52" s="321"/>
    </row>
    <row r="53" spans="1:38" s="322" customFormat="1" ht="13.5" customHeight="1">
      <c r="A53" s="398">
        <v>13</v>
      </c>
      <c r="B53" s="378">
        <v>44819</v>
      </c>
      <c r="C53" s="400"/>
      <c r="D53" s="401" t="s">
        <v>464</v>
      </c>
      <c r="E53" s="320" t="s">
        <v>557</v>
      </c>
      <c r="F53" s="320">
        <v>156</v>
      </c>
      <c r="G53" s="320">
        <v>152</v>
      </c>
      <c r="H53" s="320">
        <v>161</v>
      </c>
      <c r="I53" s="320" t="s">
        <v>883</v>
      </c>
      <c r="J53" s="301" t="s">
        <v>1112</v>
      </c>
      <c r="K53" s="301">
        <f t="shared" ref="K53" si="60">H53-F53</f>
        <v>5</v>
      </c>
      <c r="L53" s="370">
        <f t="shared" ref="L53" si="61">(F53*-0.7)/100</f>
        <v>-1.0919999999999999</v>
      </c>
      <c r="M53" s="371">
        <f t="shared" ref="M53" si="62">(K53+L53)/F53</f>
        <v>2.5051282051282053E-2</v>
      </c>
      <c r="N53" s="301" t="s">
        <v>555</v>
      </c>
      <c r="O53" s="372">
        <v>44820</v>
      </c>
      <c r="P53" s="41"/>
      <c r="Q53" s="256"/>
      <c r="R53" s="257" t="s">
        <v>556</v>
      </c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313"/>
      <c r="AJ53" s="314"/>
      <c r="AK53" s="321"/>
      <c r="AL53" s="321"/>
    </row>
    <row r="54" spans="1:38" s="322" customFormat="1" ht="13.5" customHeight="1">
      <c r="A54" s="456">
        <v>14</v>
      </c>
      <c r="B54" s="457">
        <v>44823</v>
      </c>
      <c r="C54" s="458"/>
      <c r="D54" s="459" t="s">
        <v>324</v>
      </c>
      <c r="E54" s="460" t="s">
        <v>557</v>
      </c>
      <c r="F54" s="460" t="s">
        <v>1077</v>
      </c>
      <c r="G54" s="460">
        <v>824</v>
      </c>
      <c r="H54" s="460"/>
      <c r="I54" s="460" t="s">
        <v>1078</v>
      </c>
      <c r="J54" s="461" t="s">
        <v>558</v>
      </c>
      <c r="K54" s="461"/>
      <c r="L54" s="462"/>
      <c r="M54" s="463"/>
      <c r="N54" s="461"/>
      <c r="O54" s="464"/>
      <c r="P54" s="41"/>
      <c r="Q54" s="256"/>
      <c r="R54" s="257" t="s">
        <v>556</v>
      </c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313"/>
      <c r="AJ54" s="314"/>
      <c r="AK54" s="321"/>
      <c r="AL54" s="321"/>
    </row>
    <row r="55" spans="1:38" s="322" customFormat="1" ht="13.5" customHeight="1">
      <c r="A55" s="398">
        <v>15</v>
      </c>
      <c r="B55" s="378">
        <v>44824</v>
      </c>
      <c r="C55" s="400"/>
      <c r="D55" s="401" t="s">
        <v>413</v>
      </c>
      <c r="E55" s="320" t="s">
        <v>557</v>
      </c>
      <c r="F55" s="320">
        <v>580.5</v>
      </c>
      <c r="G55" s="320">
        <v>564</v>
      </c>
      <c r="H55" s="320">
        <v>596.5</v>
      </c>
      <c r="I55" s="320" t="s">
        <v>1113</v>
      </c>
      <c r="J55" s="301" t="s">
        <v>1125</v>
      </c>
      <c r="K55" s="301">
        <f t="shared" ref="K55" si="63">H55-F55</f>
        <v>16</v>
      </c>
      <c r="L55" s="370">
        <f t="shared" ref="L55" si="64">(F55*-0.7)/100</f>
        <v>-4.0634999999999994</v>
      </c>
      <c r="M55" s="371">
        <f t="shared" ref="M55" si="65">(K55+L55)/F55</f>
        <v>2.0562446167097331E-2</v>
      </c>
      <c r="N55" s="301" t="s">
        <v>555</v>
      </c>
      <c r="O55" s="372">
        <v>44825</v>
      </c>
      <c r="P55" s="41"/>
      <c r="Q55" s="256"/>
      <c r="R55" s="25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313"/>
      <c r="AJ55" s="314"/>
      <c r="AK55" s="321"/>
      <c r="AL55" s="321"/>
    </row>
    <row r="56" spans="1:38" s="322" customFormat="1" ht="13.5" customHeight="1">
      <c r="A56" s="304">
        <v>16</v>
      </c>
      <c r="B56" s="335">
        <v>44825</v>
      </c>
      <c r="C56" s="306"/>
      <c r="D56" s="307" t="s">
        <v>825</v>
      </c>
      <c r="E56" s="334" t="s">
        <v>557</v>
      </c>
      <c r="F56" s="334" t="s">
        <v>1126</v>
      </c>
      <c r="G56" s="334">
        <v>354</v>
      </c>
      <c r="H56" s="334"/>
      <c r="I56" s="334" t="s">
        <v>1127</v>
      </c>
      <c r="J56" s="252" t="s">
        <v>558</v>
      </c>
      <c r="K56" s="252"/>
      <c r="L56" s="253"/>
      <c r="M56" s="254"/>
      <c r="N56" s="252"/>
      <c r="O56" s="275"/>
      <c r="P56" s="41"/>
      <c r="Q56" s="256"/>
      <c r="R56" s="25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313"/>
      <c r="AJ56" s="314"/>
      <c r="AK56" s="321"/>
      <c r="AL56" s="321"/>
    </row>
    <row r="57" spans="1:38" s="322" customFormat="1" ht="13.5" customHeight="1">
      <c r="A57" s="304">
        <v>17</v>
      </c>
      <c r="B57" s="335">
        <v>44825</v>
      </c>
      <c r="C57" s="306"/>
      <c r="D57" s="307" t="s">
        <v>193</v>
      </c>
      <c r="E57" s="334" t="s">
        <v>557</v>
      </c>
      <c r="F57" s="334" t="s">
        <v>1128</v>
      </c>
      <c r="G57" s="334">
        <v>879</v>
      </c>
      <c r="H57" s="334"/>
      <c r="I57" s="334" t="s">
        <v>1129</v>
      </c>
      <c r="J57" s="252" t="s">
        <v>558</v>
      </c>
      <c r="K57" s="252"/>
      <c r="L57" s="253"/>
      <c r="M57" s="254"/>
      <c r="N57" s="252"/>
      <c r="O57" s="275"/>
      <c r="P57" s="41"/>
      <c r="Q57" s="256"/>
      <c r="R57" s="25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313"/>
      <c r="AJ57" s="314"/>
      <c r="AK57" s="321"/>
      <c r="AL57" s="321"/>
    </row>
    <row r="58" spans="1:38" s="322" customFormat="1" ht="13.5" customHeight="1">
      <c r="A58" s="304"/>
      <c r="B58" s="335"/>
      <c r="C58" s="306"/>
      <c r="D58" s="307"/>
      <c r="E58" s="334"/>
      <c r="F58" s="334"/>
      <c r="G58" s="334"/>
      <c r="H58" s="334"/>
      <c r="I58" s="334"/>
      <c r="J58" s="252"/>
      <c r="K58" s="252"/>
      <c r="L58" s="253"/>
      <c r="M58" s="254"/>
      <c r="N58" s="252"/>
      <c r="O58" s="275"/>
      <c r="P58" s="41"/>
      <c r="Q58" s="256"/>
      <c r="R58" s="25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313"/>
      <c r="AJ58" s="314"/>
      <c r="AK58" s="321"/>
      <c r="AL58" s="321"/>
    </row>
    <row r="59" spans="1:38" s="315" customFormat="1" ht="15" customHeight="1">
      <c r="A59" s="304"/>
      <c r="B59" s="305"/>
      <c r="C59" s="306"/>
      <c r="D59" s="307"/>
      <c r="E59" s="308"/>
      <c r="F59" s="308"/>
      <c r="G59" s="308"/>
      <c r="H59" s="308"/>
      <c r="I59" s="308"/>
      <c r="J59" s="252"/>
      <c r="K59" s="252"/>
      <c r="L59" s="253"/>
      <c r="M59" s="254"/>
      <c r="N59" s="252"/>
      <c r="O59" s="275"/>
      <c r="P59" s="41"/>
      <c r="Q59" s="256"/>
      <c r="R59" s="25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313"/>
      <c r="AJ59" s="314"/>
      <c r="AK59" s="314"/>
      <c r="AL59" s="314"/>
    </row>
    <row r="60" spans="1:38" ht="15" customHeight="1">
      <c r="A60" s="259"/>
      <c r="B60" s="260"/>
      <c r="C60" s="261"/>
      <c r="D60" s="262"/>
      <c r="E60" s="263"/>
      <c r="F60" s="263"/>
      <c r="G60" s="263"/>
      <c r="H60" s="263"/>
      <c r="I60" s="263"/>
      <c r="J60" s="264"/>
      <c r="K60" s="264"/>
      <c r="L60" s="265"/>
      <c r="M60" s="266"/>
      <c r="N60" s="264"/>
      <c r="O60" s="267"/>
      <c r="P60" s="240"/>
      <c r="Q60" s="256"/>
      <c r="R60" s="25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1"/>
      <c r="AI60" s="1"/>
      <c r="AJ60" s="1"/>
      <c r="AK60" s="1"/>
      <c r="AL60" s="1"/>
    </row>
    <row r="61" spans="1:38" ht="44.25" customHeight="1">
      <c r="A61" s="109" t="s">
        <v>559</v>
      </c>
      <c r="B61" s="131"/>
      <c r="C61" s="131"/>
      <c r="D61" s="1"/>
      <c r="E61" s="6"/>
      <c r="F61" s="6"/>
      <c r="G61" s="6"/>
      <c r="H61" s="6" t="s">
        <v>571</v>
      </c>
      <c r="I61" s="6"/>
      <c r="J61" s="6"/>
      <c r="K61" s="105"/>
      <c r="L61" s="133"/>
      <c r="M61" s="105"/>
      <c r="N61" s="106"/>
      <c r="O61" s="105"/>
      <c r="P61" s="1"/>
      <c r="Q61" s="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251"/>
      <c r="AD61" s="251"/>
      <c r="AE61" s="251"/>
      <c r="AF61" s="251"/>
      <c r="AG61" s="251"/>
      <c r="AH61" s="251"/>
    </row>
    <row r="62" spans="1:38" ht="12.75" customHeight="1">
      <c r="A62" s="116" t="s">
        <v>560</v>
      </c>
      <c r="B62" s="109"/>
      <c r="C62" s="109"/>
      <c r="D62" s="109"/>
      <c r="E62" s="41"/>
      <c r="F62" s="117" t="s">
        <v>561</v>
      </c>
      <c r="G62" s="54"/>
      <c r="H62" s="41"/>
      <c r="I62" s="54"/>
      <c r="J62" s="6"/>
      <c r="K62" s="134"/>
      <c r="L62" s="135"/>
      <c r="M62" s="6"/>
      <c r="N62" s="99"/>
      <c r="O62" s="136"/>
      <c r="P62" s="41"/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14.25" customHeight="1">
      <c r="A63" s="116"/>
      <c r="B63" s="109"/>
      <c r="C63" s="109"/>
      <c r="D63" s="109"/>
      <c r="E63" s="6"/>
      <c r="F63" s="117" t="s">
        <v>563</v>
      </c>
      <c r="G63" s="54"/>
      <c r="H63" s="41"/>
      <c r="I63" s="54"/>
      <c r="J63" s="6"/>
      <c r="K63" s="134"/>
      <c r="L63" s="135"/>
      <c r="M63" s="6"/>
      <c r="N63" s="99"/>
      <c r="O63" s="136"/>
      <c r="P63" s="41"/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14.25" customHeight="1">
      <c r="A64" s="109"/>
      <c r="B64" s="109"/>
      <c r="C64" s="109"/>
      <c r="D64" s="109"/>
      <c r="E64" s="6"/>
      <c r="F64" s="6"/>
      <c r="G64" s="6"/>
      <c r="H64" s="6"/>
      <c r="I64" s="6"/>
      <c r="J64" s="122"/>
      <c r="K64" s="119"/>
      <c r="L64" s="120"/>
      <c r="M64" s="6"/>
      <c r="N64" s="123"/>
      <c r="O64" s="1"/>
      <c r="P64" s="41"/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12.75" customHeight="1">
      <c r="A65" s="137" t="s">
        <v>572</v>
      </c>
      <c r="B65" s="137"/>
      <c r="C65" s="137"/>
      <c r="D65" s="137"/>
      <c r="E65" s="6"/>
      <c r="F65" s="6"/>
      <c r="G65" s="6"/>
      <c r="H65" s="6"/>
      <c r="I65" s="6"/>
      <c r="J65" s="6"/>
      <c r="K65" s="6"/>
      <c r="L65" s="6"/>
      <c r="M65" s="6"/>
      <c r="N65" s="6"/>
      <c r="O65" s="21"/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38.25" customHeight="1">
      <c r="A66" s="94" t="s">
        <v>16</v>
      </c>
      <c r="B66" s="94" t="s">
        <v>532</v>
      </c>
      <c r="C66" s="94"/>
      <c r="D66" s="95" t="s">
        <v>543</v>
      </c>
      <c r="E66" s="94" t="s">
        <v>544</v>
      </c>
      <c r="F66" s="94" t="s">
        <v>545</v>
      </c>
      <c r="G66" s="94" t="s">
        <v>565</v>
      </c>
      <c r="H66" s="94" t="s">
        <v>547</v>
      </c>
      <c r="I66" s="94" t="s">
        <v>548</v>
      </c>
      <c r="J66" s="93" t="s">
        <v>549</v>
      </c>
      <c r="K66" s="138" t="s">
        <v>573</v>
      </c>
      <c r="L66" s="96" t="s">
        <v>551</v>
      </c>
      <c r="M66" s="138" t="s">
        <v>574</v>
      </c>
      <c r="N66" s="94" t="s">
        <v>575</v>
      </c>
      <c r="O66" s="93" t="s">
        <v>553</v>
      </c>
      <c r="P66" s="95" t="s">
        <v>554</v>
      </c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s="218" customFormat="1" ht="12.75" customHeight="1">
      <c r="A67" s="298">
        <v>1</v>
      </c>
      <c r="B67" s="297">
        <v>44802</v>
      </c>
      <c r="C67" s="299"/>
      <c r="D67" s="299" t="s">
        <v>884</v>
      </c>
      <c r="E67" s="298" t="s">
        <v>557</v>
      </c>
      <c r="F67" s="298">
        <v>724</v>
      </c>
      <c r="G67" s="298">
        <v>710</v>
      </c>
      <c r="H67" s="300">
        <v>735.5</v>
      </c>
      <c r="I67" s="300" t="s">
        <v>878</v>
      </c>
      <c r="J67" s="301" t="s">
        <v>879</v>
      </c>
      <c r="K67" s="300">
        <f t="shared" ref="K67" si="66">H67-F67</f>
        <v>11.5</v>
      </c>
      <c r="L67" s="302">
        <f t="shared" ref="L67" si="67">(H67*N67)*0.07%</f>
        <v>489.10750000000007</v>
      </c>
      <c r="M67" s="303">
        <f t="shared" ref="M67" si="68">(K67*N67)-L67</f>
        <v>10435.8925</v>
      </c>
      <c r="N67" s="300">
        <v>950</v>
      </c>
      <c r="O67" s="301" t="s">
        <v>555</v>
      </c>
      <c r="P67" s="297">
        <v>44805</v>
      </c>
      <c r="Q67" s="220"/>
      <c r="R67" s="223" t="s">
        <v>556</v>
      </c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63"/>
      <c r="AG67" s="260"/>
      <c r="AH67" s="220"/>
      <c r="AI67" s="220"/>
      <c r="AJ67" s="263"/>
      <c r="AK67" s="263"/>
      <c r="AL67" s="263"/>
    </row>
    <row r="68" spans="1:38" s="218" customFormat="1" ht="12.75" customHeight="1">
      <c r="A68" s="320">
        <v>2</v>
      </c>
      <c r="B68" s="297">
        <v>44805</v>
      </c>
      <c r="C68" s="299"/>
      <c r="D68" s="299" t="s">
        <v>885</v>
      </c>
      <c r="E68" s="298" t="s">
        <v>557</v>
      </c>
      <c r="F68" s="298">
        <v>873.5</v>
      </c>
      <c r="G68" s="320">
        <v>864</v>
      </c>
      <c r="H68" s="300">
        <v>884</v>
      </c>
      <c r="I68" s="300" t="s">
        <v>890</v>
      </c>
      <c r="J68" s="301" t="s">
        <v>896</v>
      </c>
      <c r="K68" s="300">
        <f t="shared" ref="K68" si="69">H68-F68</f>
        <v>10.5</v>
      </c>
      <c r="L68" s="302">
        <f t="shared" ref="L68" si="70">(H68*N68)*0.07%</f>
        <v>850.85000000000014</v>
      </c>
      <c r="M68" s="303">
        <f t="shared" ref="M68" si="71">(K68*N68)-L68</f>
        <v>13586.65</v>
      </c>
      <c r="N68" s="300">
        <v>1375</v>
      </c>
      <c r="O68" s="301" t="s">
        <v>555</v>
      </c>
      <c r="P68" s="297">
        <v>44805</v>
      </c>
      <c r="Q68" s="220"/>
      <c r="R68" s="223" t="s">
        <v>556</v>
      </c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63"/>
      <c r="AG68" s="260"/>
      <c r="AH68" s="220"/>
      <c r="AI68" s="220"/>
      <c r="AJ68" s="263"/>
      <c r="AK68" s="263"/>
      <c r="AL68" s="263"/>
    </row>
    <row r="69" spans="1:38" s="218" customFormat="1" ht="12.75" customHeight="1">
      <c r="A69" s="375">
        <v>3</v>
      </c>
      <c r="B69" s="329">
        <v>44805</v>
      </c>
      <c r="C69" s="376"/>
      <c r="D69" s="376" t="s">
        <v>891</v>
      </c>
      <c r="E69" s="377" t="s">
        <v>557</v>
      </c>
      <c r="F69" s="377">
        <v>696.5</v>
      </c>
      <c r="G69" s="375">
        <v>685</v>
      </c>
      <c r="H69" s="326">
        <v>685</v>
      </c>
      <c r="I69" s="326" t="s">
        <v>892</v>
      </c>
      <c r="J69" s="325" t="s">
        <v>916</v>
      </c>
      <c r="K69" s="326">
        <f t="shared" ref="K69" si="72">H69-F69</f>
        <v>-11.5</v>
      </c>
      <c r="L69" s="327">
        <f t="shared" ref="L69" si="73">(H69*N69)*0.07%</f>
        <v>479.50000000000006</v>
      </c>
      <c r="M69" s="328">
        <f t="shared" ref="M69" si="74">(K69*N69)-L69</f>
        <v>-11979.5</v>
      </c>
      <c r="N69" s="326">
        <v>1000</v>
      </c>
      <c r="O69" s="325" t="s">
        <v>567</v>
      </c>
      <c r="P69" s="329">
        <v>44806</v>
      </c>
      <c r="Q69" s="220"/>
      <c r="R69" s="223" t="s">
        <v>827</v>
      </c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63"/>
      <c r="AG69" s="260"/>
      <c r="AH69" s="220"/>
      <c r="AI69" s="220"/>
      <c r="AJ69" s="263"/>
      <c r="AK69" s="263"/>
      <c r="AL69" s="263"/>
    </row>
    <row r="70" spans="1:38" s="218" customFormat="1" ht="12.75" customHeight="1">
      <c r="A70" s="320">
        <v>4</v>
      </c>
      <c r="B70" s="297">
        <v>44805</v>
      </c>
      <c r="C70" s="299"/>
      <c r="D70" s="299" t="s">
        <v>876</v>
      </c>
      <c r="E70" s="298" t="s">
        <v>557</v>
      </c>
      <c r="F70" s="298">
        <v>240</v>
      </c>
      <c r="G70" s="320">
        <v>234.5</v>
      </c>
      <c r="H70" s="300">
        <v>246</v>
      </c>
      <c r="I70" s="300" t="s">
        <v>877</v>
      </c>
      <c r="J70" s="301" t="s">
        <v>900</v>
      </c>
      <c r="K70" s="300">
        <f t="shared" ref="K70:K71" si="75">H70-F70</f>
        <v>6</v>
      </c>
      <c r="L70" s="302">
        <f t="shared" ref="L70:L71" si="76">(H70*N70)*0.07%</f>
        <v>430.50000000000006</v>
      </c>
      <c r="M70" s="303">
        <f t="shared" ref="M70:M71" si="77">(K70*N70)-L70</f>
        <v>14569.5</v>
      </c>
      <c r="N70" s="300">
        <v>2500</v>
      </c>
      <c r="O70" s="301" t="s">
        <v>555</v>
      </c>
      <c r="P70" s="297">
        <v>44805</v>
      </c>
      <c r="Q70" s="220"/>
      <c r="R70" s="223" t="s">
        <v>827</v>
      </c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63"/>
      <c r="AG70" s="260"/>
      <c r="AH70" s="220"/>
      <c r="AI70" s="220"/>
      <c r="AJ70" s="263"/>
      <c r="AK70" s="263"/>
      <c r="AL70" s="263"/>
    </row>
    <row r="71" spans="1:38" s="218" customFormat="1" ht="12.75" customHeight="1">
      <c r="A71" s="375">
        <v>5</v>
      </c>
      <c r="B71" s="329">
        <v>44805</v>
      </c>
      <c r="C71" s="376"/>
      <c r="D71" s="376" t="s">
        <v>893</v>
      </c>
      <c r="E71" s="377" t="s">
        <v>557</v>
      </c>
      <c r="F71" s="377">
        <v>2070</v>
      </c>
      <c r="G71" s="375">
        <v>2000</v>
      </c>
      <c r="H71" s="326">
        <v>2000</v>
      </c>
      <c r="I71" s="326" t="s">
        <v>894</v>
      </c>
      <c r="J71" s="325" t="s">
        <v>936</v>
      </c>
      <c r="K71" s="326">
        <f t="shared" si="75"/>
        <v>-70</v>
      </c>
      <c r="L71" s="327">
        <f t="shared" si="76"/>
        <v>280.00000000000006</v>
      </c>
      <c r="M71" s="328">
        <f t="shared" si="77"/>
        <v>-14280</v>
      </c>
      <c r="N71" s="326">
        <v>200</v>
      </c>
      <c r="O71" s="325" t="s">
        <v>567</v>
      </c>
      <c r="P71" s="329">
        <v>44810</v>
      </c>
      <c r="Q71" s="220"/>
      <c r="R71" s="223" t="s">
        <v>827</v>
      </c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7"/>
      <c r="AF71" s="263"/>
      <c r="AG71" s="260"/>
      <c r="AH71" s="220"/>
      <c r="AI71" s="220"/>
      <c r="AJ71" s="263"/>
      <c r="AK71" s="263"/>
      <c r="AL71" s="263"/>
    </row>
    <row r="72" spans="1:38" s="218" customFormat="1" ht="12.75" customHeight="1">
      <c r="A72" s="375">
        <v>6</v>
      </c>
      <c r="B72" s="329">
        <v>44806</v>
      </c>
      <c r="C72" s="376"/>
      <c r="D72" s="376" t="s">
        <v>917</v>
      </c>
      <c r="E72" s="377" t="s">
        <v>910</v>
      </c>
      <c r="F72" s="377">
        <v>534</v>
      </c>
      <c r="G72" s="375">
        <v>545</v>
      </c>
      <c r="H72" s="326">
        <v>543</v>
      </c>
      <c r="I72" s="326" t="s">
        <v>918</v>
      </c>
      <c r="J72" s="325" t="s">
        <v>935</v>
      </c>
      <c r="K72" s="326">
        <f>F72-H72</f>
        <v>-9</v>
      </c>
      <c r="L72" s="327">
        <f t="shared" ref="L72" si="78">(H72*N72)*0.07%</f>
        <v>570.15000000000009</v>
      </c>
      <c r="M72" s="328">
        <f t="shared" ref="M72" si="79">(K72*N72)-L72</f>
        <v>-14070.15</v>
      </c>
      <c r="N72" s="326">
        <v>1500</v>
      </c>
      <c r="O72" s="325" t="s">
        <v>567</v>
      </c>
      <c r="P72" s="329">
        <v>44810</v>
      </c>
      <c r="Q72" s="220"/>
      <c r="R72" s="223" t="s">
        <v>556</v>
      </c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  <c r="AE72" s="217"/>
      <c r="AF72" s="263"/>
      <c r="AG72" s="260"/>
      <c r="AH72" s="220"/>
      <c r="AI72" s="220"/>
      <c r="AJ72" s="263"/>
      <c r="AK72" s="263"/>
      <c r="AL72" s="263"/>
    </row>
    <row r="73" spans="1:38" s="218" customFormat="1" ht="12.75" customHeight="1">
      <c r="A73" s="320">
        <v>7</v>
      </c>
      <c r="B73" s="297">
        <v>44806</v>
      </c>
      <c r="C73" s="299"/>
      <c r="D73" s="299" t="s">
        <v>920</v>
      </c>
      <c r="E73" s="298" t="s">
        <v>557</v>
      </c>
      <c r="F73" s="298">
        <v>371.5</v>
      </c>
      <c r="G73" s="320">
        <v>365</v>
      </c>
      <c r="H73" s="300">
        <v>376</v>
      </c>
      <c r="I73" s="300" t="s">
        <v>921</v>
      </c>
      <c r="J73" s="301" t="s">
        <v>929</v>
      </c>
      <c r="K73" s="300">
        <f t="shared" ref="K73" si="80">H73-F73</f>
        <v>4.5</v>
      </c>
      <c r="L73" s="302">
        <f t="shared" ref="L73" si="81">(H73*N73)*0.07%</f>
        <v>473.76000000000005</v>
      </c>
      <c r="M73" s="303">
        <f t="shared" ref="M73" si="82">(K73*N73)-L73</f>
        <v>7626.24</v>
      </c>
      <c r="N73" s="300">
        <v>1800</v>
      </c>
      <c r="O73" s="301" t="s">
        <v>555</v>
      </c>
      <c r="P73" s="297">
        <v>44809</v>
      </c>
      <c r="Q73" s="220"/>
      <c r="R73" s="223" t="s">
        <v>556</v>
      </c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/>
      <c r="AF73" s="263"/>
      <c r="AG73" s="260"/>
      <c r="AH73" s="220"/>
      <c r="AI73" s="220"/>
      <c r="AJ73" s="263"/>
      <c r="AK73" s="263"/>
      <c r="AL73" s="263"/>
    </row>
    <row r="74" spans="1:38" s="218" customFormat="1" ht="12.75" customHeight="1">
      <c r="A74" s="375">
        <v>8</v>
      </c>
      <c r="B74" s="329">
        <v>44806</v>
      </c>
      <c r="C74" s="376"/>
      <c r="D74" s="376" t="s">
        <v>876</v>
      </c>
      <c r="E74" s="377" t="s">
        <v>557</v>
      </c>
      <c r="F74" s="377">
        <v>239.5</v>
      </c>
      <c r="G74" s="375">
        <v>234.5</v>
      </c>
      <c r="H74" s="326">
        <v>234.5</v>
      </c>
      <c r="I74" s="326" t="s">
        <v>877</v>
      </c>
      <c r="J74" s="325" t="s">
        <v>931</v>
      </c>
      <c r="K74" s="326">
        <f t="shared" ref="K74" si="83">H74-F74</f>
        <v>-5</v>
      </c>
      <c r="L74" s="327">
        <f t="shared" ref="L74" si="84">(H74*N74)*0.07%</f>
        <v>410.37500000000006</v>
      </c>
      <c r="M74" s="328">
        <f t="shared" ref="M74" si="85">(K74*N74)-L74</f>
        <v>-12910.375</v>
      </c>
      <c r="N74" s="326">
        <v>2500</v>
      </c>
      <c r="O74" s="325" t="s">
        <v>567</v>
      </c>
      <c r="P74" s="329">
        <v>44809</v>
      </c>
      <c r="Q74" s="220"/>
      <c r="R74" s="223" t="s">
        <v>827</v>
      </c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/>
      <c r="AE74" s="217"/>
      <c r="AF74" s="263"/>
      <c r="AG74" s="260"/>
      <c r="AH74" s="220"/>
      <c r="AI74" s="220"/>
      <c r="AJ74" s="263"/>
      <c r="AK74" s="263"/>
      <c r="AL74" s="263"/>
    </row>
    <row r="75" spans="1:38" s="218" customFormat="1" ht="12.75" customHeight="1">
      <c r="A75" s="320">
        <v>9</v>
      </c>
      <c r="B75" s="297">
        <v>44809</v>
      </c>
      <c r="C75" s="299"/>
      <c r="D75" s="299" t="s">
        <v>930</v>
      </c>
      <c r="E75" s="298" t="s">
        <v>910</v>
      </c>
      <c r="F75" s="298">
        <v>117</v>
      </c>
      <c r="G75" s="320">
        <v>119</v>
      </c>
      <c r="H75" s="300">
        <v>115.5</v>
      </c>
      <c r="I75" s="300">
        <v>112</v>
      </c>
      <c r="J75" s="301" t="s">
        <v>932</v>
      </c>
      <c r="K75" s="300">
        <f>F75-H75</f>
        <v>1.5</v>
      </c>
      <c r="L75" s="302">
        <f t="shared" ref="L75:L77" si="86">(H75*N75)*0.07%</f>
        <v>501.2700000000001</v>
      </c>
      <c r="M75" s="303">
        <f t="shared" ref="M75:M77" si="87">(K75*N75)-L75</f>
        <v>8798.73</v>
      </c>
      <c r="N75" s="300">
        <v>6200</v>
      </c>
      <c r="O75" s="301" t="s">
        <v>555</v>
      </c>
      <c r="P75" s="297">
        <v>44809</v>
      </c>
      <c r="Q75" s="220"/>
      <c r="R75" s="223" t="s">
        <v>556</v>
      </c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7"/>
      <c r="AF75" s="263"/>
      <c r="AG75" s="260"/>
      <c r="AH75" s="220"/>
      <c r="AI75" s="220"/>
      <c r="AJ75" s="263"/>
      <c r="AK75" s="263"/>
      <c r="AL75" s="263"/>
    </row>
    <row r="76" spans="1:38" s="218" customFormat="1" ht="12.75" customHeight="1">
      <c r="A76" s="320">
        <v>10</v>
      </c>
      <c r="B76" s="297">
        <v>44810</v>
      </c>
      <c r="C76" s="299"/>
      <c r="D76" s="299" t="s">
        <v>920</v>
      </c>
      <c r="E76" s="298" t="s">
        <v>557</v>
      </c>
      <c r="F76" s="298">
        <v>370.5</v>
      </c>
      <c r="G76" s="320">
        <v>364</v>
      </c>
      <c r="H76" s="300">
        <v>375.5</v>
      </c>
      <c r="I76" s="300" t="s">
        <v>921</v>
      </c>
      <c r="J76" s="301" t="s">
        <v>956</v>
      </c>
      <c r="K76" s="300">
        <f t="shared" ref="K76:K77" si="88">H76-F76</f>
        <v>5</v>
      </c>
      <c r="L76" s="302">
        <f t="shared" si="86"/>
        <v>473.13000000000005</v>
      </c>
      <c r="M76" s="303">
        <f t="shared" si="87"/>
        <v>8526.8700000000008</v>
      </c>
      <c r="N76" s="300">
        <v>1800</v>
      </c>
      <c r="O76" s="301" t="s">
        <v>555</v>
      </c>
      <c r="P76" s="297">
        <v>44811</v>
      </c>
      <c r="Q76" s="220"/>
      <c r="R76" s="223" t="s">
        <v>556</v>
      </c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63"/>
      <c r="AG76" s="260"/>
      <c r="AH76" s="220"/>
      <c r="AI76" s="220"/>
      <c r="AJ76" s="263"/>
      <c r="AK76" s="263"/>
      <c r="AL76" s="263"/>
    </row>
    <row r="77" spans="1:38" s="218" customFormat="1" ht="12.75" customHeight="1">
      <c r="A77" s="320">
        <v>11</v>
      </c>
      <c r="B77" s="297">
        <v>44810</v>
      </c>
      <c r="C77" s="299"/>
      <c r="D77" s="299" t="s">
        <v>942</v>
      </c>
      <c r="E77" s="298" t="s">
        <v>557</v>
      </c>
      <c r="F77" s="298">
        <v>825</v>
      </c>
      <c r="G77" s="320">
        <v>810</v>
      </c>
      <c r="H77" s="300">
        <v>836</v>
      </c>
      <c r="I77" s="300" t="s">
        <v>943</v>
      </c>
      <c r="J77" s="301" t="s">
        <v>989</v>
      </c>
      <c r="K77" s="300">
        <f t="shared" si="88"/>
        <v>11</v>
      </c>
      <c r="L77" s="302">
        <f t="shared" si="86"/>
        <v>585.20000000000005</v>
      </c>
      <c r="M77" s="303">
        <f t="shared" si="87"/>
        <v>10414.799999999999</v>
      </c>
      <c r="N77" s="300">
        <v>1000</v>
      </c>
      <c r="O77" s="301" t="s">
        <v>555</v>
      </c>
      <c r="P77" s="297">
        <v>44817</v>
      </c>
      <c r="Q77" s="220"/>
      <c r="R77" s="223" t="s">
        <v>556</v>
      </c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F77" s="263"/>
      <c r="AG77" s="260"/>
      <c r="AH77" s="220"/>
      <c r="AI77" s="220"/>
      <c r="AJ77" s="263"/>
      <c r="AK77" s="263"/>
      <c r="AL77" s="263"/>
    </row>
    <row r="78" spans="1:38" s="218" customFormat="1" ht="12.75" customHeight="1">
      <c r="A78" s="320">
        <v>12</v>
      </c>
      <c r="B78" s="297">
        <v>44811</v>
      </c>
      <c r="C78" s="299"/>
      <c r="D78" s="299" t="s">
        <v>946</v>
      </c>
      <c r="E78" s="298" t="s">
        <v>557</v>
      </c>
      <c r="F78" s="298">
        <v>2585</v>
      </c>
      <c r="G78" s="320">
        <v>2540</v>
      </c>
      <c r="H78" s="300">
        <v>2619</v>
      </c>
      <c r="I78" s="300" t="s">
        <v>947</v>
      </c>
      <c r="J78" s="301" t="s">
        <v>969</v>
      </c>
      <c r="K78" s="300">
        <f t="shared" ref="K78" si="89">H78-F78</f>
        <v>34</v>
      </c>
      <c r="L78" s="302">
        <f t="shared" ref="L78" si="90">(H78*N78)*0.07%</f>
        <v>549.99000000000012</v>
      </c>
      <c r="M78" s="303">
        <f t="shared" ref="M78" si="91">(K78*N78)-L78</f>
        <v>9650.01</v>
      </c>
      <c r="N78" s="300">
        <v>300</v>
      </c>
      <c r="O78" s="301" t="s">
        <v>555</v>
      </c>
      <c r="P78" s="297">
        <v>44813</v>
      </c>
      <c r="Q78" s="220"/>
      <c r="R78" s="223" t="s">
        <v>827</v>
      </c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63"/>
      <c r="AG78" s="260"/>
      <c r="AH78" s="220"/>
      <c r="AI78" s="220"/>
      <c r="AJ78" s="263"/>
      <c r="AK78" s="263"/>
      <c r="AL78" s="263"/>
    </row>
    <row r="79" spans="1:38" s="218" customFormat="1" ht="12.75" customHeight="1">
      <c r="A79" s="320">
        <v>13</v>
      </c>
      <c r="B79" s="297">
        <v>44811</v>
      </c>
      <c r="C79" s="299"/>
      <c r="D79" s="299" t="s">
        <v>948</v>
      </c>
      <c r="E79" s="298" t="s">
        <v>557</v>
      </c>
      <c r="F79" s="298">
        <v>750</v>
      </c>
      <c r="G79" s="320">
        <v>736</v>
      </c>
      <c r="H79" s="300">
        <v>759</v>
      </c>
      <c r="I79" s="300" t="s">
        <v>949</v>
      </c>
      <c r="J79" s="301" t="s">
        <v>959</v>
      </c>
      <c r="K79" s="300">
        <f t="shared" ref="K79:K81" si="92">H79-F79</f>
        <v>9</v>
      </c>
      <c r="L79" s="302">
        <f t="shared" ref="L79:L82" si="93">(H79*N79)*0.07%</f>
        <v>504.73500000000007</v>
      </c>
      <c r="M79" s="303">
        <f t="shared" ref="M79:M82" si="94">(K79*N79)-L79</f>
        <v>8045.2650000000003</v>
      </c>
      <c r="N79" s="300">
        <v>950</v>
      </c>
      <c r="O79" s="301" t="s">
        <v>555</v>
      </c>
      <c r="P79" s="297">
        <v>44811</v>
      </c>
      <c r="Q79" s="220"/>
      <c r="R79" s="223" t="s">
        <v>556</v>
      </c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63"/>
      <c r="AG79" s="260"/>
      <c r="AH79" s="220"/>
      <c r="AI79" s="220"/>
      <c r="AJ79" s="263"/>
      <c r="AK79" s="263"/>
      <c r="AL79" s="263"/>
    </row>
    <row r="80" spans="1:38" s="218" customFormat="1" ht="12.75" customHeight="1">
      <c r="A80" s="320">
        <v>14</v>
      </c>
      <c r="B80" s="297">
        <v>44811</v>
      </c>
      <c r="C80" s="299"/>
      <c r="D80" s="299" t="s">
        <v>950</v>
      </c>
      <c r="E80" s="298" t="s">
        <v>557</v>
      </c>
      <c r="F80" s="298">
        <v>1059</v>
      </c>
      <c r="G80" s="320">
        <v>1040</v>
      </c>
      <c r="H80" s="300">
        <v>1076</v>
      </c>
      <c r="I80" s="300" t="s">
        <v>951</v>
      </c>
      <c r="J80" s="301" t="s">
        <v>958</v>
      </c>
      <c r="K80" s="300">
        <f t="shared" si="92"/>
        <v>17</v>
      </c>
      <c r="L80" s="302">
        <f t="shared" si="93"/>
        <v>489.5800000000001</v>
      </c>
      <c r="M80" s="303">
        <f t="shared" si="94"/>
        <v>10560.42</v>
      </c>
      <c r="N80" s="300">
        <v>650</v>
      </c>
      <c r="O80" s="301" t="s">
        <v>555</v>
      </c>
      <c r="P80" s="297">
        <v>44811</v>
      </c>
      <c r="Q80" s="220"/>
      <c r="R80" s="223" t="s">
        <v>827</v>
      </c>
      <c r="S80" s="217"/>
      <c r="T80" s="217"/>
      <c r="U80" s="217"/>
      <c r="V80" s="217"/>
      <c r="W80" s="217"/>
      <c r="X80" s="217"/>
      <c r="Y80" s="217"/>
      <c r="Z80" s="217"/>
      <c r="AA80" s="217"/>
      <c r="AB80" s="217"/>
      <c r="AC80" s="217"/>
      <c r="AD80" s="217"/>
      <c r="AE80" s="217"/>
      <c r="AF80" s="263"/>
      <c r="AG80" s="260"/>
      <c r="AH80" s="220"/>
      <c r="AI80" s="220"/>
      <c r="AJ80" s="263"/>
      <c r="AK80" s="263"/>
      <c r="AL80" s="263"/>
    </row>
    <row r="81" spans="1:38" s="218" customFormat="1" ht="12.75" customHeight="1">
      <c r="A81" s="320">
        <v>15</v>
      </c>
      <c r="B81" s="297">
        <v>44811</v>
      </c>
      <c r="C81" s="299"/>
      <c r="D81" s="299" t="s">
        <v>952</v>
      </c>
      <c r="E81" s="298" t="s">
        <v>557</v>
      </c>
      <c r="F81" s="298">
        <v>933</v>
      </c>
      <c r="G81" s="320">
        <v>915</v>
      </c>
      <c r="H81" s="300">
        <v>943</v>
      </c>
      <c r="I81" s="300" t="s">
        <v>953</v>
      </c>
      <c r="J81" s="301" t="s">
        <v>957</v>
      </c>
      <c r="K81" s="300">
        <f t="shared" si="92"/>
        <v>10</v>
      </c>
      <c r="L81" s="302">
        <f t="shared" si="93"/>
        <v>462.07000000000005</v>
      </c>
      <c r="M81" s="303">
        <f t="shared" si="94"/>
        <v>6537.93</v>
      </c>
      <c r="N81" s="300">
        <v>700</v>
      </c>
      <c r="O81" s="301" t="s">
        <v>555</v>
      </c>
      <c r="P81" s="297">
        <v>44811</v>
      </c>
      <c r="Q81" s="220"/>
      <c r="R81" s="223" t="s">
        <v>556</v>
      </c>
      <c r="S81" s="217"/>
      <c r="T81" s="217"/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63"/>
      <c r="AG81" s="260"/>
      <c r="AH81" s="220"/>
      <c r="AI81" s="220"/>
      <c r="AJ81" s="263"/>
      <c r="AK81" s="263"/>
      <c r="AL81" s="263"/>
    </row>
    <row r="82" spans="1:38" s="218" customFormat="1" ht="12.75" customHeight="1">
      <c r="A82" s="375">
        <v>16</v>
      </c>
      <c r="B82" s="365">
        <v>44812</v>
      </c>
      <c r="C82" s="376"/>
      <c r="D82" s="376" t="s">
        <v>917</v>
      </c>
      <c r="E82" s="377" t="s">
        <v>910</v>
      </c>
      <c r="F82" s="377">
        <v>540</v>
      </c>
      <c r="G82" s="375">
        <v>548</v>
      </c>
      <c r="H82" s="326">
        <v>546</v>
      </c>
      <c r="I82" s="326" t="s">
        <v>961</v>
      </c>
      <c r="J82" s="325" t="s">
        <v>967</v>
      </c>
      <c r="K82" s="326">
        <f>F82-H82</f>
        <v>-6</v>
      </c>
      <c r="L82" s="327">
        <f t="shared" si="93"/>
        <v>573.30000000000007</v>
      </c>
      <c r="M82" s="328">
        <f t="shared" si="94"/>
        <v>-9573.2999999999993</v>
      </c>
      <c r="N82" s="326">
        <v>1500</v>
      </c>
      <c r="O82" s="325" t="s">
        <v>567</v>
      </c>
      <c r="P82" s="329">
        <v>44812</v>
      </c>
      <c r="Q82" s="220"/>
      <c r="R82" s="223" t="s">
        <v>556</v>
      </c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63"/>
      <c r="AG82" s="260"/>
      <c r="AH82" s="220"/>
      <c r="AI82" s="220"/>
      <c r="AJ82" s="263"/>
      <c r="AK82" s="263"/>
      <c r="AL82" s="263"/>
    </row>
    <row r="83" spans="1:38" s="218" customFormat="1" ht="12.75" customHeight="1">
      <c r="A83" s="320">
        <v>17</v>
      </c>
      <c r="B83" s="374">
        <v>44812</v>
      </c>
      <c r="C83" s="299"/>
      <c r="D83" s="299" t="s">
        <v>952</v>
      </c>
      <c r="E83" s="298" t="s">
        <v>557</v>
      </c>
      <c r="F83" s="298">
        <v>935</v>
      </c>
      <c r="G83" s="320">
        <v>918</v>
      </c>
      <c r="H83" s="300">
        <v>946.5</v>
      </c>
      <c r="I83" s="300" t="s">
        <v>962</v>
      </c>
      <c r="J83" s="301" t="s">
        <v>879</v>
      </c>
      <c r="K83" s="300">
        <f t="shared" ref="K83" si="95">H83-F83</f>
        <v>11.5</v>
      </c>
      <c r="L83" s="302">
        <f t="shared" ref="L83" si="96">(H83*N83)*0.07%</f>
        <v>463.78500000000008</v>
      </c>
      <c r="M83" s="303">
        <f t="shared" ref="M83" si="97">(K83*N83)-L83</f>
        <v>7586.2150000000001</v>
      </c>
      <c r="N83" s="300">
        <v>700</v>
      </c>
      <c r="O83" s="301" t="s">
        <v>555</v>
      </c>
      <c r="P83" s="297">
        <v>44813</v>
      </c>
      <c r="Q83" s="220"/>
      <c r="R83" s="223" t="s">
        <v>556</v>
      </c>
      <c r="S83" s="217"/>
      <c r="T83" s="217"/>
      <c r="U83" s="217"/>
      <c r="V83" s="217"/>
      <c r="W83" s="217"/>
      <c r="X83" s="217"/>
      <c r="Y83" s="217"/>
      <c r="Z83" s="217"/>
      <c r="AA83" s="217"/>
      <c r="AB83" s="217"/>
      <c r="AC83" s="217"/>
      <c r="AD83" s="217"/>
      <c r="AE83" s="217"/>
      <c r="AF83" s="263"/>
      <c r="AG83" s="260"/>
      <c r="AH83" s="220"/>
      <c r="AI83" s="220"/>
      <c r="AJ83" s="263"/>
      <c r="AK83" s="263"/>
      <c r="AL83" s="263"/>
    </row>
    <row r="84" spans="1:38" s="218" customFormat="1" ht="12.75" customHeight="1">
      <c r="A84" s="320">
        <v>18</v>
      </c>
      <c r="B84" s="297">
        <v>44813</v>
      </c>
      <c r="C84" s="299"/>
      <c r="D84" s="299" t="s">
        <v>917</v>
      </c>
      <c r="E84" s="298" t="s">
        <v>557</v>
      </c>
      <c r="F84" s="298">
        <v>552</v>
      </c>
      <c r="G84" s="320">
        <v>544</v>
      </c>
      <c r="H84" s="300">
        <v>557.5</v>
      </c>
      <c r="I84" s="300" t="s">
        <v>970</v>
      </c>
      <c r="J84" s="301" t="s">
        <v>977</v>
      </c>
      <c r="K84" s="300">
        <f t="shared" ref="K84" si="98">H84-F84</f>
        <v>5.5</v>
      </c>
      <c r="L84" s="302">
        <f t="shared" ref="L84" si="99">(H84*N84)*0.07%</f>
        <v>585.37500000000011</v>
      </c>
      <c r="M84" s="303">
        <f t="shared" ref="M84" si="100">(K84*N84)-L84</f>
        <v>7664.625</v>
      </c>
      <c r="N84" s="300">
        <v>1500</v>
      </c>
      <c r="O84" s="301" t="s">
        <v>555</v>
      </c>
      <c r="P84" s="297">
        <v>44816</v>
      </c>
      <c r="Q84" s="220"/>
      <c r="R84" s="223" t="s">
        <v>556</v>
      </c>
      <c r="S84" s="217"/>
      <c r="T84" s="217"/>
      <c r="U84" s="217"/>
      <c r="V84" s="217"/>
      <c r="W84" s="217"/>
      <c r="X84" s="217"/>
      <c r="Y84" s="217"/>
      <c r="Z84" s="217"/>
      <c r="AA84" s="217"/>
      <c r="AB84" s="217"/>
      <c r="AC84" s="217"/>
      <c r="AD84" s="217"/>
      <c r="AE84" s="217"/>
      <c r="AF84" s="263"/>
      <c r="AG84" s="260"/>
      <c r="AH84" s="220"/>
      <c r="AI84" s="220"/>
      <c r="AJ84" s="263"/>
      <c r="AK84" s="263"/>
      <c r="AL84" s="263"/>
    </row>
    <row r="85" spans="1:38" s="218" customFormat="1" ht="12.75" customHeight="1">
      <c r="A85" s="375">
        <v>19</v>
      </c>
      <c r="B85" s="329">
        <v>44816</v>
      </c>
      <c r="C85" s="376"/>
      <c r="D85" s="376" t="s">
        <v>974</v>
      </c>
      <c r="E85" s="377" t="s">
        <v>910</v>
      </c>
      <c r="F85" s="377">
        <v>2415</v>
      </c>
      <c r="G85" s="375">
        <v>2460</v>
      </c>
      <c r="H85" s="326">
        <v>2460</v>
      </c>
      <c r="I85" s="326" t="s">
        <v>975</v>
      </c>
      <c r="J85" s="325" t="s">
        <v>976</v>
      </c>
      <c r="K85" s="326">
        <f>F85-H85</f>
        <v>-45</v>
      </c>
      <c r="L85" s="327">
        <f t="shared" ref="L85:L86" si="101">(H85*N85)*0.07%</f>
        <v>430.50000000000006</v>
      </c>
      <c r="M85" s="328">
        <f t="shared" ref="M85:M86" si="102">(K85*N85)-L85</f>
        <v>-11680.5</v>
      </c>
      <c r="N85" s="326">
        <v>250</v>
      </c>
      <c r="O85" s="325" t="s">
        <v>567</v>
      </c>
      <c r="P85" s="329">
        <v>44816</v>
      </c>
      <c r="Q85" s="220"/>
      <c r="R85" s="223" t="s">
        <v>556</v>
      </c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63"/>
      <c r="AG85" s="260"/>
      <c r="AH85" s="220"/>
      <c r="AI85" s="220"/>
      <c r="AJ85" s="263"/>
      <c r="AK85" s="263"/>
      <c r="AL85" s="263"/>
    </row>
    <row r="86" spans="1:38" s="218" customFormat="1" ht="12.75" customHeight="1">
      <c r="A86" s="375">
        <v>20</v>
      </c>
      <c r="B86" s="329">
        <v>44816</v>
      </c>
      <c r="C86" s="376"/>
      <c r="D86" s="376" t="s">
        <v>946</v>
      </c>
      <c r="E86" s="377" t="s">
        <v>557</v>
      </c>
      <c r="F86" s="377">
        <v>2595</v>
      </c>
      <c r="G86" s="375">
        <v>2550</v>
      </c>
      <c r="H86" s="326">
        <v>2550</v>
      </c>
      <c r="I86" s="326" t="s">
        <v>978</v>
      </c>
      <c r="J86" s="325" t="s">
        <v>976</v>
      </c>
      <c r="K86" s="326">
        <f t="shared" ref="K86" si="103">H86-F86</f>
        <v>-45</v>
      </c>
      <c r="L86" s="327">
        <f t="shared" si="101"/>
        <v>535.50000000000011</v>
      </c>
      <c r="M86" s="328">
        <f t="shared" si="102"/>
        <v>-14035.5</v>
      </c>
      <c r="N86" s="326">
        <v>300</v>
      </c>
      <c r="O86" s="325" t="s">
        <v>567</v>
      </c>
      <c r="P86" s="329">
        <v>44820</v>
      </c>
      <c r="Q86" s="220"/>
      <c r="R86" s="223" t="s">
        <v>827</v>
      </c>
      <c r="S86" s="217"/>
      <c r="T86" s="217"/>
      <c r="U86" s="217"/>
      <c r="V86" s="217"/>
      <c r="W86" s="217"/>
      <c r="X86" s="217"/>
      <c r="Y86" s="217"/>
      <c r="Z86" s="217"/>
      <c r="AA86" s="217"/>
      <c r="AB86" s="217"/>
      <c r="AC86" s="217"/>
      <c r="AD86" s="217"/>
      <c r="AE86" s="217"/>
      <c r="AF86" s="263"/>
      <c r="AG86" s="260"/>
      <c r="AH86" s="220"/>
      <c r="AI86" s="220"/>
      <c r="AJ86" s="263"/>
      <c r="AK86" s="263"/>
      <c r="AL86" s="263"/>
    </row>
    <row r="87" spans="1:38" s="218" customFormat="1" ht="12.75" customHeight="1">
      <c r="A87" s="320">
        <v>21</v>
      </c>
      <c r="B87" s="297">
        <v>44816</v>
      </c>
      <c r="C87" s="299"/>
      <c r="D87" s="299" t="s">
        <v>979</v>
      </c>
      <c r="E87" s="298" t="s">
        <v>557</v>
      </c>
      <c r="F87" s="298">
        <v>1502</v>
      </c>
      <c r="G87" s="320">
        <v>1480</v>
      </c>
      <c r="H87" s="300">
        <v>1517.5</v>
      </c>
      <c r="I87" s="300" t="s">
        <v>980</v>
      </c>
      <c r="J87" s="301" t="s">
        <v>991</v>
      </c>
      <c r="K87" s="300">
        <f t="shared" ref="K87" si="104">H87-F87</f>
        <v>15.5</v>
      </c>
      <c r="L87" s="302">
        <f t="shared" ref="L87" si="105">(H87*N87)*0.07%</f>
        <v>584.23750000000007</v>
      </c>
      <c r="M87" s="303">
        <f t="shared" ref="M87" si="106">(K87*N87)-L87</f>
        <v>7940.7624999999998</v>
      </c>
      <c r="N87" s="300">
        <v>550</v>
      </c>
      <c r="O87" s="301" t="s">
        <v>555</v>
      </c>
      <c r="P87" s="297">
        <v>44817</v>
      </c>
      <c r="Q87" s="220"/>
      <c r="R87" s="223" t="s">
        <v>827</v>
      </c>
      <c r="S87" s="217"/>
      <c r="T87" s="217"/>
      <c r="U87" s="217"/>
      <c r="V87" s="217"/>
      <c r="W87" s="217"/>
      <c r="X87" s="217"/>
      <c r="Y87" s="217"/>
      <c r="Z87" s="217"/>
      <c r="AA87" s="217"/>
      <c r="AB87" s="217"/>
      <c r="AC87" s="217"/>
      <c r="AD87" s="217"/>
      <c r="AE87" s="217"/>
      <c r="AF87" s="263"/>
      <c r="AG87" s="260"/>
      <c r="AH87" s="220"/>
      <c r="AI87" s="220"/>
      <c r="AJ87" s="263"/>
      <c r="AK87" s="263"/>
      <c r="AL87" s="263"/>
    </row>
    <row r="88" spans="1:38" s="218" customFormat="1" ht="12.75" customHeight="1">
      <c r="A88" s="320">
        <v>22</v>
      </c>
      <c r="B88" s="297">
        <v>44816</v>
      </c>
      <c r="C88" s="299"/>
      <c r="D88" s="299" t="s">
        <v>981</v>
      </c>
      <c r="E88" s="298" t="s">
        <v>557</v>
      </c>
      <c r="F88" s="298">
        <v>1718</v>
      </c>
      <c r="G88" s="320">
        <v>16890</v>
      </c>
      <c r="H88" s="300">
        <v>1760</v>
      </c>
      <c r="I88" s="300" t="s">
        <v>1002</v>
      </c>
      <c r="J88" s="301" t="s">
        <v>990</v>
      </c>
      <c r="K88" s="300">
        <f t="shared" ref="K88:K90" si="107">H88-F88</f>
        <v>42</v>
      </c>
      <c r="L88" s="302">
        <f t="shared" ref="L88:L90" si="108">(H88*N88)*0.07%</f>
        <v>616.00000000000011</v>
      </c>
      <c r="M88" s="303">
        <f t="shared" ref="M88:M90" si="109">(K88*N88)-L88</f>
        <v>20384</v>
      </c>
      <c r="N88" s="300">
        <v>500</v>
      </c>
      <c r="O88" s="301" t="s">
        <v>555</v>
      </c>
      <c r="P88" s="297">
        <v>44817</v>
      </c>
      <c r="Q88" s="220"/>
      <c r="R88" s="223" t="s">
        <v>556</v>
      </c>
      <c r="S88" s="217"/>
      <c r="T88" s="217"/>
      <c r="U88" s="217"/>
      <c r="V88" s="217"/>
      <c r="W88" s="217"/>
      <c r="X88" s="217"/>
      <c r="Y88" s="217"/>
      <c r="Z88" s="217"/>
      <c r="AA88" s="217"/>
      <c r="AB88" s="217"/>
      <c r="AC88" s="217"/>
      <c r="AD88" s="217"/>
      <c r="AE88" s="217"/>
      <c r="AF88" s="263"/>
      <c r="AG88" s="260"/>
      <c r="AH88" s="220"/>
      <c r="AI88" s="220"/>
      <c r="AJ88" s="263"/>
      <c r="AK88" s="263"/>
      <c r="AL88" s="263"/>
    </row>
    <row r="89" spans="1:38" s="218" customFormat="1" ht="12.75" customHeight="1">
      <c r="A89" s="375">
        <v>23</v>
      </c>
      <c r="B89" s="414">
        <v>44817</v>
      </c>
      <c r="C89" s="376"/>
      <c r="D89" s="376" t="s">
        <v>996</v>
      </c>
      <c r="E89" s="377" t="s">
        <v>557</v>
      </c>
      <c r="F89" s="377">
        <v>3370</v>
      </c>
      <c r="G89" s="375">
        <v>3300</v>
      </c>
      <c r="H89" s="326">
        <v>3300</v>
      </c>
      <c r="I89" s="326" t="s">
        <v>997</v>
      </c>
      <c r="J89" s="325" t="s">
        <v>936</v>
      </c>
      <c r="K89" s="326">
        <f t="shared" si="107"/>
        <v>-70</v>
      </c>
      <c r="L89" s="327">
        <f t="shared" si="108"/>
        <v>462.00000000000006</v>
      </c>
      <c r="M89" s="328">
        <f t="shared" si="109"/>
        <v>-14462</v>
      </c>
      <c r="N89" s="326">
        <v>200</v>
      </c>
      <c r="O89" s="325" t="s">
        <v>567</v>
      </c>
      <c r="P89" s="329">
        <v>44818</v>
      </c>
      <c r="Q89" s="220"/>
      <c r="R89" s="223" t="s">
        <v>556</v>
      </c>
      <c r="S89" s="217"/>
      <c r="T89" s="217"/>
      <c r="U89" s="217"/>
      <c r="V89" s="217"/>
      <c r="W89" s="217"/>
      <c r="X89" s="217"/>
      <c r="Y89" s="217"/>
      <c r="Z89" s="217"/>
      <c r="AA89" s="217"/>
      <c r="AB89" s="217"/>
      <c r="AC89" s="217"/>
      <c r="AD89" s="217"/>
      <c r="AE89" s="217"/>
      <c r="AF89" s="263"/>
      <c r="AG89" s="260"/>
      <c r="AH89" s="220"/>
      <c r="AI89" s="220"/>
      <c r="AJ89" s="263"/>
      <c r="AK89" s="263"/>
      <c r="AL89" s="263"/>
    </row>
    <row r="90" spans="1:38" s="218" customFormat="1" ht="12.75" customHeight="1">
      <c r="A90" s="375">
        <v>24</v>
      </c>
      <c r="B90" s="414">
        <v>44817</v>
      </c>
      <c r="C90" s="376"/>
      <c r="D90" s="376" t="s">
        <v>998</v>
      </c>
      <c r="E90" s="377" t="s">
        <v>557</v>
      </c>
      <c r="F90" s="377">
        <v>548</v>
      </c>
      <c r="G90" s="375">
        <v>535</v>
      </c>
      <c r="H90" s="326">
        <v>535</v>
      </c>
      <c r="I90" s="326" t="s">
        <v>999</v>
      </c>
      <c r="J90" s="325" t="s">
        <v>1059</v>
      </c>
      <c r="K90" s="326">
        <f t="shared" si="107"/>
        <v>-13</v>
      </c>
      <c r="L90" s="327">
        <f t="shared" si="108"/>
        <v>374.50000000000006</v>
      </c>
      <c r="M90" s="328">
        <f t="shared" si="109"/>
        <v>-13374.5</v>
      </c>
      <c r="N90" s="326">
        <v>1000</v>
      </c>
      <c r="O90" s="325" t="s">
        <v>567</v>
      </c>
      <c r="P90" s="329">
        <v>44820</v>
      </c>
      <c r="Q90" s="220"/>
      <c r="R90" s="223" t="s">
        <v>827</v>
      </c>
      <c r="S90" s="217"/>
      <c r="T90" s="217"/>
      <c r="U90" s="217"/>
      <c r="V90" s="217"/>
      <c r="W90" s="217"/>
      <c r="X90" s="217"/>
      <c r="Y90" s="217"/>
      <c r="Z90" s="217"/>
      <c r="AA90" s="217"/>
      <c r="AB90" s="217"/>
      <c r="AC90" s="217"/>
      <c r="AD90" s="217"/>
      <c r="AE90" s="217"/>
      <c r="AF90" s="263"/>
      <c r="AG90" s="260"/>
      <c r="AH90" s="220"/>
      <c r="AI90" s="220"/>
      <c r="AJ90" s="263"/>
      <c r="AK90" s="263"/>
      <c r="AL90" s="263"/>
    </row>
    <row r="91" spans="1:38" s="218" customFormat="1" ht="12.75" customHeight="1">
      <c r="A91" s="375">
        <v>25</v>
      </c>
      <c r="B91" s="414">
        <v>44817</v>
      </c>
      <c r="C91" s="376"/>
      <c r="D91" s="376" t="s">
        <v>952</v>
      </c>
      <c r="E91" s="377" t="s">
        <v>557</v>
      </c>
      <c r="F91" s="377">
        <v>959</v>
      </c>
      <c r="G91" s="375">
        <v>940</v>
      </c>
      <c r="H91" s="326">
        <v>940</v>
      </c>
      <c r="I91" s="326" t="s">
        <v>1000</v>
      </c>
      <c r="J91" s="325" t="s">
        <v>1015</v>
      </c>
      <c r="K91" s="326">
        <f t="shared" ref="K91:K93" si="110">H91-F91</f>
        <v>-19</v>
      </c>
      <c r="L91" s="327">
        <f t="shared" ref="L91:L93" si="111">(H91*N91)*0.07%</f>
        <v>460.60000000000008</v>
      </c>
      <c r="M91" s="328">
        <f t="shared" ref="M91:M93" si="112">(K91*N91)-L91</f>
        <v>-13760.6</v>
      </c>
      <c r="N91" s="326">
        <v>700</v>
      </c>
      <c r="O91" s="325" t="s">
        <v>567</v>
      </c>
      <c r="P91" s="329">
        <v>44818</v>
      </c>
      <c r="Q91" s="220"/>
      <c r="R91" s="223" t="s">
        <v>827</v>
      </c>
      <c r="S91" s="217"/>
      <c r="T91" s="217"/>
      <c r="U91" s="217"/>
      <c r="V91" s="217"/>
      <c r="W91" s="217"/>
      <c r="X91" s="217"/>
      <c r="Y91" s="217"/>
      <c r="Z91" s="217"/>
      <c r="AA91" s="217"/>
      <c r="AB91" s="217"/>
      <c r="AC91" s="217"/>
      <c r="AD91" s="217"/>
      <c r="AE91" s="217"/>
      <c r="AF91" s="263"/>
      <c r="AG91" s="260"/>
      <c r="AH91" s="220"/>
      <c r="AI91" s="220"/>
      <c r="AJ91" s="263"/>
      <c r="AK91" s="263"/>
      <c r="AL91" s="263"/>
    </row>
    <row r="92" spans="1:38" s="218" customFormat="1" ht="12.75" customHeight="1">
      <c r="A92" s="320">
        <v>26</v>
      </c>
      <c r="B92" s="297">
        <v>44818</v>
      </c>
      <c r="C92" s="299"/>
      <c r="D92" s="299" t="s">
        <v>1031</v>
      </c>
      <c r="E92" s="298" t="s">
        <v>557</v>
      </c>
      <c r="F92" s="298">
        <v>243.5</v>
      </c>
      <c r="G92" s="320">
        <v>238</v>
      </c>
      <c r="H92" s="300">
        <v>249</v>
      </c>
      <c r="I92" s="300" t="s">
        <v>939</v>
      </c>
      <c r="J92" s="301" t="s">
        <v>990</v>
      </c>
      <c r="K92" s="300">
        <f t="shared" si="110"/>
        <v>5.5</v>
      </c>
      <c r="L92" s="302">
        <f t="shared" si="111"/>
        <v>505.47000000000008</v>
      </c>
      <c r="M92" s="303">
        <f t="shared" si="112"/>
        <v>15444.53</v>
      </c>
      <c r="N92" s="300">
        <v>2900</v>
      </c>
      <c r="O92" s="301" t="s">
        <v>555</v>
      </c>
      <c r="P92" s="297">
        <v>44818</v>
      </c>
      <c r="Q92" s="220"/>
      <c r="R92" s="223" t="s">
        <v>827</v>
      </c>
      <c r="S92" s="217"/>
      <c r="T92" s="217"/>
      <c r="U92" s="217"/>
      <c r="V92" s="217"/>
      <c r="W92" s="217"/>
      <c r="X92" s="217"/>
      <c r="Y92" s="217"/>
      <c r="Z92" s="217"/>
      <c r="AA92" s="217"/>
      <c r="AB92" s="217"/>
      <c r="AC92" s="217"/>
      <c r="AD92" s="217"/>
      <c r="AE92" s="217"/>
      <c r="AF92" s="263"/>
      <c r="AG92" s="260"/>
      <c r="AH92" s="220"/>
      <c r="AI92" s="220"/>
      <c r="AJ92" s="263"/>
      <c r="AK92" s="263"/>
      <c r="AL92" s="263"/>
    </row>
    <row r="93" spans="1:38" s="218" customFormat="1" ht="12.75" customHeight="1">
      <c r="A93" s="375">
        <v>27</v>
      </c>
      <c r="B93" s="329">
        <v>44818</v>
      </c>
      <c r="C93" s="376"/>
      <c r="D93" s="376" t="s">
        <v>1038</v>
      </c>
      <c r="E93" s="377" t="s">
        <v>557</v>
      </c>
      <c r="F93" s="377">
        <v>1635</v>
      </c>
      <c r="G93" s="375">
        <v>1597</v>
      </c>
      <c r="H93" s="326">
        <v>1597</v>
      </c>
      <c r="I93" s="326" t="s">
        <v>1032</v>
      </c>
      <c r="J93" s="325" t="s">
        <v>1060</v>
      </c>
      <c r="K93" s="326">
        <f t="shared" si="110"/>
        <v>-38</v>
      </c>
      <c r="L93" s="327">
        <f t="shared" si="111"/>
        <v>391.26500000000004</v>
      </c>
      <c r="M93" s="328">
        <f t="shared" si="112"/>
        <v>-13691.264999999999</v>
      </c>
      <c r="N93" s="326">
        <v>350</v>
      </c>
      <c r="O93" s="325" t="s">
        <v>567</v>
      </c>
      <c r="P93" s="329">
        <v>44820</v>
      </c>
      <c r="Q93" s="220"/>
      <c r="R93" s="223" t="s">
        <v>556</v>
      </c>
      <c r="S93" s="217"/>
      <c r="T93" s="217"/>
      <c r="U93" s="217"/>
      <c r="V93" s="217"/>
      <c r="W93" s="217"/>
      <c r="X93" s="217"/>
      <c r="Y93" s="217"/>
      <c r="Z93" s="217"/>
      <c r="AA93" s="217"/>
      <c r="AB93" s="217"/>
      <c r="AC93" s="217"/>
      <c r="AD93" s="217"/>
      <c r="AE93" s="217"/>
      <c r="AF93" s="263"/>
      <c r="AG93" s="260"/>
      <c r="AH93" s="220"/>
      <c r="AI93" s="220"/>
      <c r="AJ93" s="263"/>
      <c r="AK93" s="263"/>
      <c r="AL93" s="263"/>
    </row>
    <row r="94" spans="1:38" s="218" customFormat="1" ht="12.75" customHeight="1">
      <c r="A94" s="434">
        <v>28</v>
      </c>
      <c r="B94" s="435">
        <v>44818</v>
      </c>
      <c r="C94" s="436"/>
      <c r="D94" s="436" t="s">
        <v>1033</v>
      </c>
      <c r="E94" s="437" t="s">
        <v>557</v>
      </c>
      <c r="F94" s="437">
        <v>110.25</v>
      </c>
      <c r="G94" s="434">
        <v>107.5</v>
      </c>
      <c r="H94" s="437">
        <v>107.5</v>
      </c>
      <c r="I94" s="437" t="s">
        <v>1036</v>
      </c>
      <c r="J94" s="325" t="s">
        <v>1051</v>
      </c>
      <c r="K94" s="326">
        <f t="shared" ref="K94:K95" si="113">H94-F94</f>
        <v>-2.75</v>
      </c>
      <c r="L94" s="327">
        <f t="shared" ref="L94:L95" si="114">(H94*N94)*0.07%</f>
        <v>319.81250000000006</v>
      </c>
      <c r="M94" s="328">
        <f t="shared" ref="M94:M95" si="115">(K94*N94)-L94</f>
        <v>-12007.3125</v>
      </c>
      <c r="N94" s="326">
        <v>4250</v>
      </c>
      <c r="O94" s="325" t="s">
        <v>567</v>
      </c>
      <c r="P94" s="329">
        <v>44819</v>
      </c>
      <c r="Q94" s="220"/>
      <c r="R94" s="223" t="s">
        <v>556</v>
      </c>
      <c r="S94" s="217"/>
      <c r="T94" s="217"/>
      <c r="U94" s="217"/>
      <c r="V94" s="217"/>
      <c r="W94" s="217"/>
      <c r="X94" s="217"/>
      <c r="Y94" s="217"/>
      <c r="Z94" s="217"/>
      <c r="AA94" s="217"/>
      <c r="AB94" s="217"/>
      <c r="AC94" s="217"/>
      <c r="AD94" s="217"/>
      <c r="AE94" s="217"/>
      <c r="AF94" s="263"/>
      <c r="AG94" s="260"/>
      <c r="AH94" s="220"/>
      <c r="AI94" s="220"/>
      <c r="AJ94" s="263"/>
      <c r="AK94" s="263"/>
      <c r="AL94" s="263"/>
    </row>
    <row r="95" spans="1:38" s="218" customFormat="1" ht="12.75" customHeight="1">
      <c r="A95" s="320">
        <v>29</v>
      </c>
      <c r="B95" s="297">
        <v>44818</v>
      </c>
      <c r="C95" s="299"/>
      <c r="D95" s="299" t="s">
        <v>1034</v>
      </c>
      <c r="E95" s="298" t="s">
        <v>557</v>
      </c>
      <c r="F95" s="298">
        <v>511</v>
      </c>
      <c r="G95" s="320">
        <v>499</v>
      </c>
      <c r="H95" s="300">
        <v>519</v>
      </c>
      <c r="I95" s="300" t="s">
        <v>1035</v>
      </c>
      <c r="J95" s="301" t="s">
        <v>1052</v>
      </c>
      <c r="K95" s="300">
        <f t="shared" si="113"/>
        <v>8</v>
      </c>
      <c r="L95" s="302">
        <f t="shared" si="114"/>
        <v>435.96000000000004</v>
      </c>
      <c r="M95" s="303">
        <f t="shared" si="115"/>
        <v>9164.0400000000009</v>
      </c>
      <c r="N95" s="298">
        <v>1200</v>
      </c>
      <c r="O95" s="301" t="s">
        <v>555</v>
      </c>
      <c r="P95" s="297">
        <v>44819</v>
      </c>
      <c r="Q95" s="220"/>
      <c r="R95" s="223" t="s">
        <v>827</v>
      </c>
      <c r="S95" s="217"/>
      <c r="T95" s="217"/>
      <c r="U95" s="217"/>
      <c r="V95" s="217"/>
      <c r="W95" s="217"/>
      <c r="X95" s="217"/>
      <c r="Y95" s="217"/>
      <c r="Z95" s="217"/>
      <c r="AA95" s="217"/>
      <c r="AB95" s="217"/>
      <c r="AC95" s="217"/>
      <c r="AD95" s="217"/>
      <c r="AE95" s="217"/>
      <c r="AF95" s="263"/>
      <c r="AG95" s="260"/>
      <c r="AH95" s="220"/>
      <c r="AI95" s="220"/>
      <c r="AJ95" s="263"/>
      <c r="AK95" s="263"/>
      <c r="AL95" s="263"/>
    </row>
    <row r="96" spans="1:38" s="218" customFormat="1" ht="12.75" customHeight="1">
      <c r="A96" s="320">
        <v>30</v>
      </c>
      <c r="B96" s="297">
        <v>44818</v>
      </c>
      <c r="C96" s="299"/>
      <c r="D96" s="299" t="s">
        <v>1037</v>
      </c>
      <c r="E96" s="298" t="s">
        <v>557</v>
      </c>
      <c r="F96" s="298">
        <v>112.5</v>
      </c>
      <c r="G96" s="320">
        <v>111.1</v>
      </c>
      <c r="H96" s="300">
        <v>113.75</v>
      </c>
      <c r="I96" s="300">
        <v>115</v>
      </c>
      <c r="J96" s="301" t="s">
        <v>1016</v>
      </c>
      <c r="K96" s="300">
        <f t="shared" ref="K96:K97" si="116">H96-F96</f>
        <v>1.25</v>
      </c>
      <c r="L96" s="302">
        <f t="shared" ref="L96:L97" si="117">(H96*N96)*0.07%</f>
        <v>907.72500000000014</v>
      </c>
      <c r="M96" s="303">
        <f t="shared" ref="M96:M97" si="118">(K96*N96)-L96</f>
        <v>13342.275</v>
      </c>
      <c r="N96" s="300">
        <v>11400</v>
      </c>
      <c r="O96" s="301" t="s">
        <v>555</v>
      </c>
      <c r="P96" s="297">
        <v>44819</v>
      </c>
      <c r="Q96" s="220"/>
      <c r="R96" s="223" t="s">
        <v>556</v>
      </c>
      <c r="S96" s="217"/>
      <c r="T96" s="217"/>
      <c r="U96" s="217"/>
      <c r="V96" s="217"/>
      <c r="W96" s="217"/>
      <c r="X96" s="217"/>
      <c r="Y96" s="217"/>
      <c r="Z96" s="217"/>
      <c r="AA96" s="217"/>
      <c r="AB96" s="217"/>
      <c r="AC96" s="217"/>
      <c r="AD96" s="217"/>
      <c r="AE96" s="217"/>
      <c r="AF96" s="263"/>
      <c r="AG96" s="260"/>
      <c r="AH96" s="220"/>
      <c r="AI96" s="220"/>
      <c r="AJ96" s="263"/>
      <c r="AK96" s="263"/>
      <c r="AL96" s="263"/>
    </row>
    <row r="97" spans="1:38" s="218" customFormat="1" ht="12.75" customHeight="1">
      <c r="A97" s="320">
        <v>31</v>
      </c>
      <c r="B97" s="297">
        <v>44820</v>
      </c>
      <c r="C97" s="299"/>
      <c r="D97" s="299" t="s">
        <v>1061</v>
      </c>
      <c r="E97" s="298" t="s">
        <v>557</v>
      </c>
      <c r="F97" s="298">
        <v>4345</v>
      </c>
      <c r="G97" s="320">
        <v>4230</v>
      </c>
      <c r="H97" s="300">
        <v>4412.5</v>
      </c>
      <c r="I97" s="300" t="s">
        <v>1062</v>
      </c>
      <c r="J97" s="301" t="s">
        <v>598</v>
      </c>
      <c r="K97" s="300">
        <f t="shared" si="116"/>
        <v>67.5</v>
      </c>
      <c r="L97" s="302">
        <f t="shared" si="117"/>
        <v>386.09375000000006</v>
      </c>
      <c r="M97" s="303">
        <f t="shared" si="118"/>
        <v>8051.40625</v>
      </c>
      <c r="N97" s="300">
        <v>125</v>
      </c>
      <c r="O97" s="301" t="s">
        <v>555</v>
      </c>
      <c r="P97" s="297">
        <v>44824</v>
      </c>
      <c r="Q97" s="220"/>
      <c r="R97" s="223" t="s">
        <v>827</v>
      </c>
      <c r="S97" s="217"/>
      <c r="T97" s="217"/>
      <c r="U97" s="217"/>
      <c r="V97" s="217"/>
      <c r="W97" s="217"/>
      <c r="X97" s="217"/>
      <c r="Y97" s="217"/>
      <c r="Z97" s="217"/>
      <c r="AA97" s="217"/>
      <c r="AB97" s="217"/>
      <c r="AC97" s="217"/>
      <c r="AD97" s="217"/>
      <c r="AE97" s="217"/>
      <c r="AF97" s="263"/>
      <c r="AG97" s="260"/>
      <c r="AH97" s="220"/>
      <c r="AI97" s="220"/>
      <c r="AJ97" s="263"/>
      <c r="AK97" s="263"/>
      <c r="AL97" s="263"/>
    </row>
    <row r="98" spans="1:38" s="218" customFormat="1" ht="12.75" customHeight="1">
      <c r="A98" s="375">
        <v>32</v>
      </c>
      <c r="B98" s="329">
        <v>44820</v>
      </c>
      <c r="C98" s="376"/>
      <c r="D98" s="376" t="s">
        <v>1063</v>
      </c>
      <c r="E98" s="377" t="s">
        <v>557</v>
      </c>
      <c r="F98" s="377">
        <v>2015</v>
      </c>
      <c r="G98" s="375">
        <v>1965</v>
      </c>
      <c r="H98" s="326">
        <v>1965</v>
      </c>
      <c r="I98" s="326" t="s">
        <v>1064</v>
      </c>
      <c r="J98" s="325" t="s">
        <v>1065</v>
      </c>
      <c r="K98" s="326">
        <f t="shared" ref="K98" si="119">H98-F98</f>
        <v>-50</v>
      </c>
      <c r="L98" s="327">
        <f t="shared" ref="L98:L99" si="120">(H98*N98)*0.07%</f>
        <v>412.65000000000003</v>
      </c>
      <c r="M98" s="328">
        <f t="shared" ref="M98:M99" si="121">(K98*N98)-L98</f>
        <v>-15412.65</v>
      </c>
      <c r="N98" s="326">
        <v>300</v>
      </c>
      <c r="O98" s="325" t="s">
        <v>567</v>
      </c>
      <c r="P98" s="329">
        <v>44820</v>
      </c>
      <c r="Q98" s="220"/>
      <c r="R98" s="223" t="s">
        <v>556</v>
      </c>
      <c r="S98" s="217"/>
      <c r="T98" s="217"/>
      <c r="U98" s="217"/>
      <c r="V98" s="217"/>
      <c r="W98" s="217"/>
      <c r="X98" s="217"/>
      <c r="Y98" s="217"/>
      <c r="Z98" s="217"/>
      <c r="AA98" s="217"/>
      <c r="AB98" s="217"/>
      <c r="AC98" s="217"/>
      <c r="AD98" s="217"/>
      <c r="AE98" s="217"/>
      <c r="AF98" s="263"/>
      <c r="AG98" s="260"/>
      <c r="AH98" s="220"/>
      <c r="AI98" s="220"/>
      <c r="AJ98" s="263"/>
      <c r="AK98" s="263"/>
      <c r="AL98" s="263"/>
    </row>
    <row r="99" spans="1:38" s="218" customFormat="1" ht="12.75" customHeight="1">
      <c r="A99" s="375">
        <v>33</v>
      </c>
      <c r="B99" s="329">
        <v>44823</v>
      </c>
      <c r="C99" s="376"/>
      <c r="D99" s="376" t="s">
        <v>1079</v>
      </c>
      <c r="E99" s="377" t="s">
        <v>910</v>
      </c>
      <c r="F99" s="377">
        <v>799</v>
      </c>
      <c r="G99" s="375">
        <v>810</v>
      </c>
      <c r="H99" s="326">
        <v>810</v>
      </c>
      <c r="I99" s="326" t="s">
        <v>1080</v>
      </c>
      <c r="J99" s="325" t="s">
        <v>1098</v>
      </c>
      <c r="K99" s="326">
        <f>F99-H99</f>
        <v>-11</v>
      </c>
      <c r="L99" s="327">
        <f t="shared" si="120"/>
        <v>680.40000000000009</v>
      </c>
      <c r="M99" s="328">
        <f t="shared" si="121"/>
        <v>-13880.4</v>
      </c>
      <c r="N99" s="326">
        <v>1200</v>
      </c>
      <c r="O99" s="325" t="s">
        <v>567</v>
      </c>
      <c r="P99" s="329">
        <v>44824</v>
      </c>
      <c r="Q99" s="220"/>
      <c r="R99" s="223" t="s">
        <v>827</v>
      </c>
      <c r="S99" s="217"/>
      <c r="T99" s="217"/>
      <c r="U99" s="217"/>
      <c r="V99" s="217"/>
      <c r="W99" s="217"/>
      <c r="X99" s="217"/>
      <c r="Y99" s="217"/>
      <c r="Z99" s="217"/>
      <c r="AA99" s="217"/>
      <c r="AB99" s="217"/>
      <c r="AC99" s="217"/>
      <c r="AD99" s="217"/>
      <c r="AE99" s="217"/>
      <c r="AF99" s="263"/>
      <c r="AG99" s="260"/>
      <c r="AH99" s="220"/>
      <c r="AI99" s="220"/>
      <c r="AJ99" s="263"/>
      <c r="AK99" s="263"/>
      <c r="AL99" s="263"/>
    </row>
    <row r="100" spans="1:38" s="218" customFormat="1" ht="12.75" customHeight="1">
      <c r="A100" s="375">
        <v>34</v>
      </c>
      <c r="B100" s="329">
        <v>44823</v>
      </c>
      <c r="C100" s="376"/>
      <c r="D100" s="376" t="s">
        <v>1081</v>
      </c>
      <c r="E100" s="377" t="s">
        <v>557</v>
      </c>
      <c r="F100" s="377">
        <v>1752.5</v>
      </c>
      <c r="G100" s="375">
        <v>1725</v>
      </c>
      <c r="H100" s="326">
        <v>1725</v>
      </c>
      <c r="I100" s="326" t="s">
        <v>1082</v>
      </c>
      <c r="J100" s="325" t="s">
        <v>1130</v>
      </c>
      <c r="K100" s="326">
        <f t="shared" ref="K100" si="122">H100-F100</f>
        <v>-27.5</v>
      </c>
      <c r="L100" s="327">
        <f t="shared" ref="L100" si="123">(H100*N100)*0.07%</f>
        <v>573.56250000000011</v>
      </c>
      <c r="M100" s="328">
        <f t="shared" ref="M100" si="124">(K100*N100)-L100</f>
        <v>-13636.0625</v>
      </c>
      <c r="N100" s="326">
        <v>475</v>
      </c>
      <c r="O100" s="325" t="s">
        <v>567</v>
      </c>
      <c r="P100" s="329">
        <v>44825</v>
      </c>
      <c r="Q100" s="220"/>
      <c r="R100" s="223" t="s">
        <v>556</v>
      </c>
      <c r="S100" s="217"/>
      <c r="T100" s="217"/>
      <c r="U100" s="217"/>
      <c r="V100" s="217"/>
      <c r="W100" s="217"/>
      <c r="X100" s="217"/>
      <c r="Y100" s="217"/>
      <c r="Z100" s="217"/>
      <c r="AA100" s="217"/>
      <c r="AB100" s="217"/>
      <c r="AC100" s="217"/>
      <c r="AD100" s="217"/>
      <c r="AE100" s="217"/>
      <c r="AF100" s="263"/>
      <c r="AG100" s="260"/>
      <c r="AH100" s="220"/>
      <c r="AI100" s="220"/>
      <c r="AJ100" s="263"/>
      <c r="AK100" s="263"/>
      <c r="AL100" s="263"/>
    </row>
    <row r="101" spans="1:38" s="218" customFormat="1" ht="12.75" customHeight="1">
      <c r="A101" s="320">
        <v>35</v>
      </c>
      <c r="B101" s="297">
        <v>44824</v>
      </c>
      <c r="C101" s="299"/>
      <c r="D101" s="299" t="s">
        <v>1096</v>
      </c>
      <c r="E101" s="298" t="s">
        <v>557</v>
      </c>
      <c r="F101" s="298">
        <v>397</v>
      </c>
      <c r="G101" s="320">
        <v>388</v>
      </c>
      <c r="H101" s="300">
        <v>404</v>
      </c>
      <c r="I101" s="300" t="s">
        <v>1097</v>
      </c>
      <c r="J101" s="301" t="s">
        <v>1099</v>
      </c>
      <c r="K101" s="300">
        <f t="shared" ref="K101" si="125">H101-F101</f>
        <v>7</v>
      </c>
      <c r="L101" s="302">
        <f t="shared" ref="L101:L102" si="126">(H101*N101)*0.07%</f>
        <v>424.20000000000005</v>
      </c>
      <c r="M101" s="303">
        <f t="shared" ref="M101:M102" si="127">(K101*N101)-L101</f>
        <v>10075.799999999999</v>
      </c>
      <c r="N101" s="300">
        <v>1500</v>
      </c>
      <c r="O101" s="301" t="s">
        <v>555</v>
      </c>
      <c r="P101" s="297">
        <v>44824</v>
      </c>
      <c r="Q101" s="220"/>
      <c r="R101" s="223"/>
      <c r="S101" s="217"/>
      <c r="T101" s="217"/>
      <c r="U101" s="217"/>
      <c r="V101" s="217"/>
      <c r="W101" s="217"/>
      <c r="X101" s="217"/>
      <c r="Y101" s="217"/>
      <c r="Z101" s="217"/>
      <c r="AA101" s="217"/>
      <c r="AB101" s="217"/>
      <c r="AC101" s="217"/>
      <c r="AD101" s="217"/>
      <c r="AE101" s="217"/>
      <c r="AF101" s="263"/>
      <c r="AG101" s="260"/>
      <c r="AH101" s="220"/>
      <c r="AI101" s="220"/>
      <c r="AJ101" s="263"/>
      <c r="AK101" s="263"/>
      <c r="AL101" s="263"/>
    </row>
    <row r="102" spans="1:38" s="218" customFormat="1" ht="12.75" customHeight="1">
      <c r="A102" s="320">
        <v>36</v>
      </c>
      <c r="B102" s="297">
        <v>44824</v>
      </c>
      <c r="C102" s="299"/>
      <c r="D102" s="299" t="s">
        <v>1100</v>
      </c>
      <c r="E102" s="298" t="s">
        <v>910</v>
      </c>
      <c r="F102" s="298">
        <v>919</v>
      </c>
      <c r="G102" s="320">
        <v>945</v>
      </c>
      <c r="H102" s="300">
        <v>894</v>
      </c>
      <c r="I102" s="300" t="s">
        <v>1101</v>
      </c>
      <c r="J102" s="301" t="s">
        <v>1188</v>
      </c>
      <c r="K102" s="300">
        <f>F102-H102</f>
        <v>25</v>
      </c>
      <c r="L102" s="302">
        <f t="shared" si="126"/>
        <v>312.90000000000003</v>
      </c>
      <c r="M102" s="303">
        <f t="shared" si="127"/>
        <v>12187.1</v>
      </c>
      <c r="N102" s="300">
        <v>500</v>
      </c>
      <c r="O102" s="301" t="s">
        <v>555</v>
      </c>
      <c r="P102" s="297">
        <v>44826</v>
      </c>
      <c r="Q102" s="220"/>
      <c r="R102" s="223"/>
      <c r="S102" s="217"/>
      <c r="T102" s="217"/>
      <c r="U102" s="217"/>
      <c r="V102" s="217"/>
      <c r="W102" s="217"/>
      <c r="X102" s="217"/>
      <c r="Y102" s="217"/>
      <c r="Z102" s="217"/>
      <c r="AA102" s="217"/>
      <c r="AB102" s="217"/>
      <c r="AC102" s="217"/>
      <c r="AD102" s="217"/>
      <c r="AE102" s="217"/>
      <c r="AF102" s="263"/>
      <c r="AG102" s="260"/>
      <c r="AH102" s="220"/>
      <c r="AI102" s="220"/>
      <c r="AJ102" s="263"/>
      <c r="AK102" s="263"/>
      <c r="AL102" s="263"/>
    </row>
    <row r="103" spans="1:38" s="218" customFormat="1" ht="12.75" customHeight="1">
      <c r="A103" s="320">
        <v>37</v>
      </c>
      <c r="B103" s="297">
        <v>44824</v>
      </c>
      <c r="C103" s="299"/>
      <c r="D103" s="299" t="s">
        <v>1102</v>
      </c>
      <c r="E103" s="298" t="s">
        <v>557</v>
      </c>
      <c r="F103" s="298">
        <v>3155</v>
      </c>
      <c r="G103" s="320">
        <v>3095</v>
      </c>
      <c r="H103" s="300">
        <v>3197.5</v>
      </c>
      <c r="I103" s="300" t="s">
        <v>1103</v>
      </c>
      <c r="J103" s="301" t="s">
        <v>1124</v>
      </c>
      <c r="K103" s="300">
        <f t="shared" ref="K103:K104" si="128">H103-F103</f>
        <v>42.5</v>
      </c>
      <c r="L103" s="302">
        <f t="shared" ref="L103:L104" si="129">(H103*N103)*0.07%</f>
        <v>559.56250000000011</v>
      </c>
      <c r="M103" s="303">
        <f t="shared" ref="M103:M104" si="130">(K103*N103)-L103</f>
        <v>10065.4375</v>
      </c>
      <c r="N103" s="300">
        <v>250</v>
      </c>
      <c r="O103" s="301" t="s">
        <v>555</v>
      </c>
      <c r="P103" s="297">
        <v>44824</v>
      </c>
      <c r="Q103" s="220"/>
      <c r="R103" s="223"/>
      <c r="S103" s="217"/>
      <c r="T103" s="217"/>
      <c r="U103" s="217"/>
      <c r="V103" s="217"/>
      <c r="W103" s="217"/>
      <c r="X103" s="217"/>
      <c r="Y103" s="217"/>
      <c r="Z103" s="217"/>
      <c r="AA103" s="217"/>
      <c r="AB103" s="217"/>
      <c r="AC103" s="217"/>
      <c r="AD103" s="217"/>
      <c r="AE103" s="217"/>
      <c r="AF103" s="263"/>
      <c r="AG103" s="260"/>
      <c r="AH103" s="220"/>
      <c r="AI103" s="220"/>
      <c r="AJ103" s="263"/>
      <c r="AK103" s="263"/>
      <c r="AL103" s="263"/>
    </row>
    <row r="104" spans="1:38" s="218" customFormat="1" ht="12.75" customHeight="1">
      <c r="A104" s="377">
        <v>38</v>
      </c>
      <c r="B104" s="329">
        <v>44824</v>
      </c>
      <c r="C104" s="376"/>
      <c r="D104" s="376" t="s">
        <v>1104</v>
      </c>
      <c r="E104" s="377" t="s">
        <v>557</v>
      </c>
      <c r="F104" s="377">
        <v>2980</v>
      </c>
      <c r="G104" s="377">
        <v>2930</v>
      </c>
      <c r="H104" s="326">
        <v>2930</v>
      </c>
      <c r="I104" s="326" t="s">
        <v>1105</v>
      </c>
      <c r="J104" s="325" t="s">
        <v>1065</v>
      </c>
      <c r="K104" s="326">
        <f t="shared" si="128"/>
        <v>-50</v>
      </c>
      <c r="L104" s="327">
        <f t="shared" si="129"/>
        <v>564.02500000000009</v>
      </c>
      <c r="M104" s="328">
        <f t="shared" si="130"/>
        <v>-14314.025</v>
      </c>
      <c r="N104" s="326">
        <v>275</v>
      </c>
      <c r="O104" s="325" t="s">
        <v>567</v>
      </c>
      <c r="P104" s="329">
        <v>44825</v>
      </c>
      <c r="Q104" s="220"/>
      <c r="R104" s="223"/>
      <c r="S104" s="217"/>
      <c r="T104" s="217"/>
      <c r="U104" s="217"/>
      <c r="V104" s="217"/>
      <c r="W104" s="217"/>
      <c r="X104" s="217"/>
      <c r="Y104" s="217"/>
      <c r="Z104" s="217"/>
      <c r="AA104" s="217"/>
      <c r="AB104" s="217"/>
      <c r="AC104" s="217"/>
      <c r="AD104" s="217"/>
      <c r="AE104" s="217"/>
      <c r="AF104" s="263"/>
      <c r="AG104" s="260"/>
      <c r="AH104" s="220"/>
      <c r="AI104" s="220"/>
      <c r="AJ104" s="263"/>
      <c r="AK104" s="263"/>
      <c r="AL104" s="263"/>
    </row>
    <row r="105" spans="1:38" s="218" customFormat="1" ht="12.75" customHeight="1">
      <c r="A105" s="221">
        <v>39</v>
      </c>
      <c r="B105" s="219">
        <v>44826</v>
      </c>
      <c r="C105" s="276"/>
      <c r="D105" s="276" t="s">
        <v>1096</v>
      </c>
      <c r="E105" s="221" t="s">
        <v>557</v>
      </c>
      <c r="F105" s="221" t="s">
        <v>1180</v>
      </c>
      <c r="G105" s="221">
        <v>395</v>
      </c>
      <c r="H105" s="222"/>
      <c r="I105" s="222" t="s">
        <v>1181</v>
      </c>
      <c r="J105" s="252"/>
      <c r="K105" s="276"/>
      <c r="L105" s="221"/>
      <c r="M105" s="221"/>
      <c r="N105" s="221"/>
      <c r="O105" s="222"/>
      <c r="P105" s="222"/>
      <c r="Q105" s="220"/>
      <c r="R105" s="223"/>
      <c r="S105" s="217"/>
      <c r="T105" s="217"/>
      <c r="U105" s="217"/>
      <c r="V105" s="217"/>
      <c r="W105" s="217"/>
      <c r="X105" s="217"/>
      <c r="Y105" s="217"/>
      <c r="Z105" s="217"/>
      <c r="AA105" s="217"/>
      <c r="AB105" s="217"/>
      <c r="AC105" s="217"/>
      <c r="AD105" s="217"/>
      <c r="AE105" s="217"/>
      <c r="AF105" s="263"/>
      <c r="AG105" s="260"/>
      <c r="AH105" s="220"/>
      <c r="AI105" s="220"/>
      <c r="AJ105" s="263"/>
      <c r="AK105" s="263"/>
      <c r="AL105" s="263"/>
    </row>
    <row r="106" spans="1:38" s="218" customFormat="1" ht="12.75" customHeight="1">
      <c r="A106" s="221">
        <v>40</v>
      </c>
      <c r="B106" s="219">
        <v>44826</v>
      </c>
      <c r="C106" s="276"/>
      <c r="D106" s="276" t="s">
        <v>1102</v>
      </c>
      <c r="E106" s="221" t="s">
        <v>557</v>
      </c>
      <c r="F106" s="221" t="s">
        <v>1182</v>
      </c>
      <c r="G106" s="221">
        <v>3095</v>
      </c>
      <c r="H106" s="222"/>
      <c r="I106" s="222" t="s">
        <v>1103</v>
      </c>
      <c r="J106" s="252"/>
      <c r="K106" s="276"/>
      <c r="L106" s="221"/>
      <c r="M106" s="221"/>
      <c r="N106" s="221"/>
      <c r="O106" s="222"/>
      <c r="P106" s="222"/>
      <c r="Q106" s="220"/>
      <c r="R106" s="223"/>
      <c r="S106" s="217"/>
      <c r="T106" s="217"/>
      <c r="U106" s="217"/>
      <c r="V106" s="217"/>
      <c r="W106" s="217"/>
      <c r="X106" s="217"/>
      <c r="Y106" s="217"/>
      <c r="Z106" s="217"/>
      <c r="AA106" s="217"/>
      <c r="AB106" s="217"/>
      <c r="AC106" s="217"/>
      <c r="AD106" s="217"/>
      <c r="AE106" s="217"/>
      <c r="AF106" s="263"/>
      <c r="AG106" s="260"/>
      <c r="AH106" s="220"/>
      <c r="AI106" s="220"/>
      <c r="AJ106" s="263"/>
      <c r="AK106" s="263"/>
      <c r="AL106" s="263"/>
    </row>
    <row r="107" spans="1:38" s="218" customFormat="1" ht="12.75" customHeight="1">
      <c r="A107" s="221">
        <v>41</v>
      </c>
      <c r="B107" s="219">
        <v>44826</v>
      </c>
      <c r="C107" s="276"/>
      <c r="D107" s="276" t="s">
        <v>1183</v>
      </c>
      <c r="E107" s="221" t="s">
        <v>557</v>
      </c>
      <c r="F107" s="221" t="s">
        <v>1184</v>
      </c>
      <c r="G107" s="221">
        <v>1560</v>
      </c>
      <c r="H107" s="222"/>
      <c r="I107" s="222" t="s">
        <v>1185</v>
      </c>
      <c r="J107" s="252"/>
      <c r="K107" s="276"/>
      <c r="L107" s="221"/>
      <c r="M107" s="221"/>
      <c r="N107" s="221"/>
      <c r="O107" s="222"/>
      <c r="P107" s="222"/>
      <c r="Q107" s="220"/>
      <c r="R107" s="223"/>
      <c r="S107" s="217"/>
      <c r="T107" s="217"/>
      <c r="U107" s="217"/>
      <c r="V107" s="217"/>
      <c r="W107" s="217"/>
      <c r="X107" s="217"/>
      <c r="Y107" s="217"/>
      <c r="Z107" s="217"/>
      <c r="AA107" s="217"/>
      <c r="AB107" s="217"/>
      <c r="AC107" s="217"/>
      <c r="AD107" s="217"/>
      <c r="AE107" s="217"/>
      <c r="AF107" s="263"/>
      <c r="AG107" s="260"/>
      <c r="AH107" s="220"/>
      <c r="AI107" s="220"/>
      <c r="AJ107" s="263"/>
      <c r="AK107" s="263"/>
      <c r="AL107" s="263"/>
    </row>
    <row r="108" spans="1:38" s="218" customFormat="1" ht="12.75" customHeight="1">
      <c r="A108" s="221">
        <v>42</v>
      </c>
      <c r="B108" s="219">
        <v>44826</v>
      </c>
      <c r="C108" s="276"/>
      <c r="D108" s="276" t="s">
        <v>876</v>
      </c>
      <c r="E108" s="221" t="s">
        <v>557</v>
      </c>
      <c r="F108" s="221" t="s">
        <v>1186</v>
      </c>
      <c r="G108" s="221">
        <v>234.5</v>
      </c>
      <c r="H108" s="222"/>
      <c r="I108" s="222" t="s">
        <v>877</v>
      </c>
      <c r="J108" s="252"/>
      <c r="K108" s="276"/>
      <c r="L108" s="221"/>
      <c r="M108" s="221"/>
      <c r="N108" s="221"/>
      <c r="O108" s="222"/>
      <c r="P108" s="222"/>
      <c r="Q108" s="220"/>
      <c r="R108" s="223"/>
      <c r="S108" s="217"/>
      <c r="T108" s="217"/>
      <c r="U108" s="217"/>
      <c r="V108" s="217"/>
      <c r="W108" s="217"/>
      <c r="X108" s="217"/>
      <c r="Y108" s="217"/>
      <c r="Z108" s="217"/>
      <c r="AA108" s="217"/>
      <c r="AB108" s="217"/>
      <c r="AC108" s="217"/>
      <c r="AD108" s="217"/>
      <c r="AE108" s="217"/>
      <c r="AF108" s="263"/>
      <c r="AG108" s="260"/>
      <c r="AH108" s="220"/>
      <c r="AI108" s="220"/>
      <c r="AJ108" s="263"/>
      <c r="AK108" s="263"/>
      <c r="AL108" s="263"/>
    </row>
    <row r="109" spans="1:38" s="218" customFormat="1" ht="12.75" customHeight="1">
      <c r="A109" s="298">
        <v>43</v>
      </c>
      <c r="B109" s="297">
        <v>44826</v>
      </c>
      <c r="C109" s="299"/>
      <c r="D109" s="299" t="s">
        <v>1034</v>
      </c>
      <c r="E109" s="298" t="s">
        <v>557</v>
      </c>
      <c r="F109" s="298">
        <v>501</v>
      </c>
      <c r="G109" s="298">
        <v>490</v>
      </c>
      <c r="H109" s="300">
        <v>511.5</v>
      </c>
      <c r="I109" s="300" t="s">
        <v>1187</v>
      </c>
      <c r="J109" s="301" t="s">
        <v>675</v>
      </c>
      <c r="K109" s="300">
        <f t="shared" ref="K109" si="131">H109-F109</f>
        <v>10.5</v>
      </c>
      <c r="L109" s="302">
        <f t="shared" ref="L109" si="132">(H109*N109)*0.07%</f>
        <v>447.56250000000006</v>
      </c>
      <c r="M109" s="303">
        <f t="shared" ref="M109" si="133">(K109*N109)-L109</f>
        <v>12677.4375</v>
      </c>
      <c r="N109" s="300">
        <v>1250</v>
      </c>
      <c r="O109" s="301" t="s">
        <v>555</v>
      </c>
      <c r="P109" s="297">
        <v>44826</v>
      </c>
      <c r="Q109" s="220"/>
      <c r="R109" s="223"/>
      <c r="S109" s="217"/>
      <c r="T109" s="217"/>
      <c r="U109" s="217"/>
      <c r="V109" s="217"/>
      <c r="W109" s="217"/>
      <c r="X109" s="217"/>
      <c r="Y109" s="217"/>
      <c r="Z109" s="217"/>
      <c r="AA109" s="217"/>
      <c r="AB109" s="217"/>
      <c r="AC109" s="217"/>
      <c r="AD109" s="217"/>
      <c r="AE109" s="217"/>
      <c r="AF109" s="263"/>
      <c r="AG109" s="260"/>
      <c r="AH109" s="220"/>
      <c r="AI109" s="220"/>
      <c r="AJ109" s="263"/>
      <c r="AK109" s="263"/>
      <c r="AL109" s="263"/>
    </row>
    <row r="110" spans="1:38" s="218" customFormat="1" ht="12.75" customHeight="1">
      <c r="A110" s="221"/>
      <c r="B110" s="219"/>
      <c r="C110" s="276"/>
      <c r="D110" s="276"/>
      <c r="E110" s="221"/>
      <c r="F110" s="221"/>
      <c r="G110" s="221"/>
      <c r="H110" s="222"/>
      <c r="I110" s="222"/>
      <c r="J110" s="252"/>
      <c r="K110" s="276"/>
      <c r="L110" s="221"/>
      <c r="M110" s="221"/>
      <c r="N110" s="221"/>
      <c r="O110" s="222"/>
      <c r="P110" s="222"/>
      <c r="Q110" s="220"/>
      <c r="R110" s="223"/>
      <c r="S110" s="217"/>
      <c r="T110" s="217"/>
      <c r="U110" s="217"/>
      <c r="V110" s="217"/>
      <c r="W110" s="217"/>
      <c r="X110" s="217"/>
      <c r="Y110" s="217"/>
      <c r="Z110" s="217"/>
      <c r="AA110" s="217"/>
      <c r="AB110" s="217"/>
      <c r="AC110" s="217"/>
      <c r="AD110" s="217"/>
      <c r="AE110" s="217"/>
      <c r="AF110" s="263"/>
      <c r="AG110" s="260"/>
      <c r="AH110" s="220"/>
      <c r="AI110" s="220"/>
      <c r="AJ110" s="263"/>
      <c r="AK110" s="263"/>
      <c r="AL110" s="263"/>
    </row>
    <row r="111" spans="1:38" ht="13.5" customHeight="1">
      <c r="A111" s="263"/>
      <c r="B111" s="260"/>
      <c r="C111" s="220"/>
      <c r="D111" s="220"/>
      <c r="E111" s="263"/>
      <c r="F111" s="263"/>
      <c r="G111" s="263"/>
      <c r="H111" s="264"/>
      <c r="I111" s="264"/>
      <c r="J111" s="291"/>
      <c r="K111" s="264"/>
      <c r="L111" s="265"/>
      <c r="M111" s="292"/>
      <c r="N111" s="264"/>
      <c r="O111" s="293"/>
      <c r="P111" s="267"/>
      <c r="Q111" s="1"/>
      <c r="R111" s="6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2.75" customHeight="1">
      <c r="A112" s="97"/>
      <c r="B112" s="98"/>
      <c r="C112" s="131"/>
      <c r="D112" s="139"/>
      <c r="E112" s="140"/>
      <c r="F112" s="97"/>
      <c r="G112" s="97"/>
      <c r="H112" s="97"/>
      <c r="I112" s="132"/>
      <c r="J112" s="132"/>
      <c r="K112" s="132"/>
      <c r="L112" s="132"/>
      <c r="M112" s="132"/>
      <c r="N112" s="132"/>
      <c r="O112" s="132"/>
      <c r="P112" s="132"/>
      <c r="Q112" s="41"/>
      <c r="R112" s="6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41"/>
      <c r="AG112" s="41"/>
      <c r="AH112" s="41"/>
      <c r="AI112" s="41"/>
      <c r="AJ112" s="41"/>
      <c r="AK112" s="41"/>
      <c r="AL112" s="41"/>
    </row>
    <row r="113" spans="1:38" ht="12.75" customHeight="1">
      <c r="A113" s="141"/>
      <c r="B113" s="98"/>
      <c r="C113" s="99"/>
      <c r="D113" s="142"/>
      <c r="E113" s="102"/>
      <c r="F113" s="102"/>
      <c r="G113" s="102"/>
      <c r="H113" s="102"/>
      <c r="I113" s="102"/>
      <c r="J113" s="6"/>
      <c r="K113" s="102"/>
      <c r="L113" s="102"/>
      <c r="M113" s="6"/>
      <c r="N113" s="1"/>
      <c r="O113" s="99"/>
      <c r="P113" s="41"/>
      <c r="Q113" s="41"/>
      <c r="R113" s="6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41"/>
      <c r="AG113" s="41"/>
      <c r="AH113" s="41"/>
      <c r="AI113" s="41"/>
      <c r="AJ113" s="41"/>
      <c r="AK113" s="41"/>
      <c r="AL113" s="41"/>
    </row>
    <row r="114" spans="1:38" ht="38.25" customHeight="1">
      <c r="A114" s="143" t="s">
        <v>577</v>
      </c>
      <c r="B114" s="143"/>
      <c r="C114" s="143"/>
      <c r="D114" s="143"/>
      <c r="E114" s="144"/>
      <c r="F114" s="102"/>
      <c r="G114" s="102"/>
      <c r="H114" s="102"/>
      <c r="I114" s="102"/>
      <c r="J114" s="1"/>
      <c r="K114" s="6"/>
      <c r="L114" s="6"/>
      <c r="M114" s="6"/>
      <c r="N114" s="1"/>
      <c r="O114" s="1"/>
      <c r="P114" s="41"/>
      <c r="Q114" s="41"/>
      <c r="R114" s="6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41"/>
      <c r="AG114" s="41"/>
      <c r="AH114" s="41"/>
      <c r="AI114" s="41"/>
      <c r="AJ114" s="41"/>
      <c r="AK114" s="41"/>
      <c r="AL114" s="41"/>
    </row>
    <row r="115" spans="1:38" ht="14.25" customHeight="1">
      <c r="A115" s="94" t="s">
        <v>16</v>
      </c>
      <c r="B115" s="94" t="s">
        <v>532</v>
      </c>
      <c r="C115" s="94"/>
      <c r="D115" s="95" t="s">
        <v>543</v>
      </c>
      <c r="E115" s="94" t="s">
        <v>544</v>
      </c>
      <c r="F115" s="94" t="s">
        <v>545</v>
      </c>
      <c r="G115" s="94" t="s">
        <v>565</v>
      </c>
      <c r="H115" s="94" t="s">
        <v>547</v>
      </c>
      <c r="I115" s="94" t="s">
        <v>548</v>
      </c>
      <c r="J115" s="93" t="s">
        <v>549</v>
      </c>
      <c r="K115" s="93" t="s">
        <v>578</v>
      </c>
      <c r="L115" s="96" t="s">
        <v>551</v>
      </c>
      <c r="M115" s="138" t="s">
        <v>574</v>
      </c>
      <c r="N115" s="94" t="s">
        <v>575</v>
      </c>
      <c r="O115" s="94" t="s">
        <v>553</v>
      </c>
      <c r="P115" s="95" t="s">
        <v>554</v>
      </c>
      <c r="Q115" s="41"/>
      <c r="R115" s="6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41"/>
      <c r="AG115" s="41"/>
      <c r="AH115" s="41"/>
      <c r="AI115" s="41"/>
      <c r="AJ115" s="41"/>
      <c r="AK115" s="41"/>
      <c r="AL115" s="41"/>
    </row>
    <row r="116" spans="1:38" s="337" customFormat="1" ht="12" customHeight="1">
      <c r="A116" s="342">
        <v>1</v>
      </c>
      <c r="B116" s="365">
        <v>44803</v>
      </c>
      <c r="C116" s="343"/>
      <c r="D116" s="344" t="s">
        <v>887</v>
      </c>
      <c r="E116" s="342" t="s">
        <v>557</v>
      </c>
      <c r="F116" s="342">
        <v>390</v>
      </c>
      <c r="G116" s="342">
        <v>280</v>
      </c>
      <c r="H116" s="345">
        <v>280</v>
      </c>
      <c r="I116" s="366" t="s">
        <v>888</v>
      </c>
      <c r="J116" s="325" t="s">
        <v>897</v>
      </c>
      <c r="K116" s="326">
        <f t="shared" ref="K116:K117" si="134">H116-F116</f>
        <v>-110</v>
      </c>
      <c r="L116" s="327">
        <v>100</v>
      </c>
      <c r="M116" s="328">
        <f t="shared" ref="M116:M117" si="135">(K116*N116)-L116</f>
        <v>-2850</v>
      </c>
      <c r="N116" s="326">
        <v>25</v>
      </c>
      <c r="O116" s="325" t="s">
        <v>567</v>
      </c>
      <c r="P116" s="329">
        <v>44805</v>
      </c>
      <c r="Q116" s="1"/>
      <c r="R116" s="6" t="s">
        <v>556</v>
      </c>
      <c r="S116" s="1"/>
      <c r="T116" s="1"/>
      <c r="U116" s="1"/>
      <c r="V116" s="1"/>
      <c r="W116" s="1"/>
      <c r="X116" s="6"/>
      <c r="Y116" s="1"/>
      <c r="Z116" s="1"/>
      <c r="AA116" s="1"/>
      <c r="AB116" s="1"/>
      <c r="AC116" s="1"/>
      <c r="AD116" s="6"/>
      <c r="AE116" s="1"/>
      <c r="AF116" s="1"/>
      <c r="AG116" s="1"/>
      <c r="AH116" s="1"/>
      <c r="AI116" s="1"/>
      <c r="AJ116" s="6"/>
      <c r="AK116" s="1"/>
      <c r="AL116" s="336"/>
    </row>
    <row r="117" spans="1:38" s="337" customFormat="1" ht="12" customHeight="1">
      <c r="A117" s="338">
        <v>2</v>
      </c>
      <c r="B117" s="297">
        <v>44805</v>
      </c>
      <c r="C117" s="339"/>
      <c r="D117" s="340" t="s">
        <v>898</v>
      </c>
      <c r="E117" s="338" t="s">
        <v>557</v>
      </c>
      <c r="F117" s="338">
        <v>120</v>
      </c>
      <c r="G117" s="338">
        <v>30</v>
      </c>
      <c r="H117" s="341">
        <v>175</v>
      </c>
      <c r="I117" s="347" t="s">
        <v>899</v>
      </c>
      <c r="J117" s="301" t="s">
        <v>693</v>
      </c>
      <c r="K117" s="300">
        <f t="shared" si="134"/>
        <v>55</v>
      </c>
      <c r="L117" s="302">
        <v>100</v>
      </c>
      <c r="M117" s="303">
        <f t="shared" si="135"/>
        <v>1275</v>
      </c>
      <c r="N117" s="300">
        <v>25</v>
      </c>
      <c r="O117" s="301" t="s">
        <v>555</v>
      </c>
      <c r="P117" s="297">
        <v>44805</v>
      </c>
      <c r="Q117" s="1"/>
      <c r="R117" s="6" t="s">
        <v>827</v>
      </c>
      <c r="S117" s="1"/>
      <c r="T117" s="1"/>
      <c r="U117" s="1"/>
      <c r="V117" s="1"/>
      <c r="W117" s="1"/>
      <c r="X117" s="6"/>
      <c r="Y117" s="1"/>
      <c r="Z117" s="1"/>
      <c r="AA117" s="1"/>
      <c r="AB117" s="1"/>
      <c r="AC117" s="1"/>
      <c r="AD117" s="6"/>
      <c r="AE117" s="1"/>
      <c r="AF117" s="1"/>
      <c r="AG117" s="1"/>
      <c r="AH117" s="1"/>
      <c r="AI117" s="1"/>
      <c r="AJ117" s="6"/>
      <c r="AK117" s="1"/>
      <c r="AL117" s="336"/>
    </row>
    <row r="118" spans="1:38" s="337" customFormat="1" ht="12" customHeight="1">
      <c r="A118" s="342">
        <v>3</v>
      </c>
      <c r="B118" s="329">
        <v>44805</v>
      </c>
      <c r="C118" s="343"/>
      <c r="D118" s="344" t="s">
        <v>898</v>
      </c>
      <c r="E118" s="342" t="s">
        <v>557</v>
      </c>
      <c r="F118" s="342">
        <v>95</v>
      </c>
      <c r="G118" s="342">
        <v>0</v>
      </c>
      <c r="H118" s="345">
        <v>0</v>
      </c>
      <c r="I118" s="366" t="s">
        <v>880</v>
      </c>
      <c r="J118" s="325" t="s">
        <v>681</v>
      </c>
      <c r="K118" s="326">
        <f t="shared" ref="K118:K119" si="136">H118-F118</f>
        <v>-95</v>
      </c>
      <c r="L118" s="327">
        <v>100</v>
      </c>
      <c r="M118" s="328">
        <f t="shared" ref="M118:M120" si="137">(K118*N118)-L118</f>
        <v>-2475</v>
      </c>
      <c r="N118" s="326">
        <v>25</v>
      </c>
      <c r="O118" s="325" t="s">
        <v>567</v>
      </c>
      <c r="P118" s="329">
        <v>44805</v>
      </c>
      <c r="Q118" s="1"/>
      <c r="R118" s="6" t="s">
        <v>827</v>
      </c>
      <c r="S118" s="1"/>
      <c r="T118" s="1"/>
      <c r="U118" s="1"/>
      <c r="V118" s="1"/>
      <c r="W118" s="1"/>
      <c r="X118" s="6"/>
      <c r="Y118" s="1"/>
      <c r="Z118" s="1"/>
      <c r="AA118" s="1"/>
      <c r="AB118" s="1"/>
      <c r="AC118" s="1"/>
      <c r="AD118" s="6"/>
      <c r="AE118" s="1"/>
      <c r="AF118" s="1"/>
      <c r="AG118" s="1"/>
      <c r="AH118" s="1"/>
      <c r="AI118" s="1"/>
      <c r="AJ118" s="6"/>
      <c r="AK118" s="1"/>
      <c r="AL118" s="336"/>
    </row>
    <row r="119" spans="1:38" s="337" customFormat="1" ht="12" customHeight="1">
      <c r="A119" s="338">
        <v>4</v>
      </c>
      <c r="B119" s="374">
        <v>44806</v>
      </c>
      <c r="C119" s="339"/>
      <c r="D119" s="340" t="s">
        <v>906</v>
      </c>
      <c r="E119" s="338" t="s">
        <v>557</v>
      </c>
      <c r="F119" s="338">
        <v>82</v>
      </c>
      <c r="G119" s="338">
        <v>45</v>
      </c>
      <c r="H119" s="341">
        <v>122.5</v>
      </c>
      <c r="I119" s="347" t="s">
        <v>907</v>
      </c>
      <c r="J119" s="301" t="s">
        <v>908</v>
      </c>
      <c r="K119" s="300">
        <f t="shared" si="136"/>
        <v>40.5</v>
      </c>
      <c r="L119" s="302">
        <v>100</v>
      </c>
      <c r="M119" s="303">
        <f t="shared" si="137"/>
        <v>1925</v>
      </c>
      <c r="N119" s="300">
        <v>50</v>
      </c>
      <c r="O119" s="301" t="s">
        <v>555</v>
      </c>
      <c r="P119" s="297">
        <v>44806</v>
      </c>
      <c r="Q119" s="1"/>
      <c r="R119" s="6" t="s">
        <v>556</v>
      </c>
      <c r="S119" s="1"/>
      <c r="T119" s="1"/>
      <c r="U119" s="1"/>
      <c r="V119" s="1"/>
      <c r="W119" s="1"/>
      <c r="X119" s="6"/>
      <c r="Y119" s="1"/>
      <c r="Z119" s="1"/>
      <c r="AA119" s="1"/>
      <c r="AB119" s="1"/>
      <c r="AC119" s="1"/>
      <c r="AD119" s="6"/>
      <c r="AE119" s="1"/>
      <c r="AF119" s="1"/>
      <c r="AG119" s="1"/>
      <c r="AH119" s="1"/>
      <c r="AI119" s="1"/>
      <c r="AJ119" s="6"/>
      <c r="AK119" s="1"/>
      <c r="AL119" s="336"/>
    </row>
    <row r="120" spans="1:38" s="337" customFormat="1" ht="12" customHeight="1">
      <c r="A120" s="342">
        <v>5</v>
      </c>
      <c r="B120" s="365">
        <v>44806</v>
      </c>
      <c r="C120" s="343"/>
      <c r="D120" s="344" t="s">
        <v>909</v>
      </c>
      <c r="E120" s="342" t="s">
        <v>910</v>
      </c>
      <c r="F120" s="342">
        <v>170</v>
      </c>
      <c r="G120" s="342">
        <v>350</v>
      </c>
      <c r="H120" s="345">
        <v>340</v>
      </c>
      <c r="I120" s="366">
        <v>0.1</v>
      </c>
      <c r="J120" s="325" t="s">
        <v>934</v>
      </c>
      <c r="K120" s="326">
        <f>F120-H120</f>
        <v>-170</v>
      </c>
      <c r="L120" s="327">
        <v>100</v>
      </c>
      <c r="M120" s="328">
        <f t="shared" si="137"/>
        <v>-4350</v>
      </c>
      <c r="N120" s="326">
        <v>25</v>
      </c>
      <c r="O120" s="325" t="s">
        <v>567</v>
      </c>
      <c r="P120" s="329">
        <v>44810</v>
      </c>
      <c r="Q120" s="1"/>
      <c r="R120" s="6" t="s">
        <v>556</v>
      </c>
      <c r="S120" s="1"/>
      <c r="T120" s="1"/>
      <c r="U120" s="1"/>
      <c r="V120" s="1"/>
      <c r="W120" s="1"/>
      <c r="X120" s="6"/>
      <c r="Y120" s="1"/>
      <c r="Z120" s="1"/>
      <c r="AA120" s="1"/>
      <c r="AB120" s="1"/>
      <c r="AC120" s="1"/>
      <c r="AD120" s="6"/>
      <c r="AE120" s="1"/>
      <c r="AF120" s="1"/>
      <c r="AG120" s="1"/>
      <c r="AH120" s="1"/>
      <c r="AI120" s="1"/>
      <c r="AJ120" s="6"/>
      <c r="AK120" s="1"/>
      <c r="AL120" s="336"/>
    </row>
    <row r="121" spans="1:38" s="337" customFormat="1" ht="12" customHeight="1">
      <c r="A121" s="342">
        <v>6</v>
      </c>
      <c r="B121" s="365">
        <v>44806</v>
      </c>
      <c r="C121" s="343"/>
      <c r="D121" s="344" t="s">
        <v>906</v>
      </c>
      <c r="E121" s="342" t="s">
        <v>557</v>
      </c>
      <c r="F121" s="342">
        <v>97.5</v>
      </c>
      <c r="G121" s="342">
        <v>65</v>
      </c>
      <c r="H121" s="345">
        <v>65</v>
      </c>
      <c r="I121" s="366" t="s">
        <v>911</v>
      </c>
      <c r="J121" s="325" t="s">
        <v>924</v>
      </c>
      <c r="K121" s="326">
        <f t="shared" ref="K121:K122" si="138">H121-F121</f>
        <v>-32.5</v>
      </c>
      <c r="L121" s="327">
        <v>100</v>
      </c>
      <c r="M121" s="328">
        <f t="shared" ref="M121:M123" si="139">(K121*N121)-L121</f>
        <v>-1725</v>
      </c>
      <c r="N121" s="326">
        <v>50</v>
      </c>
      <c r="O121" s="325" t="s">
        <v>567</v>
      </c>
      <c r="P121" s="329">
        <v>44809</v>
      </c>
      <c r="Q121" s="1"/>
      <c r="R121" s="6" t="s">
        <v>556</v>
      </c>
      <c r="S121" s="1"/>
      <c r="T121" s="1"/>
      <c r="U121" s="1"/>
      <c r="V121" s="1"/>
      <c r="W121" s="1"/>
      <c r="X121" s="6"/>
      <c r="Y121" s="1"/>
      <c r="Z121" s="1"/>
      <c r="AA121" s="1"/>
      <c r="AB121" s="1"/>
      <c r="AC121" s="1"/>
      <c r="AD121" s="6"/>
      <c r="AE121" s="1"/>
      <c r="AF121" s="1"/>
      <c r="AG121" s="1"/>
      <c r="AH121" s="1"/>
      <c r="AI121" s="1"/>
      <c r="AJ121" s="6"/>
      <c r="AK121" s="1"/>
      <c r="AL121" s="336"/>
    </row>
    <row r="122" spans="1:38" s="337" customFormat="1" ht="12" customHeight="1">
      <c r="A122" s="342">
        <v>7</v>
      </c>
      <c r="B122" s="365">
        <v>44806</v>
      </c>
      <c r="C122" s="343"/>
      <c r="D122" s="344" t="s">
        <v>914</v>
      </c>
      <c r="E122" s="342" t="s">
        <v>557</v>
      </c>
      <c r="F122" s="342">
        <v>375</v>
      </c>
      <c r="G122" s="342">
        <v>270</v>
      </c>
      <c r="H122" s="345">
        <v>270</v>
      </c>
      <c r="I122" s="366" t="s">
        <v>912</v>
      </c>
      <c r="J122" s="325" t="s">
        <v>925</v>
      </c>
      <c r="K122" s="326">
        <f t="shared" si="138"/>
        <v>-105</v>
      </c>
      <c r="L122" s="327">
        <v>100</v>
      </c>
      <c r="M122" s="328">
        <f t="shared" si="139"/>
        <v>-2725</v>
      </c>
      <c r="N122" s="326">
        <v>25</v>
      </c>
      <c r="O122" s="325" t="s">
        <v>567</v>
      </c>
      <c r="P122" s="329">
        <v>44809</v>
      </c>
      <c r="Q122" s="1"/>
      <c r="R122" s="6" t="s">
        <v>827</v>
      </c>
      <c r="S122" s="1"/>
      <c r="T122" s="1"/>
      <c r="U122" s="1"/>
      <c r="V122" s="1"/>
      <c r="W122" s="1"/>
      <c r="X122" s="6"/>
      <c r="Y122" s="1"/>
      <c r="Z122" s="1"/>
      <c r="AA122" s="1"/>
      <c r="AB122" s="1"/>
      <c r="AC122" s="1"/>
      <c r="AD122" s="6"/>
      <c r="AE122" s="1"/>
      <c r="AF122" s="1"/>
      <c r="AG122" s="1"/>
      <c r="AH122" s="1"/>
      <c r="AI122" s="1"/>
      <c r="AJ122" s="6"/>
      <c r="AK122" s="1"/>
      <c r="AL122" s="336"/>
    </row>
    <row r="123" spans="1:38" s="337" customFormat="1" ht="12" customHeight="1">
      <c r="A123" s="342">
        <v>8</v>
      </c>
      <c r="B123" s="365">
        <v>44806</v>
      </c>
      <c r="C123" s="343"/>
      <c r="D123" s="344" t="s">
        <v>913</v>
      </c>
      <c r="E123" s="342" t="s">
        <v>910</v>
      </c>
      <c r="F123" s="342">
        <v>26</v>
      </c>
      <c r="G123" s="342">
        <v>35</v>
      </c>
      <c r="H123" s="345">
        <v>35</v>
      </c>
      <c r="I123" s="397" t="s">
        <v>915</v>
      </c>
      <c r="J123" s="325" t="s">
        <v>926</v>
      </c>
      <c r="K123" s="326">
        <f>F123-H123</f>
        <v>-9</v>
      </c>
      <c r="L123" s="327">
        <v>100</v>
      </c>
      <c r="M123" s="328">
        <f t="shared" si="139"/>
        <v>-4600</v>
      </c>
      <c r="N123" s="326">
        <v>500</v>
      </c>
      <c r="O123" s="325" t="s">
        <v>567</v>
      </c>
      <c r="P123" s="329">
        <v>44809</v>
      </c>
      <c r="Q123" s="1"/>
      <c r="R123" s="6" t="s">
        <v>556</v>
      </c>
      <c r="S123" s="1"/>
      <c r="T123" s="1"/>
      <c r="U123" s="1"/>
      <c r="V123" s="1"/>
      <c r="W123" s="1"/>
      <c r="X123" s="6"/>
      <c r="Y123" s="1"/>
      <c r="Z123" s="1"/>
      <c r="AA123" s="1"/>
      <c r="AB123" s="1"/>
      <c r="AC123" s="1"/>
      <c r="AD123" s="6"/>
      <c r="AE123" s="1"/>
      <c r="AF123" s="1"/>
      <c r="AG123" s="1"/>
      <c r="AH123" s="1"/>
      <c r="AI123" s="1"/>
      <c r="AJ123" s="6"/>
      <c r="AK123" s="1"/>
      <c r="AL123" s="336"/>
    </row>
    <row r="124" spans="1:38" s="337" customFormat="1" ht="12" customHeight="1">
      <c r="A124" s="342">
        <v>9</v>
      </c>
      <c r="B124" s="365">
        <v>44809</v>
      </c>
      <c r="C124" s="343"/>
      <c r="D124" s="344" t="s">
        <v>927</v>
      </c>
      <c r="E124" s="342" t="s">
        <v>557</v>
      </c>
      <c r="F124" s="342">
        <v>77.5</v>
      </c>
      <c r="G124" s="342">
        <v>45</v>
      </c>
      <c r="H124" s="345">
        <v>45</v>
      </c>
      <c r="I124" s="366" t="s">
        <v>907</v>
      </c>
      <c r="J124" s="325" t="s">
        <v>924</v>
      </c>
      <c r="K124" s="326">
        <f t="shared" ref="K124:K126" si="140">H124-F124</f>
        <v>-32.5</v>
      </c>
      <c r="L124" s="327">
        <v>100</v>
      </c>
      <c r="M124" s="328">
        <f t="shared" ref="M124:M126" si="141">(K124*N124)-L124</f>
        <v>-1725</v>
      </c>
      <c r="N124" s="326">
        <v>50</v>
      </c>
      <c r="O124" s="325" t="s">
        <v>567</v>
      </c>
      <c r="P124" s="329">
        <v>44810</v>
      </c>
      <c r="Q124" s="1"/>
      <c r="R124" s="6" t="s">
        <v>556</v>
      </c>
      <c r="S124" s="1"/>
      <c r="T124" s="1"/>
      <c r="U124" s="1"/>
      <c r="V124" s="1"/>
      <c r="W124" s="1"/>
      <c r="X124" s="6"/>
      <c r="Y124" s="1"/>
      <c r="Z124" s="1"/>
      <c r="AA124" s="1"/>
      <c r="AB124" s="1"/>
      <c r="AC124" s="1"/>
      <c r="AD124" s="6"/>
      <c r="AE124" s="1"/>
      <c r="AF124" s="1"/>
      <c r="AG124" s="1"/>
      <c r="AH124" s="1"/>
      <c r="AI124" s="1"/>
      <c r="AJ124" s="6"/>
      <c r="AK124" s="1"/>
      <c r="AL124" s="336"/>
    </row>
    <row r="125" spans="1:38" s="337" customFormat="1" ht="12" customHeight="1">
      <c r="A125" s="342">
        <v>10</v>
      </c>
      <c r="B125" s="365">
        <v>44812</v>
      </c>
      <c r="C125" s="343"/>
      <c r="D125" s="344" t="s">
        <v>960</v>
      </c>
      <c r="E125" s="342" t="s">
        <v>557</v>
      </c>
      <c r="F125" s="342">
        <v>140</v>
      </c>
      <c r="G125" s="342">
        <v>30</v>
      </c>
      <c r="H125" s="345">
        <v>30</v>
      </c>
      <c r="I125" s="366" t="s">
        <v>899</v>
      </c>
      <c r="J125" s="325" t="s">
        <v>897</v>
      </c>
      <c r="K125" s="326">
        <f t="shared" si="140"/>
        <v>-110</v>
      </c>
      <c r="L125" s="327">
        <v>100</v>
      </c>
      <c r="M125" s="328">
        <f t="shared" si="141"/>
        <v>-2850</v>
      </c>
      <c r="N125" s="326">
        <v>25</v>
      </c>
      <c r="O125" s="325" t="s">
        <v>567</v>
      </c>
      <c r="P125" s="329">
        <v>44812</v>
      </c>
      <c r="Q125" s="1"/>
      <c r="R125" s="6" t="s">
        <v>827</v>
      </c>
      <c r="S125" s="1"/>
      <c r="T125" s="1"/>
      <c r="U125" s="1"/>
      <c r="V125" s="1"/>
      <c r="W125" s="1"/>
      <c r="X125" s="6"/>
      <c r="Y125" s="1"/>
      <c r="Z125" s="1"/>
      <c r="AA125" s="1"/>
      <c r="AB125" s="1"/>
      <c r="AC125" s="1"/>
      <c r="AD125" s="6"/>
      <c r="AE125" s="1"/>
      <c r="AF125" s="1"/>
      <c r="AG125" s="1"/>
      <c r="AH125" s="1"/>
      <c r="AI125" s="1"/>
      <c r="AJ125" s="6"/>
      <c r="AK125" s="1"/>
      <c r="AL125" s="336"/>
    </row>
    <row r="126" spans="1:38" s="337" customFormat="1" ht="12" customHeight="1">
      <c r="A126" s="338">
        <v>11</v>
      </c>
      <c r="B126" s="374">
        <v>44812</v>
      </c>
      <c r="C126" s="339"/>
      <c r="D126" s="340" t="s">
        <v>963</v>
      </c>
      <c r="E126" s="338" t="s">
        <v>557</v>
      </c>
      <c r="F126" s="338">
        <v>50</v>
      </c>
      <c r="G126" s="338">
        <v>35</v>
      </c>
      <c r="H126" s="341">
        <v>59</v>
      </c>
      <c r="I126" s="347" t="s">
        <v>964</v>
      </c>
      <c r="J126" s="301" t="s">
        <v>762</v>
      </c>
      <c r="K126" s="300">
        <f t="shared" si="140"/>
        <v>9</v>
      </c>
      <c r="L126" s="302">
        <v>100</v>
      </c>
      <c r="M126" s="303">
        <f t="shared" si="141"/>
        <v>2600</v>
      </c>
      <c r="N126" s="300">
        <v>300</v>
      </c>
      <c r="O126" s="301" t="s">
        <v>555</v>
      </c>
      <c r="P126" s="297">
        <v>44813</v>
      </c>
      <c r="Q126" s="1"/>
      <c r="R126" s="6" t="s">
        <v>556</v>
      </c>
      <c r="S126" s="1"/>
      <c r="T126" s="1"/>
      <c r="U126" s="1"/>
      <c r="V126" s="1"/>
      <c r="W126" s="1"/>
      <c r="X126" s="6"/>
      <c r="Y126" s="1"/>
      <c r="Z126" s="1"/>
      <c r="AA126" s="1"/>
      <c r="AB126" s="1"/>
      <c r="AC126" s="1"/>
      <c r="AD126" s="6"/>
      <c r="AE126" s="1"/>
      <c r="AF126" s="1"/>
      <c r="AG126" s="1"/>
      <c r="AH126" s="1"/>
      <c r="AI126" s="1"/>
      <c r="AJ126" s="6"/>
      <c r="AK126" s="1"/>
      <c r="AL126" s="336"/>
    </row>
    <row r="127" spans="1:38" s="337" customFormat="1" ht="12" customHeight="1">
      <c r="A127" s="338">
        <v>12</v>
      </c>
      <c r="B127" s="374">
        <v>44816</v>
      </c>
      <c r="C127" s="339"/>
      <c r="D127" s="340" t="s">
        <v>983</v>
      </c>
      <c r="E127" s="338" t="s">
        <v>557</v>
      </c>
      <c r="F127" s="338">
        <v>5</v>
      </c>
      <c r="G127" s="338">
        <v>1.75</v>
      </c>
      <c r="H127" s="341">
        <v>6.25</v>
      </c>
      <c r="I127" s="418" t="s">
        <v>984</v>
      </c>
      <c r="J127" s="301" t="s">
        <v>1016</v>
      </c>
      <c r="K127" s="300">
        <f t="shared" ref="K127" si="142">H127-F127</f>
        <v>1.25</v>
      </c>
      <c r="L127" s="302">
        <v>100</v>
      </c>
      <c r="M127" s="303">
        <f t="shared" ref="M127" si="143">(K127*N127)-L127</f>
        <v>1775</v>
      </c>
      <c r="N127" s="300">
        <v>1500</v>
      </c>
      <c r="O127" s="301" t="s">
        <v>555</v>
      </c>
      <c r="P127" s="297">
        <v>44813</v>
      </c>
      <c r="Q127" s="1"/>
      <c r="R127" s="6" t="s">
        <v>556</v>
      </c>
      <c r="S127" s="1"/>
      <c r="T127" s="1"/>
      <c r="U127" s="1"/>
      <c r="V127" s="1"/>
      <c r="W127" s="1"/>
      <c r="X127" s="6"/>
      <c r="Y127" s="1"/>
      <c r="Z127" s="1"/>
      <c r="AA127" s="1"/>
      <c r="AB127" s="1"/>
      <c r="AC127" s="1"/>
      <c r="AD127" s="6"/>
      <c r="AE127" s="1"/>
      <c r="AF127" s="1"/>
      <c r="AG127" s="1"/>
      <c r="AH127" s="1"/>
      <c r="AI127" s="1"/>
      <c r="AJ127" s="6"/>
      <c r="AK127" s="1"/>
      <c r="AL127" s="336"/>
    </row>
    <row r="128" spans="1:38" s="337" customFormat="1" ht="12" customHeight="1">
      <c r="A128" s="489">
        <v>13</v>
      </c>
      <c r="B128" s="487">
        <v>44816</v>
      </c>
      <c r="C128" s="359"/>
      <c r="D128" s="360" t="s">
        <v>985</v>
      </c>
      <c r="E128" s="357" t="s">
        <v>557</v>
      </c>
      <c r="F128" s="402" t="s">
        <v>987</v>
      </c>
      <c r="G128" s="357"/>
      <c r="H128" s="361"/>
      <c r="I128" s="362"/>
      <c r="J128" s="485" t="s">
        <v>558</v>
      </c>
      <c r="K128" s="361"/>
      <c r="L128" s="363"/>
      <c r="M128" s="364"/>
      <c r="N128" s="361"/>
      <c r="O128" s="361"/>
      <c r="P128" s="358"/>
      <c r="Q128" s="1"/>
      <c r="R128" s="6" t="s">
        <v>827</v>
      </c>
      <c r="S128" s="1"/>
      <c r="T128" s="1"/>
      <c r="U128" s="1"/>
      <c r="V128" s="1"/>
      <c r="W128" s="1"/>
      <c r="X128" s="6"/>
      <c r="Y128" s="1"/>
      <c r="Z128" s="1"/>
      <c r="AA128" s="1"/>
      <c r="AB128" s="1"/>
      <c r="AC128" s="1"/>
      <c r="AD128" s="6"/>
      <c r="AE128" s="1"/>
      <c r="AF128" s="1"/>
      <c r="AG128" s="1"/>
      <c r="AH128" s="1"/>
      <c r="AI128" s="1"/>
      <c r="AJ128" s="6"/>
      <c r="AK128" s="1"/>
      <c r="AL128" s="336"/>
    </row>
    <row r="129" spans="1:38" s="337" customFormat="1" ht="12" customHeight="1">
      <c r="A129" s="490"/>
      <c r="B129" s="488"/>
      <c r="C129" s="359"/>
      <c r="D129" s="360" t="s">
        <v>986</v>
      </c>
      <c r="E129" s="357" t="s">
        <v>910</v>
      </c>
      <c r="F129" s="357" t="s">
        <v>988</v>
      </c>
      <c r="G129" s="357"/>
      <c r="H129" s="361"/>
      <c r="I129" s="362"/>
      <c r="J129" s="486"/>
      <c r="K129" s="361"/>
      <c r="L129" s="363"/>
      <c r="M129" s="364"/>
      <c r="N129" s="361"/>
      <c r="O129" s="361"/>
      <c r="P129" s="358"/>
      <c r="Q129" s="1"/>
      <c r="R129" s="6"/>
      <c r="S129" s="1"/>
      <c r="T129" s="1"/>
      <c r="U129" s="1"/>
      <c r="V129" s="1"/>
      <c r="W129" s="1"/>
      <c r="X129" s="6"/>
      <c r="Y129" s="1"/>
      <c r="Z129" s="1"/>
      <c r="AA129" s="1"/>
      <c r="AB129" s="1"/>
      <c r="AC129" s="1"/>
      <c r="AD129" s="6"/>
      <c r="AE129" s="1"/>
      <c r="AF129" s="1"/>
      <c r="AG129" s="1"/>
      <c r="AH129" s="1"/>
      <c r="AI129" s="1"/>
      <c r="AJ129" s="6"/>
      <c r="AK129" s="1"/>
      <c r="AL129" s="336"/>
    </row>
    <row r="130" spans="1:38" s="337" customFormat="1" ht="12" customHeight="1">
      <c r="A130" s="415">
        <v>14</v>
      </c>
      <c r="B130" s="414">
        <v>44817</v>
      </c>
      <c r="C130" s="343"/>
      <c r="D130" s="344" t="s">
        <v>1003</v>
      </c>
      <c r="E130" s="342" t="s">
        <v>910</v>
      </c>
      <c r="F130" s="342">
        <v>54</v>
      </c>
      <c r="G130" s="342">
        <v>90</v>
      </c>
      <c r="H130" s="345">
        <v>90</v>
      </c>
      <c r="I130" s="366">
        <v>0.1</v>
      </c>
      <c r="J130" s="325" t="s">
        <v>926</v>
      </c>
      <c r="K130" s="326">
        <f>F130-H130</f>
        <v>-36</v>
      </c>
      <c r="L130" s="327">
        <v>100</v>
      </c>
      <c r="M130" s="328">
        <f t="shared" ref="M130:M134" si="144">(K130*N130)-L130</f>
        <v>-18100</v>
      </c>
      <c r="N130" s="326">
        <v>500</v>
      </c>
      <c r="O130" s="325" t="s">
        <v>567</v>
      </c>
      <c r="P130" s="329">
        <v>44818</v>
      </c>
      <c r="Q130" s="1"/>
      <c r="R130" s="6" t="s">
        <v>556</v>
      </c>
      <c r="S130" s="1"/>
      <c r="T130" s="1"/>
      <c r="U130" s="1"/>
      <c r="V130" s="1"/>
      <c r="W130" s="1"/>
      <c r="X130" s="6"/>
      <c r="Y130" s="1"/>
      <c r="Z130" s="1"/>
      <c r="AA130" s="1"/>
      <c r="AB130" s="1"/>
      <c r="AC130" s="1"/>
      <c r="AD130" s="6"/>
      <c r="AE130" s="1"/>
      <c r="AF130" s="1"/>
      <c r="AG130" s="1"/>
      <c r="AH130" s="1"/>
      <c r="AI130" s="1"/>
      <c r="AJ130" s="6"/>
      <c r="AK130" s="1"/>
      <c r="AL130" s="336"/>
    </row>
    <row r="131" spans="1:38" s="337" customFormat="1" ht="12" customHeight="1">
      <c r="A131" s="415">
        <v>15</v>
      </c>
      <c r="B131" s="414">
        <v>44817</v>
      </c>
      <c r="C131" s="343"/>
      <c r="D131" s="344" t="s">
        <v>963</v>
      </c>
      <c r="E131" s="342" t="s">
        <v>557</v>
      </c>
      <c r="F131" s="342">
        <v>51</v>
      </c>
      <c r="G131" s="342">
        <v>37</v>
      </c>
      <c r="H131" s="345">
        <v>37</v>
      </c>
      <c r="I131" s="366" t="s">
        <v>1004</v>
      </c>
      <c r="J131" s="325" t="s">
        <v>1017</v>
      </c>
      <c r="K131" s="326">
        <f t="shared" ref="K131:K134" si="145">H131-F131</f>
        <v>-14</v>
      </c>
      <c r="L131" s="327">
        <v>100</v>
      </c>
      <c r="M131" s="328">
        <f t="shared" si="144"/>
        <v>-4300</v>
      </c>
      <c r="N131" s="326">
        <v>300</v>
      </c>
      <c r="O131" s="325" t="s">
        <v>567</v>
      </c>
      <c r="P131" s="329">
        <v>44818</v>
      </c>
      <c r="Q131" s="1"/>
      <c r="R131" s="6" t="s">
        <v>556</v>
      </c>
      <c r="S131" s="1"/>
      <c r="T131" s="1"/>
      <c r="U131" s="1"/>
      <c r="V131" s="1"/>
      <c r="W131" s="1"/>
      <c r="X131" s="6"/>
      <c r="Y131" s="1"/>
      <c r="Z131" s="1"/>
      <c r="AA131" s="1"/>
      <c r="AB131" s="1"/>
      <c r="AC131" s="1"/>
      <c r="AD131" s="6"/>
      <c r="AE131" s="1"/>
      <c r="AF131" s="1"/>
      <c r="AG131" s="1"/>
      <c r="AH131" s="1"/>
      <c r="AI131" s="1"/>
      <c r="AJ131" s="6"/>
      <c r="AK131" s="1"/>
      <c r="AL131" s="336"/>
    </row>
    <row r="132" spans="1:38" s="337" customFormat="1" ht="12" customHeight="1">
      <c r="A132" s="416">
        <v>16</v>
      </c>
      <c r="B132" s="417">
        <v>44817</v>
      </c>
      <c r="C132" s="339"/>
      <c r="D132" s="340" t="s">
        <v>1005</v>
      </c>
      <c r="E132" s="338" t="s">
        <v>557</v>
      </c>
      <c r="F132" s="338">
        <v>11.5</v>
      </c>
      <c r="G132" s="338">
        <v>7</v>
      </c>
      <c r="H132" s="341">
        <v>14.75</v>
      </c>
      <c r="I132" s="347" t="s">
        <v>1006</v>
      </c>
      <c r="J132" s="301" t="s">
        <v>1019</v>
      </c>
      <c r="K132" s="300">
        <f t="shared" si="145"/>
        <v>3.25</v>
      </c>
      <c r="L132" s="302">
        <v>100</v>
      </c>
      <c r="M132" s="303">
        <f t="shared" si="144"/>
        <v>3800</v>
      </c>
      <c r="N132" s="300">
        <v>1200</v>
      </c>
      <c r="O132" s="301" t="s">
        <v>555</v>
      </c>
      <c r="P132" s="297">
        <v>44818</v>
      </c>
      <c r="Q132" s="1"/>
      <c r="R132" s="6" t="s">
        <v>827</v>
      </c>
      <c r="S132" s="1"/>
      <c r="T132" s="1"/>
      <c r="U132" s="1"/>
      <c r="V132" s="1"/>
      <c r="W132" s="1"/>
      <c r="X132" s="6"/>
      <c r="Y132" s="1"/>
      <c r="Z132" s="1"/>
      <c r="AA132" s="1"/>
      <c r="AB132" s="1"/>
      <c r="AC132" s="1"/>
      <c r="AD132" s="6"/>
      <c r="AE132" s="1"/>
      <c r="AF132" s="1"/>
      <c r="AG132" s="1"/>
      <c r="AH132" s="1"/>
      <c r="AI132" s="1"/>
      <c r="AJ132" s="6"/>
      <c r="AK132" s="1"/>
      <c r="AL132" s="336"/>
    </row>
    <row r="133" spans="1:38" s="337" customFormat="1" ht="12" customHeight="1">
      <c r="A133" s="416">
        <v>17</v>
      </c>
      <c r="B133" s="417">
        <v>44817</v>
      </c>
      <c r="C133" s="339"/>
      <c r="D133" s="340" t="s">
        <v>1007</v>
      </c>
      <c r="E133" s="338" t="s">
        <v>557</v>
      </c>
      <c r="F133" s="338">
        <v>12.5</v>
      </c>
      <c r="G133" s="338">
        <v>7.5</v>
      </c>
      <c r="H133" s="341">
        <v>14.5</v>
      </c>
      <c r="I133" s="347" t="s">
        <v>1008</v>
      </c>
      <c r="J133" s="301" t="s">
        <v>1018</v>
      </c>
      <c r="K133" s="300">
        <f t="shared" si="145"/>
        <v>2</v>
      </c>
      <c r="L133" s="302">
        <v>100</v>
      </c>
      <c r="M133" s="303">
        <f t="shared" si="144"/>
        <v>1700</v>
      </c>
      <c r="N133" s="300">
        <v>900</v>
      </c>
      <c r="O133" s="301" t="s">
        <v>555</v>
      </c>
      <c r="P133" s="297">
        <v>44818</v>
      </c>
      <c r="Q133" s="1"/>
      <c r="R133" s="6" t="s">
        <v>556</v>
      </c>
      <c r="S133" s="1"/>
      <c r="T133" s="1"/>
      <c r="U133" s="1"/>
      <c r="V133" s="1"/>
      <c r="W133" s="1"/>
      <c r="X133" s="6"/>
      <c r="Y133" s="1"/>
      <c r="Z133" s="1"/>
      <c r="AA133" s="1"/>
      <c r="AB133" s="1"/>
      <c r="AC133" s="1"/>
      <c r="AD133" s="6"/>
      <c r="AE133" s="1"/>
      <c r="AF133" s="1"/>
      <c r="AG133" s="1"/>
      <c r="AH133" s="1"/>
      <c r="AI133" s="1"/>
      <c r="AJ133" s="6"/>
      <c r="AK133" s="1"/>
      <c r="AL133" s="336"/>
    </row>
    <row r="134" spans="1:38" s="337" customFormat="1" ht="12" customHeight="1">
      <c r="A134" s="416">
        <v>18</v>
      </c>
      <c r="B134" s="417">
        <v>44818</v>
      </c>
      <c r="C134" s="339"/>
      <c r="D134" s="340" t="s">
        <v>1007</v>
      </c>
      <c r="E134" s="338" t="s">
        <v>557</v>
      </c>
      <c r="F134" s="338">
        <v>11.5</v>
      </c>
      <c r="G134" s="338">
        <v>6.5</v>
      </c>
      <c r="H134" s="341">
        <v>14</v>
      </c>
      <c r="I134" s="347" t="s">
        <v>1008</v>
      </c>
      <c r="J134" s="301" t="s">
        <v>1049</v>
      </c>
      <c r="K134" s="300">
        <f t="shared" si="145"/>
        <v>2.5</v>
      </c>
      <c r="L134" s="302">
        <v>100</v>
      </c>
      <c r="M134" s="303">
        <f t="shared" si="144"/>
        <v>2150</v>
      </c>
      <c r="N134" s="300">
        <v>900</v>
      </c>
      <c r="O134" s="301" t="s">
        <v>555</v>
      </c>
      <c r="P134" s="297">
        <v>44819</v>
      </c>
      <c r="Q134" s="1"/>
      <c r="R134" s="6" t="s">
        <v>556</v>
      </c>
      <c r="S134" s="1"/>
      <c r="T134" s="1"/>
      <c r="U134" s="1"/>
      <c r="V134" s="1"/>
      <c r="W134" s="1"/>
      <c r="X134" s="6"/>
      <c r="Y134" s="1"/>
      <c r="Z134" s="1"/>
      <c r="AA134" s="1"/>
      <c r="AB134" s="1"/>
      <c r="AC134" s="1"/>
      <c r="AD134" s="6"/>
      <c r="AE134" s="1"/>
      <c r="AF134" s="1"/>
      <c r="AG134" s="1"/>
      <c r="AH134" s="1"/>
      <c r="AI134" s="1"/>
      <c r="AJ134" s="6"/>
      <c r="AK134" s="1"/>
      <c r="AL134" s="336"/>
    </row>
    <row r="135" spans="1:38" s="337" customFormat="1" ht="12" customHeight="1">
      <c r="A135" s="416">
        <v>19</v>
      </c>
      <c r="B135" s="417">
        <v>44818</v>
      </c>
      <c r="C135" s="339"/>
      <c r="D135" s="340" t="s">
        <v>1020</v>
      </c>
      <c r="E135" s="338" t="s">
        <v>557</v>
      </c>
      <c r="F135" s="338">
        <v>17.5</v>
      </c>
      <c r="G135" s="338">
        <v>9.5</v>
      </c>
      <c r="H135" s="341">
        <v>21</v>
      </c>
      <c r="I135" s="347" t="s">
        <v>1021</v>
      </c>
      <c r="J135" s="301" t="s">
        <v>1022</v>
      </c>
      <c r="K135" s="300">
        <f t="shared" ref="K135:K136" si="146">H135-F135</f>
        <v>3.5</v>
      </c>
      <c r="L135" s="302">
        <v>100</v>
      </c>
      <c r="M135" s="303">
        <f t="shared" ref="M135:M136" si="147">(K135*N135)-L135</f>
        <v>2350</v>
      </c>
      <c r="N135" s="300">
        <v>700</v>
      </c>
      <c r="O135" s="301" t="s">
        <v>555</v>
      </c>
      <c r="P135" s="297">
        <v>44818</v>
      </c>
      <c r="Q135" s="1"/>
      <c r="R135" s="6" t="s">
        <v>556</v>
      </c>
      <c r="S135" s="1"/>
      <c r="T135" s="1"/>
      <c r="U135" s="1"/>
      <c r="V135" s="1"/>
      <c r="W135" s="1"/>
      <c r="X135" s="6"/>
      <c r="Y135" s="1"/>
      <c r="Z135" s="1"/>
      <c r="AA135" s="1"/>
      <c r="AB135" s="1"/>
      <c r="AC135" s="1"/>
      <c r="AD135" s="6"/>
      <c r="AE135" s="1"/>
      <c r="AF135" s="1"/>
      <c r="AG135" s="1"/>
      <c r="AH135" s="1"/>
      <c r="AI135" s="1"/>
      <c r="AJ135" s="6"/>
      <c r="AK135" s="1"/>
      <c r="AL135" s="336"/>
    </row>
    <row r="136" spans="1:38" s="337" customFormat="1" ht="12" customHeight="1">
      <c r="A136" s="415">
        <v>20</v>
      </c>
      <c r="B136" s="414">
        <v>44818</v>
      </c>
      <c r="C136" s="343"/>
      <c r="D136" s="344" t="s">
        <v>1023</v>
      </c>
      <c r="E136" s="342" t="s">
        <v>557</v>
      </c>
      <c r="F136" s="342">
        <v>26</v>
      </c>
      <c r="G136" s="342">
        <v>9.5</v>
      </c>
      <c r="H136" s="345">
        <v>9.5</v>
      </c>
      <c r="I136" s="366" t="s">
        <v>1024</v>
      </c>
      <c r="J136" s="325" t="s">
        <v>1066</v>
      </c>
      <c r="K136" s="326">
        <f t="shared" si="146"/>
        <v>-16.5</v>
      </c>
      <c r="L136" s="327">
        <v>100</v>
      </c>
      <c r="M136" s="328">
        <f t="shared" si="147"/>
        <v>-512.5</v>
      </c>
      <c r="N136" s="326">
        <v>25</v>
      </c>
      <c r="O136" s="325" t="s">
        <v>567</v>
      </c>
      <c r="P136" s="329">
        <v>44820</v>
      </c>
      <c r="Q136" s="1"/>
      <c r="R136" s="6" t="s">
        <v>827</v>
      </c>
      <c r="S136" s="1"/>
      <c r="T136" s="1"/>
      <c r="U136" s="1"/>
      <c r="V136" s="1"/>
      <c r="W136" s="1"/>
      <c r="X136" s="6"/>
      <c r="Y136" s="1"/>
      <c r="Z136" s="1"/>
      <c r="AA136" s="1"/>
      <c r="AB136" s="1"/>
      <c r="AC136" s="1"/>
      <c r="AD136" s="6"/>
      <c r="AE136" s="1"/>
      <c r="AF136" s="1"/>
      <c r="AG136" s="1"/>
      <c r="AH136" s="1"/>
      <c r="AI136" s="1"/>
      <c r="AJ136" s="6"/>
      <c r="AK136" s="1"/>
      <c r="AL136" s="336"/>
    </row>
    <row r="137" spans="1:38" s="337" customFormat="1" ht="12" customHeight="1">
      <c r="A137" s="419">
        <v>21</v>
      </c>
      <c r="B137" s="420">
        <v>44818</v>
      </c>
      <c r="C137" s="421"/>
      <c r="D137" s="422" t="s">
        <v>1025</v>
      </c>
      <c r="E137" s="423" t="s">
        <v>557</v>
      </c>
      <c r="F137" s="423">
        <v>72</v>
      </c>
      <c r="G137" s="423">
        <v>30</v>
      </c>
      <c r="H137" s="424">
        <v>72</v>
      </c>
      <c r="I137" s="425" t="s">
        <v>1026</v>
      </c>
      <c r="J137" s="426" t="s">
        <v>1030</v>
      </c>
      <c r="K137" s="427">
        <f t="shared" ref="K137" si="148">H137-F137</f>
        <v>0</v>
      </c>
      <c r="L137" s="428">
        <v>100</v>
      </c>
      <c r="M137" s="429">
        <f t="shared" ref="M137" si="149">(K137*N137)-L137</f>
        <v>-100</v>
      </c>
      <c r="N137" s="427">
        <v>50</v>
      </c>
      <c r="O137" s="393" t="s">
        <v>676</v>
      </c>
      <c r="P137" s="430">
        <v>44818</v>
      </c>
      <c r="Q137" s="1"/>
      <c r="R137" s="6" t="s">
        <v>827</v>
      </c>
      <c r="S137" s="1"/>
      <c r="T137" s="1"/>
      <c r="U137" s="1"/>
      <c r="V137" s="1"/>
      <c r="W137" s="1"/>
      <c r="X137" s="6"/>
      <c r="Y137" s="1"/>
      <c r="Z137" s="1"/>
      <c r="AA137" s="1"/>
      <c r="AB137" s="1"/>
      <c r="AC137" s="1"/>
      <c r="AD137" s="6"/>
      <c r="AE137" s="1"/>
      <c r="AF137" s="1"/>
      <c r="AG137" s="1"/>
      <c r="AH137" s="1"/>
      <c r="AI137" s="1"/>
      <c r="AJ137" s="6"/>
      <c r="AK137" s="1"/>
      <c r="AL137" s="336"/>
    </row>
    <row r="138" spans="1:38" s="337" customFormat="1" ht="12" customHeight="1">
      <c r="A138" s="416">
        <v>22</v>
      </c>
      <c r="B138" s="417">
        <v>44818</v>
      </c>
      <c r="C138" s="339"/>
      <c r="D138" s="340" t="s">
        <v>1027</v>
      </c>
      <c r="E138" s="338" t="s">
        <v>557</v>
      </c>
      <c r="F138" s="338">
        <v>225</v>
      </c>
      <c r="G138" s="338">
        <v>110</v>
      </c>
      <c r="H138" s="341">
        <v>285</v>
      </c>
      <c r="I138" s="347" t="s">
        <v>1028</v>
      </c>
      <c r="J138" s="301" t="s">
        <v>763</v>
      </c>
      <c r="K138" s="300">
        <f t="shared" ref="K138:K139" si="150">H138-F138</f>
        <v>60</v>
      </c>
      <c r="L138" s="302">
        <v>100</v>
      </c>
      <c r="M138" s="303">
        <f t="shared" ref="M138:M139" si="151">(K138*N138)-L138</f>
        <v>1400</v>
      </c>
      <c r="N138" s="300">
        <v>25</v>
      </c>
      <c r="O138" s="301" t="s">
        <v>555</v>
      </c>
      <c r="P138" s="297">
        <v>44818</v>
      </c>
      <c r="Q138" s="1"/>
      <c r="R138" s="6" t="s">
        <v>556</v>
      </c>
      <c r="S138" s="1"/>
      <c r="T138" s="1"/>
      <c r="U138" s="1"/>
      <c r="V138" s="1"/>
      <c r="W138" s="1"/>
      <c r="X138" s="6"/>
      <c r="Y138" s="1"/>
      <c r="Z138" s="1"/>
      <c r="AA138" s="1"/>
      <c r="AB138" s="1"/>
      <c r="AC138" s="1"/>
      <c r="AD138" s="6"/>
      <c r="AE138" s="1"/>
      <c r="AF138" s="1"/>
      <c r="AG138" s="1"/>
      <c r="AH138" s="1"/>
      <c r="AI138" s="1"/>
      <c r="AJ138" s="6"/>
      <c r="AK138" s="1"/>
      <c r="AL138" s="336"/>
    </row>
    <row r="139" spans="1:38" s="337" customFormat="1" ht="12" customHeight="1">
      <c r="A139" s="415">
        <v>23</v>
      </c>
      <c r="B139" s="414">
        <v>44818</v>
      </c>
      <c r="C139" s="343"/>
      <c r="D139" s="344" t="s">
        <v>1027</v>
      </c>
      <c r="E139" s="342" t="s">
        <v>557</v>
      </c>
      <c r="F139" s="342">
        <v>225</v>
      </c>
      <c r="G139" s="342">
        <v>110</v>
      </c>
      <c r="H139" s="345">
        <v>165</v>
      </c>
      <c r="I139" s="366" t="s">
        <v>1028</v>
      </c>
      <c r="J139" s="325" t="s">
        <v>1029</v>
      </c>
      <c r="K139" s="326">
        <f t="shared" si="150"/>
        <v>-60</v>
      </c>
      <c r="L139" s="327">
        <v>100</v>
      </c>
      <c r="M139" s="328">
        <f t="shared" si="151"/>
        <v>-1600</v>
      </c>
      <c r="N139" s="326">
        <v>25</v>
      </c>
      <c r="O139" s="325" t="s">
        <v>567</v>
      </c>
      <c r="P139" s="329">
        <v>44818</v>
      </c>
      <c r="Q139" s="1"/>
      <c r="R139" s="6" t="s">
        <v>556</v>
      </c>
      <c r="S139" s="1"/>
      <c r="T139" s="1"/>
      <c r="U139" s="1"/>
      <c r="V139" s="1"/>
      <c r="W139" s="1"/>
      <c r="X139" s="6"/>
      <c r="Y139" s="1"/>
      <c r="Z139" s="1"/>
      <c r="AA139" s="1"/>
      <c r="AB139" s="1"/>
      <c r="AC139" s="1"/>
      <c r="AD139" s="6"/>
      <c r="AE139" s="1"/>
      <c r="AF139" s="1"/>
      <c r="AG139" s="1"/>
      <c r="AH139" s="1"/>
      <c r="AI139" s="1"/>
      <c r="AJ139" s="6"/>
      <c r="AK139" s="1"/>
      <c r="AL139" s="336"/>
    </row>
    <row r="140" spans="1:38" s="337" customFormat="1" ht="11.25" customHeight="1">
      <c r="A140" s="416">
        <v>24</v>
      </c>
      <c r="B140" s="417">
        <v>44819</v>
      </c>
      <c r="C140" s="339"/>
      <c r="D140" s="340" t="s">
        <v>1042</v>
      </c>
      <c r="E140" s="338" t="s">
        <v>557</v>
      </c>
      <c r="F140" s="338">
        <v>45</v>
      </c>
      <c r="G140" s="338">
        <v>10</v>
      </c>
      <c r="H140" s="341">
        <v>76</v>
      </c>
      <c r="I140" s="347" t="s">
        <v>1043</v>
      </c>
      <c r="J140" s="301" t="s">
        <v>982</v>
      </c>
      <c r="K140" s="300">
        <f t="shared" ref="K140:K141" si="152">H140-F140</f>
        <v>31</v>
      </c>
      <c r="L140" s="302">
        <v>100</v>
      </c>
      <c r="M140" s="303">
        <f t="shared" ref="M140:M141" si="153">(K140*N140)-L140</f>
        <v>1450</v>
      </c>
      <c r="N140" s="300">
        <v>50</v>
      </c>
      <c r="O140" s="301" t="s">
        <v>555</v>
      </c>
      <c r="P140" s="297">
        <v>44819</v>
      </c>
      <c r="Q140" s="1"/>
      <c r="R140" s="6" t="s">
        <v>556</v>
      </c>
      <c r="S140" s="1"/>
      <c r="T140" s="1"/>
      <c r="U140" s="1"/>
      <c r="V140" s="1"/>
      <c r="W140" s="1"/>
      <c r="X140" s="6"/>
      <c r="Y140" s="1"/>
      <c r="Z140" s="1"/>
      <c r="AA140" s="1"/>
      <c r="AB140" s="1"/>
      <c r="AC140" s="1"/>
      <c r="AD140" s="6"/>
      <c r="AE140" s="1"/>
      <c r="AF140" s="1"/>
      <c r="AG140" s="1"/>
      <c r="AH140" s="1"/>
      <c r="AI140" s="1"/>
      <c r="AJ140" s="6"/>
      <c r="AK140" s="1"/>
      <c r="AL140" s="336"/>
    </row>
    <row r="141" spans="1:38" s="337" customFormat="1" ht="11.25" customHeight="1">
      <c r="A141" s="416">
        <v>25</v>
      </c>
      <c r="B141" s="417">
        <v>44819</v>
      </c>
      <c r="C141" s="339"/>
      <c r="D141" s="340" t="s">
        <v>1042</v>
      </c>
      <c r="E141" s="338" t="s">
        <v>557</v>
      </c>
      <c r="F141" s="338">
        <v>57</v>
      </c>
      <c r="G141" s="338">
        <v>14</v>
      </c>
      <c r="H141" s="341">
        <v>96</v>
      </c>
      <c r="I141" s="347" t="s">
        <v>1043</v>
      </c>
      <c r="J141" s="301" t="s">
        <v>1050</v>
      </c>
      <c r="K141" s="300">
        <f t="shared" si="152"/>
        <v>39</v>
      </c>
      <c r="L141" s="302">
        <v>100</v>
      </c>
      <c r="M141" s="303">
        <f t="shared" si="153"/>
        <v>1850</v>
      </c>
      <c r="N141" s="300">
        <v>50</v>
      </c>
      <c r="O141" s="301" t="s">
        <v>555</v>
      </c>
      <c r="P141" s="297">
        <v>44819</v>
      </c>
      <c r="Q141" s="1"/>
      <c r="R141" s="6" t="s">
        <v>556</v>
      </c>
      <c r="S141" s="1"/>
      <c r="T141" s="1"/>
      <c r="U141" s="1"/>
      <c r="V141" s="1"/>
      <c r="W141" s="1"/>
      <c r="X141" s="6"/>
      <c r="Y141" s="1"/>
      <c r="Z141" s="1"/>
      <c r="AA141" s="1"/>
      <c r="AB141" s="1"/>
      <c r="AC141" s="1"/>
      <c r="AD141" s="6"/>
      <c r="AE141" s="1"/>
      <c r="AF141" s="1"/>
      <c r="AG141" s="1"/>
      <c r="AH141" s="1"/>
      <c r="AI141" s="1"/>
      <c r="AJ141" s="6"/>
      <c r="AK141" s="1"/>
      <c r="AL141" s="336"/>
    </row>
    <row r="142" spans="1:38" s="337" customFormat="1" ht="11.25" customHeight="1">
      <c r="A142" s="416">
        <v>26</v>
      </c>
      <c r="B142" s="417">
        <v>44819</v>
      </c>
      <c r="C142" s="339"/>
      <c r="D142" s="340" t="s">
        <v>1044</v>
      </c>
      <c r="E142" s="338" t="s">
        <v>557</v>
      </c>
      <c r="F142" s="338">
        <v>135</v>
      </c>
      <c r="G142" s="338">
        <v>30</v>
      </c>
      <c r="H142" s="341">
        <v>185</v>
      </c>
      <c r="I142" s="347" t="s">
        <v>1045</v>
      </c>
      <c r="J142" s="301" t="s">
        <v>1046</v>
      </c>
      <c r="K142" s="300">
        <f t="shared" ref="K142" si="154">H142-F142</f>
        <v>50</v>
      </c>
      <c r="L142" s="302">
        <v>100</v>
      </c>
      <c r="M142" s="303">
        <f t="shared" ref="M142" si="155">(K142*N142)-L142</f>
        <v>1150</v>
      </c>
      <c r="N142" s="300">
        <v>25</v>
      </c>
      <c r="O142" s="301" t="s">
        <v>555</v>
      </c>
      <c r="P142" s="297">
        <v>44819</v>
      </c>
      <c r="Q142" s="1"/>
      <c r="R142" s="6" t="s">
        <v>827</v>
      </c>
      <c r="S142" s="1"/>
      <c r="T142" s="1"/>
      <c r="U142" s="1"/>
      <c r="V142" s="1"/>
      <c r="W142" s="1"/>
      <c r="X142" s="6"/>
      <c r="Y142" s="1"/>
      <c r="Z142" s="1"/>
      <c r="AA142" s="1"/>
      <c r="AB142" s="1"/>
      <c r="AC142" s="1"/>
      <c r="AD142" s="6"/>
      <c r="AE142" s="1"/>
      <c r="AF142" s="1"/>
      <c r="AG142" s="1"/>
      <c r="AH142" s="1"/>
      <c r="AI142" s="1"/>
      <c r="AJ142" s="6"/>
      <c r="AK142" s="1"/>
      <c r="AL142" s="336"/>
    </row>
    <row r="143" spans="1:38" s="337" customFormat="1" ht="11.25" customHeight="1">
      <c r="A143" s="416">
        <v>27</v>
      </c>
      <c r="B143" s="417">
        <v>44819</v>
      </c>
      <c r="C143" s="339"/>
      <c r="D143" s="340" t="s">
        <v>963</v>
      </c>
      <c r="E143" s="338" t="s">
        <v>557</v>
      </c>
      <c r="F143" s="338">
        <v>53.5</v>
      </c>
      <c r="G143" s="338">
        <v>37</v>
      </c>
      <c r="H143" s="341">
        <v>65</v>
      </c>
      <c r="I143" s="347" t="s">
        <v>1047</v>
      </c>
      <c r="J143" s="301" t="s">
        <v>1048</v>
      </c>
      <c r="K143" s="300">
        <f t="shared" ref="K143" si="156">H143-F143</f>
        <v>11.5</v>
      </c>
      <c r="L143" s="302">
        <v>100</v>
      </c>
      <c r="M143" s="303">
        <f t="shared" ref="M143" si="157">(K143*N143)-L143</f>
        <v>3350</v>
      </c>
      <c r="N143" s="300">
        <v>300</v>
      </c>
      <c r="O143" s="301" t="s">
        <v>555</v>
      </c>
      <c r="P143" s="297">
        <v>44819</v>
      </c>
      <c r="Q143" s="1"/>
      <c r="R143" s="6" t="s">
        <v>556</v>
      </c>
      <c r="S143" s="1"/>
      <c r="T143" s="1"/>
      <c r="U143" s="1"/>
      <c r="V143" s="1"/>
      <c r="W143" s="1"/>
      <c r="X143" s="6"/>
      <c r="Y143" s="1"/>
      <c r="Z143" s="1"/>
      <c r="AA143" s="1"/>
      <c r="AB143" s="1"/>
      <c r="AC143" s="1"/>
      <c r="AD143" s="6"/>
      <c r="AE143" s="1"/>
      <c r="AF143" s="1"/>
      <c r="AG143" s="1"/>
      <c r="AH143" s="1"/>
      <c r="AI143" s="1"/>
      <c r="AJ143" s="6"/>
      <c r="AK143" s="1"/>
      <c r="AL143" s="336"/>
    </row>
    <row r="144" spans="1:38" s="337" customFormat="1" ht="11.25" customHeight="1">
      <c r="A144" s="419">
        <v>28</v>
      </c>
      <c r="B144" s="420">
        <v>44824</v>
      </c>
      <c r="C144" s="421"/>
      <c r="D144" s="422" t="s">
        <v>1094</v>
      </c>
      <c r="E144" s="423" t="s">
        <v>557</v>
      </c>
      <c r="F144" s="423">
        <v>75</v>
      </c>
      <c r="G144" s="423">
        <v>34</v>
      </c>
      <c r="H144" s="424">
        <v>82</v>
      </c>
      <c r="I144" s="425" t="s">
        <v>1095</v>
      </c>
      <c r="J144" s="426" t="s">
        <v>1099</v>
      </c>
      <c r="K144" s="427">
        <f t="shared" ref="K144:K145" si="158">H144-F144</f>
        <v>7</v>
      </c>
      <c r="L144" s="428">
        <v>100</v>
      </c>
      <c r="M144" s="429">
        <f t="shared" ref="M144:M145" si="159">(K144*N144)-L144</f>
        <v>2000</v>
      </c>
      <c r="N144" s="427">
        <v>300</v>
      </c>
      <c r="O144" s="393" t="s">
        <v>676</v>
      </c>
      <c r="P144" s="430">
        <v>44825</v>
      </c>
      <c r="Q144" s="1"/>
      <c r="R144" s="6"/>
      <c r="S144" s="1"/>
      <c r="T144" s="1"/>
      <c r="U144" s="1"/>
      <c r="V144" s="1"/>
      <c r="W144" s="1"/>
      <c r="X144" s="6"/>
      <c r="Y144" s="1"/>
      <c r="Z144" s="1"/>
      <c r="AA144" s="1"/>
      <c r="AB144" s="1"/>
      <c r="AC144" s="1"/>
      <c r="AD144" s="6"/>
      <c r="AE144" s="1"/>
      <c r="AF144" s="1"/>
      <c r="AG144" s="1"/>
      <c r="AH144" s="1"/>
      <c r="AI144" s="1"/>
      <c r="AJ144" s="6"/>
      <c r="AK144" s="1"/>
      <c r="AL144" s="336"/>
    </row>
    <row r="145" spans="1:38" s="337" customFormat="1" ht="11.25" customHeight="1">
      <c r="A145" s="415">
        <v>29</v>
      </c>
      <c r="B145" s="414">
        <v>44824</v>
      </c>
      <c r="C145" s="343"/>
      <c r="D145" s="344" t="s">
        <v>1106</v>
      </c>
      <c r="E145" s="342" t="s">
        <v>557</v>
      </c>
      <c r="F145" s="342">
        <v>27</v>
      </c>
      <c r="G145" s="342">
        <v>10</v>
      </c>
      <c r="H145" s="345">
        <v>10</v>
      </c>
      <c r="I145" s="366" t="s">
        <v>1024</v>
      </c>
      <c r="J145" s="325" t="s">
        <v>1178</v>
      </c>
      <c r="K145" s="326">
        <f t="shared" si="158"/>
        <v>-17</v>
      </c>
      <c r="L145" s="327">
        <v>100</v>
      </c>
      <c r="M145" s="328">
        <f t="shared" si="159"/>
        <v>-5200</v>
      </c>
      <c r="N145" s="326">
        <v>300</v>
      </c>
      <c r="O145" s="325" t="s">
        <v>567</v>
      </c>
      <c r="P145" s="329">
        <v>44826</v>
      </c>
      <c r="Q145" s="1"/>
      <c r="R145" s="6"/>
      <c r="S145" s="1"/>
      <c r="T145" s="1"/>
      <c r="U145" s="1"/>
      <c r="V145" s="1"/>
      <c r="W145" s="1"/>
      <c r="X145" s="6"/>
      <c r="Y145" s="1"/>
      <c r="Z145" s="1"/>
      <c r="AA145" s="1"/>
      <c r="AB145" s="1"/>
      <c r="AC145" s="1"/>
      <c r="AD145" s="6"/>
      <c r="AE145" s="1"/>
      <c r="AF145" s="1"/>
      <c r="AG145" s="1"/>
      <c r="AH145" s="1"/>
      <c r="AI145" s="1"/>
      <c r="AJ145" s="6"/>
      <c r="AK145" s="1"/>
      <c r="AL145" s="336"/>
    </row>
    <row r="146" spans="1:38" s="337" customFormat="1" ht="11.25" customHeight="1">
      <c r="A146" s="415">
        <v>30</v>
      </c>
      <c r="B146" s="414">
        <v>44826</v>
      </c>
      <c r="C146" s="343"/>
      <c r="D146" s="344" t="s">
        <v>1189</v>
      </c>
      <c r="E146" s="342" t="s">
        <v>557</v>
      </c>
      <c r="F146" s="342">
        <v>155</v>
      </c>
      <c r="G146" s="342">
        <v>50</v>
      </c>
      <c r="H146" s="345">
        <v>50</v>
      </c>
      <c r="I146" s="366" t="s">
        <v>899</v>
      </c>
      <c r="J146" s="325" t="s">
        <v>925</v>
      </c>
      <c r="K146" s="326">
        <f t="shared" ref="K146" si="160">H146-F146</f>
        <v>-105</v>
      </c>
      <c r="L146" s="327">
        <v>100</v>
      </c>
      <c r="M146" s="328">
        <f t="shared" ref="M146" si="161">(K146*N146)-L146</f>
        <v>-5350</v>
      </c>
      <c r="N146" s="326">
        <v>50</v>
      </c>
      <c r="O146" s="325" t="s">
        <v>567</v>
      </c>
      <c r="P146" s="329">
        <v>44826</v>
      </c>
      <c r="Q146" s="1"/>
      <c r="R146" s="6"/>
      <c r="S146" s="1"/>
      <c r="T146" s="1"/>
      <c r="U146" s="1"/>
      <c r="V146" s="1"/>
      <c r="W146" s="1"/>
      <c r="X146" s="6"/>
      <c r="Y146" s="1"/>
      <c r="Z146" s="1"/>
      <c r="AA146" s="1"/>
      <c r="AB146" s="1"/>
      <c r="AC146" s="1"/>
      <c r="AD146" s="6"/>
      <c r="AE146" s="1"/>
      <c r="AF146" s="1"/>
      <c r="AG146" s="1"/>
      <c r="AH146" s="1"/>
      <c r="AI146" s="1"/>
      <c r="AJ146" s="6"/>
      <c r="AK146" s="1"/>
      <c r="AL146" s="336"/>
    </row>
    <row r="147" spans="1:38" s="337" customFormat="1" ht="11.25" customHeight="1">
      <c r="A147" s="470">
        <v>31</v>
      </c>
      <c r="B147" s="469">
        <v>44826</v>
      </c>
      <c r="C147" s="359"/>
      <c r="D147" s="360" t="s">
        <v>1179</v>
      </c>
      <c r="E147" s="357" t="s">
        <v>557</v>
      </c>
      <c r="F147" s="471" t="s">
        <v>1190</v>
      </c>
      <c r="G147" s="357">
        <v>5</v>
      </c>
      <c r="H147" s="361"/>
      <c r="I147" s="362" t="s">
        <v>1008</v>
      </c>
      <c r="J147" s="468" t="s">
        <v>558</v>
      </c>
      <c r="K147" s="361"/>
      <c r="L147" s="363"/>
      <c r="M147" s="364"/>
      <c r="N147" s="361"/>
      <c r="O147" s="361"/>
      <c r="P147" s="358"/>
      <c r="Q147" s="1"/>
      <c r="R147" s="6"/>
      <c r="S147" s="1"/>
      <c r="T147" s="1"/>
      <c r="U147" s="1"/>
      <c r="V147" s="1"/>
      <c r="W147" s="1"/>
      <c r="X147" s="6"/>
      <c r="Y147" s="1"/>
      <c r="Z147" s="1"/>
      <c r="AA147" s="1"/>
      <c r="AB147" s="1"/>
      <c r="AC147" s="1"/>
      <c r="AD147" s="6"/>
      <c r="AE147" s="1"/>
      <c r="AF147" s="1"/>
      <c r="AG147" s="1"/>
      <c r="AH147" s="1"/>
      <c r="AI147" s="1"/>
      <c r="AJ147" s="6"/>
      <c r="AK147" s="1"/>
      <c r="AL147" s="336"/>
    </row>
    <row r="148" spans="1:38" s="337" customFormat="1" ht="11.25" customHeight="1">
      <c r="A148" s="467"/>
      <c r="B148" s="466"/>
      <c r="C148" s="359"/>
      <c r="D148" s="360"/>
      <c r="E148" s="357"/>
      <c r="F148" s="357"/>
      <c r="G148" s="357"/>
      <c r="H148" s="361"/>
      <c r="I148" s="362"/>
      <c r="J148" s="465"/>
      <c r="K148" s="361"/>
      <c r="L148" s="363"/>
      <c r="M148" s="364"/>
      <c r="N148" s="361"/>
      <c r="O148" s="361"/>
      <c r="P148" s="358"/>
      <c r="Q148" s="1"/>
      <c r="R148" s="6"/>
      <c r="S148" s="1"/>
      <c r="T148" s="1"/>
      <c r="U148" s="1"/>
      <c r="V148" s="1"/>
      <c r="W148" s="1"/>
      <c r="X148" s="6"/>
      <c r="Y148" s="1"/>
      <c r="Z148" s="1"/>
      <c r="AA148" s="1"/>
      <c r="AB148" s="1"/>
      <c r="AC148" s="1"/>
      <c r="AD148" s="6"/>
      <c r="AE148" s="1"/>
      <c r="AF148" s="1"/>
      <c r="AG148" s="1"/>
      <c r="AH148" s="1"/>
      <c r="AI148" s="1"/>
      <c r="AJ148" s="6"/>
      <c r="AK148" s="1"/>
      <c r="AL148" s="336"/>
    </row>
    <row r="149" spans="1:38" s="337" customFormat="1" ht="11.25" customHeight="1">
      <c r="A149" s="433"/>
      <c r="B149" s="432"/>
      <c r="C149" s="359"/>
      <c r="D149" s="360"/>
      <c r="E149" s="357"/>
      <c r="F149" s="357"/>
      <c r="G149" s="357"/>
      <c r="H149" s="361"/>
      <c r="I149" s="362"/>
      <c r="J149" s="431"/>
      <c r="K149" s="361"/>
      <c r="L149" s="363"/>
      <c r="M149" s="364"/>
      <c r="N149" s="361"/>
      <c r="O149" s="361"/>
      <c r="P149" s="358"/>
      <c r="Q149" s="1"/>
      <c r="R149" s="6"/>
      <c r="S149" s="1"/>
      <c r="T149" s="1"/>
      <c r="U149" s="1"/>
      <c r="V149" s="1"/>
      <c r="W149" s="1"/>
      <c r="X149" s="6"/>
      <c r="Y149" s="1"/>
      <c r="Z149" s="1"/>
      <c r="AA149" s="1"/>
      <c r="AB149" s="1"/>
      <c r="AC149" s="1"/>
      <c r="AD149" s="6"/>
      <c r="AE149" s="1"/>
      <c r="AF149" s="1"/>
      <c r="AG149" s="1"/>
      <c r="AH149" s="1"/>
      <c r="AI149" s="1"/>
      <c r="AJ149" s="6"/>
      <c r="AK149" s="1"/>
      <c r="AL149" s="336"/>
    </row>
    <row r="150" spans="1:38" ht="15" customHeight="1">
      <c r="A150" s="286"/>
      <c r="B150" s="330"/>
      <c r="C150" s="287"/>
      <c r="D150" s="288"/>
      <c r="E150" s="286"/>
      <c r="F150" s="286"/>
      <c r="G150" s="286"/>
      <c r="H150" s="289"/>
      <c r="I150" s="290"/>
      <c r="J150" s="252"/>
      <c r="K150" s="222"/>
      <c r="L150" s="241"/>
      <c r="M150" s="242"/>
      <c r="N150" s="222"/>
      <c r="O150" s="252"/>
      <c r="P150" s="219"/>
      <c r="Q150" s="1"/>
      <c r="R150" s="6"/>
      <c r="S150" s="1"/>
      <c r="T150" s="1"/>
      <c r="U150" s="1"/>
      <c r="V150" s="1"/>
      <c r="W150" s="1"/>
      <c r="X150" s="6"/>
      <c r="Y150" s="1"/>
      <c r="Z150" s="1"/>
      <c r="AA150" s="1"/>
      <c r="AB150" s="1"/>
      <c r="AC150" s="1"/>
      <c r="AD150" s="6"/>
      <c r="AE150" s="1"/>
      <c r="AF150" s="1"/>
      <c r="AG150" s="1"/>
      <c r="AH150" s="1"/>
      <c r="AI150" s="1"/>
      <c r="AJ150" s="6"/>
      <c r="AK150" s="1"/>
      <c r="AL150" s="1"/>
    </row>
    <row r="151" spans="1:38" ht="12.75" customHeight="1">
      <c r="A151" s="140"/>
      <c r="B151" s="145"/>
      <c r="C151" s="145"/>
      <c r="D151" s="146"/>
      <c r="E151" s="140"/>
      <c r="F151" s="147"/>
      <c r="G151" s="140"/>
      <c r="H151" s="140"/>
      <c r="I151" s="140"/>
      <c r="J151" s="145"/>
      <c r="K151" s="148"/>
      <c r="L151" s="140"/>
      <c r="M151" s="140"/>
      <c r="N151" s="140"/>
      <c r="O151" s="149"/>
      <c r="P151" s="1"/>
      <c r="Q151" s="1"/>
      <c r="R151" s="6"/>
      <c r="S151" s="1"/>
      <c r="T151" s="1"/>
      <c r="U151" s="1"/>
      <c r="V151" s="1"/>
      <c r="W151" s="1"/>
      <c r="X151" s="6"/>
      <c r="Y151" s="1"/>
      <c r="Z151" s="1"/>
      <c r="AA151" s="1"/>
      <c r="AB151" s="1"/>
      <c r="AC151" s="1"/>
      <c r="AD151" s="6"/>
      <c r="AE151" s="1"/>
      <c r="AF151" s="1"/>
      <c r="AG151" s="1"/>
      <c r="AH151" s="1"/>
      <c r="AI151" s="1"/>
      <c r="AJ151" s="6"/>
      <c r="AK151" s="1"/>
    </row>
    <row r="152" spans="1:38" ht="38.25" customHeight="1">
      <c r="A152" s="92" t="s">
        <v>579</v>
      </c>
      <c r="B152" s="150"/>
      <c r="C152" s="150"/>
      <c r="D152" s="151"/>
      <c r="E152" s="125"/>
      <c r="F152" s="6"/>
      <c r="G152" s="6"/>
      <c r="H152" s="126"/>
      <c r="I152" s="152"/>
      <c r="J152" s="1"/>
      <c r="K152" s="6"/>
      <c r="L152" s="6"/>
      <c r="M152" s="6"/>
      <c r="N152" s="1"/>
      <c r="O152" s="1"/>
      <c r="Q152" s="1"/>
      <c r="R152" s="6"/>
      <c r="S152" s="1"/>
      <c r="T152" s="1"/>
      <c r="U152" s="1"/>
      <c r="V152" s="1"/>
      <c r="W152" s="1"/>
      <c r="X152" s="6"/>
      <c r="Y152" s="1"/>
      <c r="Z152" s="1"/>
      <c r="AA152" s="1"/>
      <c r="AB152" s="1"/>
      <c r="AC152" s="1"/>
      <c r="AD152" s="6"/>
      <c r="AE152" s="1"/>
      <c r="AF152" s="1"/>
      <c r="AG152" s="1"/>
      <c r="AH152" s="1"/>
      <c r="AI152" s="1"/>
      <c r="AJ152" s="6"/>
      <c r="AK152" s="1"/>
    </row>
    <row r="153" spans="1:38" s="218" customFormat="1" ht="14.25" customHeight="1">
      <c r="A153" s="93" t="s">
        <v>16</v>
      </c>
      <c r="B153" s="94" t="s">
        <v>532</v>
      </c>
      <c r="C153" s="94"/>
      <c r="D153" s="95" t="s">
        <v>543</v>
      </c>
      <c r="E153" s="94" t="s">
        <v>544</v>
      </c>
      <c r="F153" s="94" t="s">
        <v>545</v>
      </c>
      <c r="G153" s="94" t="s">
        <v>546</v>
      </c>
      <c r="H153" s="94" t="s">
        <v>547</v>
      </c>
      <c r="I153" s="94" t="s">
        <v>548</v>
      </c>
      <c r="J153" s="93" t="s">
        <v>549</v>
      </c>
      <c r="K153" s="129" t="s">
        <v>566</v>
      </c>
      <c r="L153" s="130" t="s">
        <v>551</v>
      </c>
      <c r="M153" s="96" t="s">
        <v>552</v>
      </c>
      <c r="N153" s="94" t="s">
        <v>553</v>
      </c>
      <c r="O153" s="95" t="s">
        <v>554</v>
      </c>
      <c r="P153" s="94" t="s">
        <v>784</v>
      </c>
      <c r="Q153" s="217"/>
      <c r="R153" s="6"/>
      <c r="S153" s="217"/>
      <c r="T153" s="217"/>
      <c r="U153" s="217"/>
      <c r="V153" s="217"/>
      <c r="W153" s="217"/>
      <c r="X153" s="217"/>
      <c r="Y153" s="217"/>
      <c r="Z153" s="217"/>
      <c r="AA153" s="217"/>
      <c r="AB153" s="217"/>
      <c r="AC153" s="217"/>
      <c r="AD153" s="217"/>
      <c r="AE153" s="217"/>
      <c r="AF153" s="217"/>
      <c r="AG153" s="217"/>
      <c r="AH153" s="217"/>
      <c r="AI153" s="217"/>
      <c r="AJ153" s="217"/>
      <c r="AK153" s="217"/>
      <c r="AL153" s="217"/>
    </row>
    <row r="154" spans="1:38" s="218" customFormat="1" ht="12.75" customHeight="1">
      <c r="A154" s="330"/>
      <c r="B154" s="330"/>
      <c r="C154" s="330"/>
      <c r="D154" s="330"/>
      <c r="E154" s="333"/>
      <c r="F154" s="333"/>
      <c r="G154" s="333"/>
      <c r="H154" s="333"/>
      <c r="I154" s="333"/>
      <c r="J154" s="252"/>
      <c r="K154" s="222"/>
      <c r="L154" s="241"/>
      <c r="M154" s="242"/>
      <c r="N154" s="222"/>
      <c r="O154" s="252"/>
      <c r="P154" s="219"/>
      <c r="Q154" s="217"/>
      <c r="R154" s="1"/>
      <c r="S154" s="217"/>
      <c r="T154" s="217"/>
      <c r="U154" s="217"/>
      <c r="V154" s="217"/>
      <c r="W154" s="217"/>
      <c r="X154" s="217"/>
      <c r="Y154" s="217"/>
      <c r="Z154" s="217"/>
      <c r="AA154" s="217"/>
      <c r="AB154" s="217"/>
      <c r="AC154" s="217"/>
      <c r="AD154" s="217"/>
      <c r="AE154" s="217"/>
      <c r="AF154" s="217"/>
      <c r="AG154" s="217"/>
      <c r="AH154" s="217"/>
      <c r="AI154" s="217"/>
      <c r="AJ154" s="217"/>
      <c r="AK154" s="217"/>
      <c r="AL154" s="217"/>
    </row>
    <row r="155" spans="1:38" ht="14.25" customHeight="1">
      <c r="A155" s="333"/>
      <c r="B155" s="331"/>
      <c r="C155" s="332"/>
      <c r="D155" s="332"/>
      <c r="E155" s="333"/>
      <c r="F155" s="333"/>
      <c r="G155" s="333"/>
      <c r="H155" s="333"/>
      <c r="I155" s="333"/>
      <c r="J155" s="252"/>
      <c r="K155" s="222"/>
      <c r="L155" s="241"/>
      <c r="M155" s="242"/>
      <c r="N155" s="222"/>
      <c r="O155" s="252"/>
      <c r="P155" s="219"/>
      <c r="R155" s="217"/>
      <c r="S155" s="41"/>
      <c r="T155" s="1"/>
      <c r="U155" s="1"/>
      <c r="V155" s="1"/>
      <c r="W155" s="1"/>
      <c r="X155" s="1"/>
      <c r="Y155" s="1"/>
      <c r="Z155" s="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</row>
    <row r="156" spans="1:38" ht="12.75" customHeight="1">
      <c r="A156" s="333"/>
      <c r="B156" s="331"/>
      <c r="C156" s="332"/>
      <c r="D156" s="332"/>
      <c r="E156" s="333"/>
      <c r="F156" s="333"/>
      <c r="G156" s="333"/>
      <c r="H156" s="333"/>
      <c r="I156" s="333"/>
      <c r="J156" s="252"/>
      <c r="K156" s="222"/>
      <c r="L156" s="241"/>
      <c r="M156" s="242"/>
      <c r="N156" s="222"/>
      <c r="O156" s="252"/>
      <c r="P156" s="219"/>
      <c r="R156" s="6"/>
      <c r="S156" s="1"/>
      <c r="T156" s="1"/>
      <c r="U156" s="1"/>
      <c r="V156" s="1"/>
      <c r="W156" s="1"/>
      <c r="X156" s="1"/>
      <c r="Y156" s="1"/>
    </row>
    <row r="157" spans="1:38" ht="12.75" customHeight="1">
      <c r="A157" s="109" t="s">
        <v>559</v>
      </c>
      <c r="B157" s="109"/>
      <c r="C157" s="109"/>
      <c r="D157" s="109"/>
      <c r="E157" s="41"/>
      <c r="F157" s="117" t="s">
        <v>561</v>
      </c>
      <c r="G157" s="54"/>
      <c r="H157" s="54"/>
      <c r="I157" s="54"/>
      <c r="J157" s="6"/>
      <c r="K157" s="134"/>
      <c r="L157" s="135"/>
      <c r="M157" s="6"/>
      <c r="N157" s="99"/>
      <c r="O157" s="153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116" t="s">
        <v>560</v>
      </c>
      <c r="B158" s="109"/>
      <c r="C158" s="109"/>
      <c r="D158" s="109"/>
      <c r="E158" s="6"/>
      <c r="F158" s="117" t="s">
        <v>563</v>
      </c>
      <c r="G158" s="6"/>
      <c r="H158" s="6" t="s">
        <v>780</v>
      </c>
      <c r="I158" s="6"/>
      <c r="J158" s="1"/>
      <c r="K158" s="6"/>
      <c r="L158" s="6"/>
      <c r="M158" s="6"/>
      <c r="N158" s="1"/>
      <c r="O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116"/>
      <c r="B159" s="109"/>
      <c r="C159" s="109"/>
      <c r="D159" s="109"/>
      <c r="E159" s="6"/>
      <c r="F159" s="117"/>
      <c r="G159" s="6"/>
      <c r="H159" s="6"/>
      <c r="I159" s="6"/>
      <c r="J159" s="1"/>
      <c r="K159" s="6"/>
      <c r="L159" s="6"/>
      <c r="M159" s="6"/>
      <c r="N159" s="1"/>
      <c r="O159" s="1"/>
      <c r="Q159" s="1"/>
      <c r="R159" s="54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116"/>
      <c r="B160" s="109"/>
      <c r="C160" s="109"/>
      <c r="D160" s="109"/>
      <c r="E160" s="6"/>
      <c r="F160" s="117"/>
      <c r="G160" s="54"/>
      <c r="H160" s="41"/>
      <c r="I160" s="54"/>
      <c r="J160" s="6"/>
      <c r="K160" s="134"/>
      <c r="L160" s="135"/>
      <c r="M160" s="6"/>
      <c r="N160" s="99"/>
      <c r="O160" s="136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54"/>
      <c r="B161" s="98"/>
      <c r="C161" s="98"/>
      <c r="D161" s="41"/>
      <c r="E161" s="54"/>
      <c r="F161" s="54"/>
      <c r="G161" s="54"/>
      <c r="H161" s="41"/>
      <c r="I161" s="54"/>
      <c r="J161" s="6"/>
      <c r="K161" s="134"/>
      <c r="L161" s="135"/>
      <c r="M161" s="6"/>
      <c r="N161" s="99"/>
      <c r="O161" s="136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38.25" customHeight="1">
      <c r="A162" s="41"/>
      <c r="B162" s="154" t="s">
        <v>580</v>
      </c>
      <c r="C162" s="154"/>
      <c r="D162" s="154"/>
      <c r="E162" s="154"/>
      <c r="F162" s="6"/>
      <c r="G162" s="6"/>
      <c r="H162" s="127"/>
      <c r="I162" s="6"/>
      <c r="J162" s="127"/>
      <c r="K162" s="128"/>
      <c r="L162" s="6"/>
      <c r="M162" s="6"/>
      <c r="N162" s="1"/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93" t="s">
        <v>16</v>
      </c>
      <c r="B163" s="94" t="s">
        <v>532</v>
      </c>
      <c r="C163" s="94"/>
      <c r="D163" s="95" t="s">
        <v>543</v>
      </c>
      <c r="E163" s="94" t="s">
        <v>544</v>
      </c>
      <c r="F163" s="94" t="s">
        <v>545</v>
      </c>
      <c r="G163" s="94" t="s">
        <v>581</v>
      </c>
      <c r="H163" s="94" t="s">
        <v>582</v>
      </c>
      <c r="I163" s="94" t="s">
        <v>548</v>
      </c>
      <c r="J163" s="155" t="s">
        <v>549</v>
      </c>
      <c r="K163" s="94" t="s">
        <v>550</v>
      </c>
      <c r="L163" s="94" t="s">
        <v>583</v>
      </c>
      <c r="M163" s="94" t="s">
        <v>553</v>
      </c>
      <c r="N163" s="95" t="s">
        <v>554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1</v>
      </c>
      <c r="B164" s="157">
        <v>41579</v>
      </c>
      <c r="C164" s="157"/>
      <c r="D164" s="158" t="s">
        <v>584</v>
      </c>
      <c r="E164" s="159" t="s">
        <v>585</v>
      </c>
      <c r="F164" s="160">
        <v>82</v>
      </c>
      <c r="G164" s="159" t="s">
        <v>586</v>
      </c>
      <c r="H164" s="159">
        <v>100</v>
      </c>
      <c r="I164" s="161">
        <v>100</v>
      </c>
      <c r="J164" s="162" t="s">
        <v>587</v>
      </c>
      <c r="K164" s="163">
        <f t="shared" ref="K164:K216" si="162">H164-F164</f>
        <v>18</v>
      </c>
      <c r="L164" s="164">
        <f t="shared" ref="L164:L216" si="163">K164/F164</f>
        <v>0.21951219512195122</v>
      </c>
      <c r="M164" s="159" t="s">
        <v>555</v>
      </c>
      <c r="N164" s="165">
        <v>42657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2</v>
      </c>
      <c r="B165" s="157">
        <v>41794</v>
      </c>
      <c r="C165" s="157"/>
      <c r="D165" s="158" t="s">
        <v>588</v>
      </c>
      <c r="E165" s="159" t="s">
        <v>557</v>
      </c>
      <c r="F165" s="160">
        <v>257</v>
      </c>
      <c r="G165" s="159" t="s">
        <v>586</v>
      </c>
      <c r="H165" s="159">
        <v>300</v>
      </c>
      <c r="I165" s="161">
        <v>300</v>
      </c>
      <c r="J165" s="162" t="s">
        <v>587</v>
      </c>
      <c r="K165" s="163">
        <f t="shared" si="162"/>
        <v>43</v>
      </c>
      <c r="L165" s="164">
        <f t="shared" si="163"/>
        <v>0.16731517509727625</v>
      </c>
      <c r="M165" s="159" t="s">
        <v>555</v>
      </c>
      <c r="N165" s="165">
        <v>41822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3</v>
      </c>
      <c r="B166" s="157">
        <v>41828</v>
      </c>
      <c r="C166" s="157"/>
      <c r="D166" s="158" t="s">
        <v>589</v>
      </c>
      <c r="E166" s="159" t="s">
        <v>557</v>
      </c>
      <c r="F166" s="160">
        <v>393</v>
      </c>
      <c r="G166" s="159" t="s">
        <v>586</v>
      </c>
      <c r="H166" s="159">
        <v>468</v>
      </c>
      <c r="I166" s="161">
        <v>468</v>
      </c>
      <c r="J166" s="162" t="s">
        <v>587</v>
      </c>
      <c r="K166" s="163">
        <f t="shared" si="162"/>
        <v>75</v>
      </c>
      <c r="L166" s="164">
        <f t="shared" si="163"/>
        <v>0.19083969465648856</v>
      </c>
      <c r="M166" s="159" t="s">
        <v>555</v>
      </c>
      <c r="N166" s="165">
        <v>41863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4</v>
      </c>
      <c r="B167" s="157">
        <v>41857</v>
      </c>
      <c r="C167" s="157"/>
      <c r="D167" s="158" t="s">
        <v>590</v>
      </c>
      <c r="E167" s="159" t="s">
        <v>557</v>
      </c>
      <c r="F167" s="160">
        <v>205</v>
      </c>
      <c r="G167" s="159" t="s">
        <v>586</v>
      </c>
      <c r="H167" s="159">
        <v>275</v>
      </c>
      <c r="I167" s="161">
        <v>250</v>
      </c>
      <c r="J167" s="162" t="s">
        <v>587</v>
      </c>
      <c r="K167" s="163">
        <f t="shared" si="162"/>
        <v>70</v>
      </c>
      <c r="L167" s="164">
        <f t="shared" si="163"/>
        <v>0.34146341463414637</v>
      </c>
      <c r="M167" s="159" t="s">
        <v>555</v>
      </c>
      <c r="N167" s="165">
        <v>41962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5</v>
      </c>
      <c r="B168" s="157">
        <v>41886</v>
      </c>
      <c r="C168" s="157"/>
      <c r="D168" s="158" t="s">
        <v>591</v>
      </c>
      <c r="E168" s="159" t="s">
        <v>557</v>
      </c>
      <c r="F168" s="160">
        <v>162</v>
      </c>
      <c r="G168" s="159" t="s">
        <v>586</v>
      </c>
      <c r="H168" s="159">
        <v>190</v>
      </c>
      <c r="I168" s="161">
        <v>190</v>
      </c>
      <c r="J168" s="162" t="s">
        <v>587</v>
      </c>
      <c r="K168" s="163">
        <f t="shared" si="162"/>
        <v>28</v>
      </c>
      <c r="L168" s="164">
        <f t="shared" si="163"/>
        <v>0.1728395061728395</v>
      </c>
      <c r="M168" s="159" t="s">
        <v>555</v>
      </c>
      <c r="N168" s="165">
        <v>42006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6</v>
      </c>
      <c r="B169" s="157">
        <v>41886</v>
      </c>
      <c r="C169" s="157"/>
      <c r="D169" s="158" t="s">
        <v>592</v>
      </c>
      <c r="E169" s="159" t="s">
        <v>557</v>
      </c>
      <c r="F169" s="160">
        <v>75</v>
      </c>
      <c r="G169" s="159" t="s">
        <v>586</v>
      </c>
      <c r="H169" s="159">
        <v>91.5</v>
      </c>
      <c r="I169" s="161" t="s">
        <v>593</v>
      </c>
      <c r="J169" s="162" t="s">
        <v>594</v>
      </c>
      <c r="K169" s="163">
        <f t="shared" si="162"/>
        <v>16.5</v>
      </c>
      <c r="L169" s="164">
        <f t="shared" si="163"/>
        <v>0.22</v>
      </c>
      <c r="M169" s="159" t="s">
        <v>555</v>
      </c>
      <c r="N169" s="165">
        <v>41954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7</v>
      </c>
      <c r="B170" s="157">
        <v>41913</v>
      </c>
      <c r="C170" s="157"/>
      <c r="D170" s="158" t="s">
        <v>595</v>
      </c>
      <c r="E170" s="159" t="s">
        <v>557</v>
      </c>
      <c r="F170" s="160">
        <v>850</v>
      </c>
      <c r="G170" s="159" t="s">
        <v>586</v>
      </c>
      <c r="H170" s="159">
        <v>982.5</v>
      </c>
      <c r="I170" s="161">
        <v>1050</v>
      </c>
      <c r="J170" s="162" t="s">
        <v>596</v>
      </c>
      <c r="K170" s="163">
        <f t="shared" si="162"/>
        <v>132.5</v>
      </c>
      <c r="L170" s="164">
        <f t="shared" si="163"/>
        <v>0.15588235294117647</v>
      </c>
      <c r="M170" s="159" t="s">
        <v>555</v>
      </c>
      <c r="N170" s="165">
        <v>42039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8</v>
      </c>
      <c r="B171" s="157">
        <v>41913</v>
      </c>
      <c r="C171" s="157"/>
      <c r="D171" s="158" t="s">
        <v>597</v>
      </c>
      <c r="E171" s="159" t="s">
        <v>557</v>
      </c>
      <c r="F171" s="160">
        <v>475</v>
      </c>
      <c r="G171" s="159" t="s">
        <v>586</v>
      </c>
      <c r="H171" s="159">
        <v>515</v>
      </c>
      <c r="I171" s="161">
        <v>600</v>
      </c>
      <c r="J171" s="162" t="s">
        <v>598</v>
      </c>
      <c r="K171" s="163">
        <f t="shared" si="162"/>
        <v>40</v>
      </c>
      <c r="L171" s="164">
        <f t="shared" si="163"/>
        <v>8.4210526315789472E-2</v>
      </c>
      <c r="M171" s="159" t="s">
        <v>555</v>
      </c>
      <c r="N171" s="165">
        <v>41939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9</v>
      </c>
      <c r="B172" s="157">
        <v>41913</v>
      </c>
      <c r="C172" s="157"/>
      <c r="D172" s="158" t="s">
        <v>599</v>
      </c>
      <c r="E172" s="159" t="s">
        <v>557</v>
      </c>
      <c r="F172" s="160">
        <v>86</v>
      </c>
      <c r="G172" s="159" t="s">
        <v>586</v>
      </c>
      <c r="H172" s="159">
        <v>99</v>
      </c>
      <c r="I172" s="161">
        <v>140</v>
      </c>
      <c r="J172" s="162" t="s">
        <v>600</v>
      </c>
      <c r="K172" s="163">
        <f t="shared" si="162"/>
        <v>13</v>
      </c>
      <c r="L172" s="164">
        <f t="shared" si="163"/>
        <v>0.15116279069767441</v>
      </c>
      <c r="M172" s="159" t="s">
        <v>555</v>
      </c>
      <c r="N172" s="165">
        <v>41939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6">
        <v>10</v>
      </c>
      <c r="B173" s="157">
        <v>41926</v>
      </c>
      <c r="C173" s="157"/>
      <c r="D173" s="158" t="s">
        <v>601</v>
      </c>
      <c r="E173" s="159" t="s">
        <v>557</v>
      </c>
      <c r="F173" s="160">
        <v>496.6</v>
      </c>
      <c r="G173" s="159" t="s">
        <v>586</v>
      </c>
      <c r="H173" s="159">
        <v>621</v>
      </c>
      <c r="I173" s="161">
        <v>580</v>
      </c>
      <c r="J173" s="162" t="s">
        <v>587</v>
      </c>
      <c r="K173" s="163">
        <f t="shared" si="162"/>
        <v>124.39999999999998</v>
      </c>
      <c r="L173" s="164">
        <f t="shared" si="163"/>
        <v>0.25050342327829234</v>
      </c>
      <c r="M173" s="159" t="s">
        <v>555</v>
      </c>
      <c r="N173" s="165">
        <v>42605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11</v>
      </c>
      <c r="B174" s="157">
        <v>41926</v>
      </c>
      <c r="C174" s="157"/>
      <c r="D174" s="158" t="s">
        <v>602</v>
      </c>
      <c r="E174" s="159" t="s">
        <v>557</v>
      </c>
      <c r="F174" s="160">
        <v>2481.9</v>
      </c>
      <c r="G174" s="159" t="s">
        <v>586</v>
      </c>
      <c r="H174" s="159">
        <v>2840</v>
      </c>
      <c r="I174" s="161">
        <v>2870</v>
      </c>
      <c r="J174" s="162" t="s">
        <v>603</v>
      </c>
      <c r="K174" s="163">
        <f t="shared" si="162"/>
        <v>358.09999999999991</v>
      </c>
      <c r="L174" s="164">
        <f t="shared" si="163"/>
        <v>0.14428462065353154</v>
      </c>
      <c r="M174" s="159" t="s">
        <v>555</v>
      </c>
      <c r="N174" s="165">
        <v>42017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12</v>
      </c>
      <c r="B175" s="157">
        <v>41928</v>
      </c>
      <c r="C175" s="157"/>
      <c r="D175" s="158" t="s">
        <v>604</v>
      </c>
      <c r="E175" s="159" t="s">
        <v>557</v>
      </c>
      <c r="F175" s="160">
        <v>84.5</v>
      </c>
      <c r="G175" s="159" t="s">
        <v>586</v>
      </c>
      <c r="H175" s="159">
        <v>93</v>
      </c>
      <c r="I175" s="161">
        <v>110</v>
      </c>
      <c r="J175" s="162" t="s">
        <v>605</v>
      </c>
      <c r="K175" s="163">
        <f t="shared" si="162"/>
        <v>8.5</v>
      </c>
      <c r="L175" s="164">
        <f t="shared" si="163"/>
        <v>0.10059171597633136</v>
      </c>
      <c r="M175" s="159" t="s">
        <v>555</v>
      </c>
      <c r="N175" s="165">
        <v>41939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13</v>
      </c>
      <c r="B176" s="157">
        <v>41928</v>
      </c>
      <c r="C176" s="157"/>
      <c r="D176" s="158" t="s">
        <v>606</v>
      </c>
      <c r="E176" s="159" t="s">
        <v>557</v>
      </c>
      <c r="F176" s="160">
        <v>401</v>
      </c>
      <c r="G176" s="159" t="s">
        <v>586</v>
      </c>
      <c r="H176" s="159">
        <v>428</v>
      </c>
      <c r="I176" s="161">
        <v>450</v>
      </c>
      <c r="J176" s="162" t="s">
        <v>607</v>
      </c>
      <c r="K176" s="163">
        <f t="shared" si="162"/>
        <v>27</v>
      </c>
      <c r="L176" s="164">
        <f t="shared" si="163"/>
        <v>6.7331670822942641E-2</v>
      </c>
      <c r="M176" s="159" t="s">
        <v>555</v>
      </c>
      <c r="N176" s="165">
        <v>42020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14</v>
      </c>
      <c r="B177" s="157">
        <v>41928</v>
      </c>
      <c r="C177" s="157"/>
      <c r="D177" s="158" t="s">
        <v>608</v>
      </c>
      <c r="E177" s="159" t="s">
        <v>557</v>
      </c>
      <c r="F177" s="160">
        <v>101</v>
      </c>
      <c r="G177" s="159" t="s">
        <v>586</v>
      </c>
      <c r="H177" s="159">
        <v>112</v>
      </c>
      <c r="I177" s="161">
        <v>120</v>
      </c>
      <c r="J177" s="162" t="s">
        <v>609</v>
      </c>
      <c r="K177" s="163">
        <f t="shared" si="162"/>
        <v>11</v>
      </c>
      <c r="L177" s="164">
        <f t="shared" si="163"/>
        <v>0.10891089108910891</v>
      </c>
      <c r="M177" s="159" t="s">
        <v>555</v>
      </c>
      <c r="N177" s="165">
        <v>41939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15</v>
      </c>
      <c r="B178" s="157">
        <v>41954</v>
      </c>
      <c r="C178" s="157"/>
      <c r="D178" s="158" t="s">
        <v>610</v>
      </c>
      <c r="E178" s="159" t="s">
        <v>557</v>
      </c>
      <c r="F178" s="160">
        <v>59</v>
      </c>
      <c r="G178" s="159" t="s">
        <v>586</v>
      </c>
      <c r="H178" s="159">
        <v>76</v>
      </c>
      <c r="I178" s="161">
        <v>76</v>
      </c>
      <c r="J178" s="162" t="s">
        <v>587</v>
      </c>
      <c r="K178" s="163">
        <f t="shared" si="162"/>
        <v>17</v>
      </c>
      <c r="L178" s="164">
        <f t="shared" si="163"/>
        <v>0.28813559322033899</v>
      </c>
      <c r="M178" s="159" t="s">
        <v>555</v>
      </c>
      <c r="N178" s="165">
        <v>43032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16</v>
      </c>
      <c r="B179" s="157">
        <v>41954</v>
      </c>
      <c r="C179" s="157"/>
      <c r="D179" s="158" t="s">
        <v>599</v>
      </c>
      <c r="E179" s="159" t="s">
        <v>557</v>
      </c>
      <c r="F179" s="160">
        <v>99</v>
      </c>
      <c r="G179" s="159" t="s">
        <v>586</v>
      </c>
      <c r="H179" s="159">
        <v>120</v>
      </c>
      <c r="I179" s="161">
        <v>120</v>
      </c>
      <c r="J179" s="162" t="s">
        <v>568</v>
      </c>
      <c r="K179" s="163">
        <f t="shared" si="162"/>
        <v>21</v>
      </c>
      <c r="L179" s="164">
        <f t="shared" si="163"/>
        <v>0.21212121212121213</v>
      </c>
      <c r="M179" s="159" t="s">
        <v>555</v>
      </c>
      <c r="N179" s="165">
        <v>41960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17</v>
      </c>
      <c r="B180" s="157">
        <v>41956</v>
      </c>
      <c r="C180" s="157"/>
      <c r="D180" s="158" t="s">
        <v>611</v>
      </c>
      <c r="E180" s="159" t="s">
        <v>557</v>
      </c>
      <c r="F180" s="160">
        <v>22</v>
      </c>
      <c r="G180" s="159" t="s">
        <v>586</v>
      </c>
      <c r="H180" s="159">
        <v>33.549999999999997</v>
      </c>
      <c r="I180" s="161">
        <v>32</v>
      </c>
      <c r="J180" s="162" t="s">
        <v>612</v>
      </c>
      <c r="K180" s="163">
        <f t="shared" si="162"/>
        <v>11.549999999999997</v>
      </c>
      <c r="L180" s="164">
        <f t="shared" si="163"/>
        <v>0.52499999999999991</v>
      </c>
      <c r="M180" s="159" t="s">
        <v>555</v>
      </c>
      <c r="N180" s="165">
        <v>42188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18</v>
      </c>
      <c r="B181" s="157">
        <v>41976</v>
      </c>
      <c r="C181" s="157"/>
      <c r="D181" s="158" t="s">
        <v>613</v>
      </c>
      <c r="E181" s="159" t="s">
        <v>557</v>
      </c>
      <c r="F181" s="160">
        <v>440</v>
      </c>
      <c r="G181" s="159" t="s">
        <v>586</v>
      </c>
      <c r="H181" s="159">
        <v>520</v>
      </c>
      <c r="I181" s="161">
        <v>520</v>
      </c>
      <c r="J181" s="162" t="s">
        <v>614</v>
      </c>
      <c r="K181" s="163">
        <f t="shared" si="162"/>
        <v>80</v>
      </c>
      <c r="L181" s="164">
        <f t="shared" si="163"/>
        <v>0.18181818181818182</v>
      </c>
      <c r="M181" s="159" t="s">
        <v>555</v>
      </c>
      <c r="N181" s="165">
        <v>42208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19</v>
      </c>
      <c r="B182" s="157">
        <v>41976</v>
      </c>
      <c r="C182" s="157"/>
      <c r="D182" s="158" t="s">
        <v>615</v>
      </c>
      <c r="E182" s="159" t="s">
        <v>557</v>
      </c>
      <c r="F182" s="160">
        <v>360</v>
      </c>
      <c r="G182" s="159" t="s">
        <v>586</v>
      </c>
      <c r="H182" s="159">
        <v>427</v>
      </c>
      <c r="I182" s="161">
        <v>425</v>
      </c>
      <c r="J182" s="162" t="s">
        <v>616</v>
      </c>
      <c r="K182" s="163">
        <f t="shared" si="162"/>
        <v>67</v>
      </c>
      <c r="L182" s="164">
        <f t="shared" si="163"/>
        <v>0.18611111111111112</v>
      </c>
      <c r="M182" s="159" t="s">
        <v>555</v>
      </c>
      <c r="N182" s="165">
        <v>42058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20</v>
      </c>
      <c r="B183" s="157">
        <v>42012</v>
      </c>
      <c r="C183" s="157"/>
      <c r="D183" s="158" t="s">
        <v>617</v>
      </c>
      <c r="E183" s="159" t="s">
        <v>557</v>
      </c>
      <c r="F183" s="160">
        <v>360</v>
      </c>
      <c r="G183" s="159" t="s">
        <v>586</v>
      </c>
      <c r="H183" s="159">
        <v>455</v>
      </c>
      <c r="I183" s="161">
        <v>420</v>
      </c>
      <c r="J183" s="162" t="s">
        <v>618</v>
      </c>
      <c r="K183" s="163">
        <f t="shared" si="162"/>
        <v>95</v>
      </c>
      <c r="L183" s="164">
        <f t="shared" si="163"/>
        <v>0.2638888888888889</v>
      </c>
      <c r="M183" s="159" t="s">
        <v>555</v>
      </c>
      <c r="N183" s="165">
        <v>42024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21</v>
      </c>
      <c r="B184" s="157">
        <v>42012</v>
      </c>
      <c r="C184" s="157"/>
      <c r="D184" s="158" t="s">
        <v>619</v>
      </c>
      <c r="E184" s="159" t="s">
        <v>557</v>
      </c>
      <c r="F184" s="160">
        <v>130</v>
      </c>
      <c r="G184" s="159"/>
      <c r="H184" s="159">
        <v>175.5</v>
      </c>
      <c r="I184" s="161">
        <v>165</v>
      </c>
      <c r="J184" s="162" t="s">
        <v>620</v>
      </c>
      <c r="K184" s="163">
        <f t="shared" si="162"/>
        <v>45.5</v>
      </c>
      <c r="L184" s="164">
        <f t="shared" si="163"/>
        <v>0.35</v>
      </c>
      <c r="M184" s="159" t="s">
        <v>555</v>
      </c>
      <c r="N184" s="165">
        <v>43088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22</v>
      </c>
      <c r="B185" s="157">
        <v>42040</v>
      </c>
      <c r="C185" s="157"/>
      <c r="D185" s="158" t="s">
        <v>371</v>
      </c>
      <c r="E185" s="159" t="s">
        <v>585</v>
      </c>
      <c r="F185" s="160">
        <v>98</v>
      </c>
      <c r="G185" s="159"/>
      <c r="H185" s="159">
        <v>120</v>
      </c>
      <c r="I185" s="161">
        <v>120</v>
      </c>
      <c r="J185" s="162" t="s">
        <v>587</v>
      </c>
      <c r="K185" s="163">
        <f t="shared" si="162"/>
        <v>22</v>
      </c>
      <c r="L185" s="164">
        <f t="shared" si="163"/>
        <v>0.22448979591836735</v>
      </c>
      <c r="M185" s="159" t="s">
        <v>555</v>
      </c>
      <c r="N185" s="165">
        <v>42753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23</v>
      </c>
      <c r="B186" s="157">
        <v>42040</v>
      </c>
      <c r="C186" s="157"/>
      <c r="D186" s="158" t="s">
        <v>621</v>
      </c>
      <c r="E186" s="159" t="s">
        <v>585</v>
      </c>
      <c r="F186" s="160">
        <v>196</v>
      </c>
      <c r="G186" s="159"/>
      <c r="H186" s="159">
        <v>262</v>
      </c>
      <c r="I186" s="161">
        <v>255</v>
      </c>
      <c r="J186" s="162" t="s">
        <v>587</v>
      </c>
      <c r="K186" s="163">
        <f t="shared" si="162"/>
        <v>66</v>
      </c>
      <c r="L186" s="164">
        <f t="shared" si="163"/>
        <v>0.33673469387755101</v>
      </c>
      <c r="M186" s="159" t="s">
        <v>555</v>
      </c>
      <c r="N186" s="165">
        <v>42599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6">
        <v>24</v>
      </c>
      <c r="B187" s="167">
        <v>42067</v>
      </c>
      <c r="C187" s="167"/>
      <c r="D187" s="168" t="s">
        <v>370</v>
      </c>
      <c r="E187" s="169" t="s">
        <v>585</v>
      </c>
      <c r="F187" s="170">
        <v>235</v>
      </c>
      <c r="G187" s="170"/>
      <c r="H187" s="171">
        <v>77</v>
      </c>
      <c r="I187" s="171" t="s">
        <v>622</v>
      </c>
      <c r="J187" s="172" t="s">
        <v>623</v>
      </c>
      <c r="K187" s="173">
        <f t="shared" si="162"/>
        <v>-158</v>
      </c>
      <c r="L187" s="174">
        <f t="shared" si="163"/>
        <v>-0.67234042553191486</v>
      </c>
      <c r="M187" s="170" t="s">
        <v>567</v>
      </c>
      <c r="N187" s="167">
        <v>43522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25</v>
      </c>
      <c r="B188" s="157">
        <v>42067</v>
      </c>
      <c r="C188" s="157"/>
      <c r="D188" s="158" t="s">
        <v>624</v>
      </c>
      <c r="E188" s="159" t="s">
        <v>585</v>
      </c>
      <c r="F188" s="160">
        <v>185</v>
      </c>
      <c r="G188" s="159"/>
      <c r="H188" s="159">
        <v>224</v>
      </c>
      <c r="I188" s="161" t="s">
        <v>625</v>
      </c>
      <c r="J188" s="162" t="s">
        <v>587</v>
      </c>
      <c r="K188" s="163">
        <f t="shared" si="162"/>
        <v>39</v>
      </c>
      <c r="L188" s="164">
        <f t="shared" si="163"/>
        <v>0.21081081081081082</v>
      </c>
      <c r="M188" s="159" t="s">
        <v>555</v>
      </c>
      <c r="N188" s="165">
        <v>42647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66">
        <v>26</v>
      </c>
      <c r="B189" s="167">
        <v>42090</v>
      </c>
      <c r="C189" s="167"/>
      <c r="D189" s="175" t="s">
        <v>626</v>
      </c>
      <c r="E189" s="170" t="s">
        <v>585</v>
      </c>
      <c r="F189" s="170">
        <v>49.5</v>
      </c>
      <c r="G189" s="171"/>
      <c r="H189" s="171">
        <v>15.85</v>
      </c>
      <c r="I189" s="171">
        <v>67</v>
      </c>
      <c r="J189" s="172" t="s">
        <v>627</v>
      </c>
      <c r="K189" s="171">
        <f t="shared" si="162"/>
        <v>-33.65</v>
      </c>
      <c r="L189" s="176">
        <f t="shared" si="163"/>
        <v>-0.67979797979797973</v>
      </c>
      <c r="M189" s="170" t="s">
        <v>567</v>
      </c>
      <c r="N189" s="177">
        <v>43627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27</v>
      </c>
      <c r="B190" s="157">
        <v>42093</v>
      </c>
      <c r="C190" s="157"/>
      <c r="D190" s="158" t="s">
        <v>628</v>
      </c>
      <c r="E190" s="159" t="s">
        <v>585</v>
      </c>
      <c r="F190" s="160">
        <v>183.5</v>
      </c>
      <c r="G190" s="159"/>
      <c r="H190" s="159">
        <v>219</v>
      </c>
      <c r="I190" s="161">
        <v>218</v>
      </c>
      <c r="J190" s="162" t="s">
        <v>629</v>
      </c>
      <c r="K190" s="163">
        <f t="shared" si="162"/>
        <v>35.5</v>
      </c>
      <c r="L190" s="164">
        <f t="shared" si="163"/>
        <v>0.19346049046321526</v>
      </c>
      <c r="M190" s="159" t="s">
        <v>555</v>
      </c>
      <c r="N190" s="165">
        <v>42103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28</v>
      </c>
      <c r="B191" s="157">
        <v>42114</v>
      </c>
      <c r="C191" s="157"/>
      <c r="D191" s="158" t="s">
        <v>630</v>
      </c>
      <c r="E191" s="159" t="s">
        <v>585</v>
      </c>
      <c r="F191" s="160">
        <f>(227+237)/2</f>
        <v>232</v>
      </c>
      <c r="G191" s="159"/>
      <c r="H191" s="159">
        <v>298</v>
      </c>
      <c r="I191" s="161">
        <v>298</v>
      </c>
      <c r="J191" s="162" t="s">
        <v>587</v>
      </c>
      <c r="K191" s="163">
        <f t="shared" si="162"/>
        <v>66</v>
      </c>
      <c r="L191" s="164">
        <f t="shared" si="163"/>
        <v>0.28448275862068967</v>
      </c>
      <c r="M191" s="159" t="s">
        <v>555</v>
      </c>
      <c r="N191" s="165">
        <v>42823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6">
        <v>29</v>
      </c>
      <c r="B192" s="157">
        <v>42128</v>
      </c>
      <c r="C192" s="157"/>
      <c r="D192" s="158" t="s">
        <v>631</v>
      </c>
      <c r="E192" s="159" t="s">
        <v>557</v>
      </c>
      <c r="F192" s="160">
        <v>385</v>
      </c>
      <c r="G192" s="159"/>
      <c r="H192" s="159">
        <f>212.5+331</f>
        <v>543.5</v>
      </c>
      <c r="I192" s="161">
        <v>510</v>
      </c>
      <c r="J192" s="162" t="s">
        <v>632</v>
      </c>
      <c r="K192" s="163">
        <f t="shared" si="162"/>
        <v>158.5</v>
      </c>
      <c r="L192" s="164">
        <f t="shared" si="163"/>
        <v>0.41168831168831171</v>
      </c>
      <c r="M192" s="159" t="s">
        <v>555</v>
      </c>
      <c r="N192" s="165">
        <v>42235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6">
        <v>30</v>
      </c>
      <c r="B193" s="157">
        <v>42128</v>
      </c>
      <c r="C193" s="157"/>
      <c r="D193" s="158" t="s">
        <v>633</v>
      </c>
      <c r="E193" s="159" t="s">
        <v>557</v>
      </c>
      <c r="F193" s="160">
        <v>115.5</v>
      </c>
      <c r="G193" s="159"/>
      <c r="H193" s="159">
        <v>146</v>
      </c>
      <c r="I193" s="161">
        <v>142</v>
      </c>
      <c r="J193" s="162" t="s">
        <v>634</v>
      </c>
      <c r="K193" s="163">
        <f t="shared" si="162"/>
        <v>30.5</v>
      </c>
      <c r="L193" s="164">
        <f t="shared" si="163"/>
        <v>0.26406926406926406</v>
      </c>
      <c r="M193" s="159" t="s">
        <v>555</v>
      </c>
      <c r="N193" s="165">
        <v>42202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6">
        <v>31</v>
      </c>
      <c r="B194" s="157">
        <v>42151</v>
      </c>
      <c r="C194" s="157"/>
      <c r="D194" s="158" t="s">
        <v>635</v>
      </c>
      <c r="E194" s="159" t="s">
        <v>557</v>
      </c>
      <c r="F194" s="160">
        <v>237.5</v>
      </c>
      <c r="G194" s="159"/>
      <c r="H194" s="159">
        <v>279.5</v>
      </c>
      <c r="I194" s="161">
        <v>278</v>
      </c>
      <c r="J194" s="162" t="s">
        <v>587</v>
      </c>
      <c r="K194" s="163">
        <f t="shared" si="162"/>
        <v>42</v>
      </c>
      <c r="L194" s="164">
        <f t="shared" si="163"/>
        <v>0.17684210526315788</v>
      </c>
      <c r="M194" s="159" t="s">
        <v>555</v>
      </c>
      <c r="N194" s="165">
        <v>42222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32</v>
      </c>
      <c r="B195" s="157">
        <v>42174</v>
      </c>
      <c r="C195" s="157"/>
      <c r="D195" s="158" t="s">
        <v>606</v>
      </c>
      <c r="E195" s="159" t="s">
        <v>585</v>
      </c>
      <c r="F195" s="160">
        <v>340</v>
      </c>
      <c r="G195" s="159"/>
      <c r="H195" s="159">
        <v>448</v>
      </c>
      <c r="I195" s="161">
        <v>448</v>
      </c>
      <c r="J195" s="162" t="s">
        <v>587</v>
      </c>
      <c r="K195" s="163">
        <f t="shared" si="162"/>
        <v>108</v>
      </c>
      <c r="L195" s="164">
        <f t="shared" si="163"/>
        <v>0.31764705882352939</v>
      </c>
      <c r="M195" s="159" t="s">
        <v>555</v>
      </c>
      <c r="N195" s="165">
        <v>43018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33</v>
      </c>
      <c r="B196" s="157">
        <v>42191</v>
      </c>
      <c r="C196" s="157"/>
      <c r="D196" s="158" t="s">
        <v>636</v>
      </c>
      <c r="E196" s="159" t="s">
        <v>585</v>
      </c>
      <c r="F196" s="160">
        <v>390</v>
      </c>
      <c r="G196" s="159"/>
      <c r="H196" s="159">
        <v>460</v>
      </c>
      <c r="I196" s="161">
        <v>460</v>
      </c>
      <c r="J196" s="162" t="s">
        <v>587</v>
      </c>
      <c r="K196" s="163">
        <f t="shared" si="162"/>
        <v>70</v>
      </c>
      <c r="L196" s="164">
        <f t="shared" si="163"/>
        <v>0.17948717948717949</v>
      </c>
      <c r="M196" s="159" t="s">
        <v>555</v>
      </c>
      <c r="N196" s="165">
        <v>42478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66">
        <v>34</v>
      </c>
      <c r="B197" s="167">
        <v>42195</v>
      </c>
      <c r="C197" s="167"/>
      <c r="D197" s="168" t="s">
        <v>637</v>
      </c>
      <c r="E197" s="169" t="s">
        <v>585</v>
      </c>
      <c r="F197" s="170">
        <v>122.5</v>
      </c>
      <c r="G197" s="170"/>
      <c r="H197" s="171">
        <v>61</v>
      </c>
      <c r="I197" s="171">
        <v>172</v>
      </c>
      <c r="J197" s="172" t="s">
        <v>638</v>
      </c>
      <c r="K197" s="173">
        <f t="shared" si="162"/>
        <v>-61.5</v>
      </c>
      <c r="L197" s="174">
        <f t="shared" si="163"/>
        <v>-0.50204081632653064</v>
      </c>
      <c r="M197" s="170" t="s">
        <v>567</v>
      </c>
      <c r="N197" s="167">
        <v>43333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6">
        <v>35</v>
      </c>
      <c r="B198" s="157">
        <v>42219</v>
      </c>
      <c r="C198" s="157"/>
      <c r="D198" s="158" t="s">
        <v>639</v>
      </c>
      <c r="E198" s="159" t="s">
        <v>585</v>
      </c>
      <c r="F198" s="160">
        <v>297.5</v>
      </c>
      <c r="G198" s="159"/>
      <c r="H198" s="159">
        <v>350</v>
      </c>
      <c r="I198" s="161">
        <v>360</v>
      </c>
      <c r="J198" s="162" t="s">
        <v>640</v>
      </c>
      <c r="K198" s="163">
        <f t="shared" si="162"/>
        <v>52.5</v>
      </c>
      <c r="L198" s="164">
        <f t="shared" si="163"/>
        <v>0.17647058823529413</v>
      </c>
      <c r="M198" s="159" t="s">
        <v>555</v>
      </c>
      <c r="N198" s="165">
        <v>42232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6">
        <v>36</v>
      </c>
      <c r="B199" s="157">
        <v>42219</v>
      </c>
      <c r="C199" s="157"/>
      <c r="D199" s="158" t="s">
        <v>641</v>
      </c>
      <c r="E199" s="159" t="s">
        <v>585</v>
      </c>
      <c r="F199" s="160">
        <v>115.5</v>
      </c>
      <c r="G199" s="159"/>
      <c r="H199" s="159">
        <v>149</v>
      </c>
      <c r="I199" s="161">
        <v>140</v>
      </c>
      <c r="J199" s="162" t="s">
        <v>642</v>
      </c>
      <c r="K199" s="163">
        <f t="shared" si="162"/>
        <v>33.5</v>
      </c>
      <c r="L199" s="164">
        <f t="shared" si="163"/>
        <v>0.29004329004329005</v>
      </c>
      <c r="M199" s="159" t="s">
        <v>555</v>
      </c>
      <c r="N199" s="165">
        <v>42740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37</v>
      </c>
      <c r="B200" s="157">
        <v>42251</v>
      </c>
      <c r="C200" s="157"/>
      <c r="D200" s="158" t="s">
        <v>635</v>
      </c>
      <c r="E200" s="159" t="s">
        <v>585</v>
      </c>
      <c r="F200" s="160">
        <v>226</v>
      </c>
      <c r="G200" s="159"/>
      <c r="H200" s="159">
        <v>292</v>
      </c>
      <c r="I200" s="161">
        <v>292</v>
      </c>
      <c r="J200" s="162" t="s">
        <v>643</v>
      </c>
      <c r="K200" s="163">
        <f t="shared" si="162"/>
        <v>66</v>
      </c>
      <c r="L200" s="164">
        <f t="shared" si="163"/>
        <v>0.29203539823008851</v>
      </c>
      <c r="M200" s="159" t="s">
        <v>555</v>
      </c>
      <c r="N200" s="165">
        <v>42286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6">
        <v>38</v>
      </c>
      <c r="B201" s="157">
        <v>42254</v>
      </c>
      <c r="C201" s="157"/>
      <c r="D201" s="158" t="s">
        <v>630</v>
      </c>
      <c r="E201" s="159" t="s">
        <v>585</v>
      </c>
      <c r="F201" s="160">
        <v>232.5</v>
      </c>
      <c r="G201" s="159"/>
      <c r="H201" s="159">
        <v>312.5</v>
      </c>
      <c r="I201" s="161">
        <v>310</v>
      </c>
      <c r="J201" s="162" t="s">
        <v>587</v>
      </c>
      <c r="K201" s="163">
        <f t="shared" si="162"/>
        <v>80</v>
      </c>
      <c r="L201" s="164">
        <f t="shared" si="163"/>
        <v>0.34408602150537637</v>
      </c>
      <c r="M201" s="159" t="s">
        <v>555</v>
      </c>
      <c r="N201" s="165">
        <v>42823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6">
        <v>39</v>
      </c>
      <c r="B202" s="157">
        <v>42268</v>
      </c>
      <c r="C202" s="157"/>
      <c r="D202" s="158" t="s">
        <v>644</v>
      </c>
      <c r="E202" s="159" t="s">
        <v>585</v>
      </c>
      <c r="F202" s="160">
        <v>196.5</v>
      </c>
      <c r="G202" s="159"/>
      <c r="H202" s="159">
        <v>238</v>
      </c>
      <c r="I202" s="161">
        <v>238</v>
      </c>
      <c r="J202" s="162" t="s">
        <v>643</v>
      </c>
      <c r="K202" s="163">
        <f t="shared" si="162"/>
        <v>41.5</v>
      </c>
      <c r="L202" s="164">
        <f t="shared" si="163"/>
        <v>0.21119592875318066</v>
      </c>
      <c r="M202" s="159" t="s">
        <v>555</v>
      </c>
      <c r="N202" s="165">
        <v>42291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6">
        <v>40</v>
      </c>
      <c r="B203" s="157">
        <v>42271</v>
      </c>
      <c r="C203" s="157"/>
      <c r="D203" s="158" t="s">
        <v>584</v>
      </c>
      <c r="E203" s="159" t="s">
        <v>585</v>
      </c>
      <c r="F203" s="160">
        <v>65</v>
      </c>
      <c r="G203" s="159"/>
      <c r="H203" s="159">
        <v>82</v>
      </c>
      <c r="I203" s="161">
        <v>82</v>
      </c>
      <c r="J203" s="162" t="s">
        <v>643</v>
      </c>
      <c r="K203" s="163">
        <f t="shared" si="162"/>
        <v>17</v>
      </c>
      <c r="L203" s="164">
        <f t="shared" si="163"/>
        <v>0.26153846153846155</v>
      </c>
      <c r="M203" s="159" t="s">
        <v>555</v>
      </c>
      <c r="N203" s="165">
        <v>42578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6">
        <v>41</v>
      </c>
      <c r="B204" s="157">
        <v>42291</v>
      </c>
      <c r="C204" s="157"/>
      <c r="D204" s="158" t="s">
        <v>645</v>
      </c>
      <c r="E204" s="159" t="s">
        <v>585</v>
      </c>
      <c r="F204" s="160">
        <v>144</v>
      </c>
      <c r="G204" s="159"/>
      <c r="H204" s="159">
        <v>182.5</v>
      </c>
      <c r="I204" s="161">
        <v>181</v>
      </c>
      <c r="J204" s="162" t="s">
        <v>643</v>
      </c>
      <c r="K204" s="163">
        <f t="shared" si="162"/>
        <v>38.5</v>
      </c>
      <c r="L204" s="164">
        <f t="shared" si="163"/>
        <v>0.2673611111111111</v>
      </c>
      <c r="M204" s="159" t="s">
        <v>555</v>
      </c>
      <c r="N204" s="165">
        <v>42817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6">
        <v>42</v>
      </c>
      <c r="B205" s="157">
        <v>42291</v>
      </c>
      <c r="C205" s="157"/>
      <c r="D205" s="158" t="s">
        <v>646</v>
      </c>
      <c r="E205" s="159" t="s">
        <v>585</v>
      </c>
      <c r="F205" s="160">
        <v>264</v>
      </c>
      <c r="G205" s="159"/>
      <c r="H205" s="159">
        <v>311</v>
      </c>
      <c r="I205" s="161">
        <v>311</v>
      </c>
      <c r="J205" s="162" t="s">
        <v>643</v>
      </c>
      <c r="K205" s="163">
        <f t="shared" si="162"/>
        <v>47</v>
      </c>
      <c r="L205" s="164">
        <f t="shared" si="163"/>
        <v>0.17803030303030304</v>
      </c>
      <c r="M205" s="159" t="s">
        <v>555</v>
      </c>
      <c r="N205" s="165">
        <v>42604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6">
        <v>43</v>
      </c>
      <c r="B206" s="157">
        <v>42318</v>
      </c>
      <c r="C206" s="157"/>
      <c r="D206" s="158" t="s">
        <v>647</v>
      </c>
      <c r="E206" s="159" t="s">
        <v>557</v>
      </c>
      <c r="F206" s="160">
        <v>549.5</v>
      </c>
      <c r="G206" s="159"/>
      <c r="H206" s="159">
        <v>630</v>
      </c>
      <c r="I206" s="161">
        <v>630</v>
      </c>
      <c r="J206" s="162" t="s">
        <v>643</v>
      </c>
      <c r="K206" s="163">
        <f t="shared" si="162"/>
        <v>80.5</v>
      </c>
      <c r="L206" s="164">
        <f t="shared" si="163"/>
        <v>0.1464968152866242</v>
      </c>
      <c r="M206" s="159" t="s">
        <v>555</v>
      </c>
      <c r="N206" s="165">
        <v>42419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6">
        <v>44</v>
      </c>
      <c r="B207" s="157">
        <v>42342</v>
      </c>
      <c r="C207" s="157"/>
      <c r="D207" s="158" t="s">
        <v>648</v>
      </c>
      <c r="E207" s="159" t="s">
        <v>585</v>
      </c>
      <c r="F207" s="160">
        <v>1027.5</v>
      </c>
      <c r="G207" s="159"/>
      <c r="H207" s="159">
        <v>1315</v>
      </c>
      <c r="I207" s="161">
        <v>1250</v>
      </c>
      <c r="J207" s="162" t="s">
        <v>643</v>
      </c>
      <c r="K207" s="163">
        <f t="shared" si="162"/>
        <v>287.5</v>
      </c>
      <c r="L207" s="164">
        <f t="shared" si="163"/>
        <v>0.27980535279805352</v>
      </c>
      <c r="M207" s="159" t="s">
        <v>555</v>
      </c>
      <c r="N207" s="165">
        <v>43244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6">
        <v>45</v>
      </c>
      <c r="B208" s="157">
        <v>42367</v>
      </c>
      <c r="C208" s="157"/>
      <c r="D208" s="158" t="s">
        <v>649</v>
      </c>
      <c r="E208" s="159" t="s">
        <v>585</v>
      </c>
      <c r="F208" s="160">
        <v>465</v>
      </c>
      <c r="G208" s="159"/>
      <c r="H208" s="159">
        <v>540</v>
      </c>
      <c r="I208" s="161">
        <v>540</v>
      </c>
      <c r="J208" s="162" t="s">
        <v>643</v>
      </c>
      <c r="K208" s="163">
        <f t="shared" si="162"/>
        <v>75</v>
      </c>
      <c r="L208" s="164">
        <f t="shared" si="163"/>
        <v>0.16129032258064516</v>
      </c>
      <c r="M208" s="159" t="s">
        <v>555</v>
      </c>
      <c r="N208" s="165">
        <v>42530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6">
        <v>46</v>
      </c>
      <c r="B209" s="157">
        <v>42380</v>
      </c>
      <c r="C209" s="157"/>
      <c r="D209" s="158" t="s">
        <v>371</v>
      </c>
      <c r="E209" s="159" t="s">
        <v>557</v>
      </c>
      <c r="F209" s="160">
        <v>81</v>
      </c>
      <c r="G209" s="159"/>
      <c r="H209" s="159">
        <v>110</v>
      </c>
      <c r="I209" s="161">
        <v>110</v>
      </c>
      <c r="J209" s="162" t="s">
        <v>643</v>
      </c>
      <c r="K209" s="163">
        <f t="shared" si="162"/>
        <v>29</v>
      </c>
      <c r="L209" s="164">
        <f t="shared" si="163"/>
        <v>0.35802469135802467</v>
      </c>
      <c r="M209" s="159" t="s">
        <v>555</v>
      </c>
      <c r="N209" s="165">
        <v>42745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6">
        <v>47</v>
      </c>
      <c r="B210" s="157">
        <v>42382</v>
      </c>
      <c r="C210" s="157"/>
      <c r="D210" s="158" t="s">
        <v>650</v>
      </c>
      <c r="E210" s="159" t="s">
        <v>557</v>
      </c>
      <c r="F210" s="160">
        <v>417.5</v>
      </c>
      <c r="G210" s="159"/>
      <c r="H210" s="159">
        <v>547</v>
      </c>
      <c r="I210" s="161">
        <v>535</v>
      </c>
      <c r="J210" s="162" t="s">
        <v>643</v>
      </c>
      <c r="K210" s="163">
        <f t="shared" si="162"/>
        <v>129.5</v>
      </c>
      <c r="L210" s="164">
        <f t="shared" si="163"/>
        <v>0.31017964071856285</v>
      </c>
      <c r="M210" s="159" t="s">
        <v>555</v>
      </c>
      <c r="N210" s="165">
        <v>42578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6">
        <v>48</v>
      </c>
      <c r="B211" s="157">
        <v>42408</v>
      </c>
      <c r="C211" s="157"/>
      <c r="D211" s="158" t="s">
        <v>651</v>
      </c>
      <c r="E211" s="159" t="s">
        <v>585</v>
      </c>
      <c r="F211" s="160">
        <v>650</v>
      </c>
      <c r="G211" s="159"/>
      <c r="H211" s="159">
        <v>800</v>
      </c>
      <c r="I211" s="161">
        <v>800</v>
      </c>
      <c r="J211" s="162" t="s">
        <v>643</v>
      </c>
      <c r="K211" s="163">
        <f t="shared" si="162"/>
        <v>150</v>
      </c>
      <c r="L211" s="164">
        <f t="shared" si="163"/>
        <v>0.23076923076923078</v>
      </c>
      <c r="M211" s="159" t="s">
        <v>555</v>
      </c>
      <c r="N211" s="165">
        <v>43154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6">
        <v>49</v>
      </c>
      <c r="B212" s="157">
        <v>42433</v>
      </c>
      <c r="C212" s="157"/>
      <c r="D212" s="158" t="s">
        <v>209</v>
      </c>
      <c r="E212" s="159" t="s">
        <v>585</v>
      </c>
      <c r="F212" s="160">
        <v>437.5</v>
      </c>
      <c r="G212" s="159"/>
      <c r="H212" s="159">
        <v>504.5</v>
      </c>
      <c r="I212" s="161">
        <v>522</v>
      </c>
      <c r="J212" s="162" t="s">
        <v>652</v>
      </c>
      <c r="K212" s="163">
        <f t="shared" si="162"/>
        <v>67</v>
      </c>
      <c r="L212" s="164">
        <f t="shared" si="163"/>
        <v>0.15314285714285714</v>
      </c>
      <c r="M212" s="159" t="s">
        <v>555</v>
      </c>
      <c r="N212" s="165">
        <v>42480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6">
        <v>50</v>
      </c>
      <c r="B213" s="157">
        <v>42438</v>
      </c>
      <c r="C213" s="157"/>
      <c r="D213" s="158" t="s">
        <v>653</v>
      </c>
      <c r="E213" s="159" t="s">
        <v>585</v>
      </c>
      <c r="F213" s="160">
        <v>189.5</v>
      </c>
      <c r="G213" s="159"/>
      <c r="H213" s="159">
        <v>218</v>
      </c>
      <c r="I213" s="161">
        <v>218</v>
      </c>
      <c r="J213" s="162" t="s">
        <v>643</v>
      </c>
      <c r="K213" s="163">
        <f t="shared" si="162"/>
        <v>28.5</v>
      </c>
      <c r="L213" s="164">
        <f t="shared" si="163"/>
        <v>0.15039577836411611</v>
      </c>
      <c r="M213" s="159" t="s">
        <v>555</v>
      </c>
      <c r="N213" s="165">
        <v>43034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66">
        <v>51</v>
      </c>
      <c r="B214" s="167">
        <v>42471</v>
      </c>
      <c r="C214" s="167"/>
      <c r="D214" s="175" t="s">
        <v>654</v>
      </c>
      <c r="E214" s="170" t="s">
        <v>585</v>
      </c>
      <c r="F214" s="170">
        <v>36.5</v>
      </c>
      <c r="G214" s="171"/>
      <c r="H214" s="171">
        <v>15.85</v>
      </c>
      <c r="I214" s="171">
        <v>60</v>
      </c>
      <c r="J214" s="172" t="s">
        <v>655</v>
      </c>
      <c r="K214" s="173">
        <f t="shared" si="162"/>
        <v>-20.65</v>
      </c>
      <c r="L214" s="174">
        <f t="shared" si="163"/>
        <v>-0.5657534246575342</v>
      </c>
      <c r="M214" s="170" t="s">
        <v>567</v>
      </c>
      <c r="N214" s="178">
        <v>43627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6">
        <v>52</v>
      </c>
      <c r="B215" s="157">
        <v>42472</v>
      </c>
      <c r="C215" s="157"/>
      <c r="D215" s="158" t="s">
        <v>656</v>
      </c>
      <c r="E215" s="159" t="s">
        <v>585</v>
      </c>
      <c r="F215" s="160">
        <v>93</v>
      </c>
      <c r="G215" s="159"/>
      <c r="H215" s="159">
        <v>149</v>
      </c>
      <c r="I215" s="161">
        <v>140</v>
      </c>
      <c r="J215" s="162" t="s">
        <v>657</v>
      </c>
      <c r="K215" s="163">
        <f t="shared" si="162"/>
        <v>56</v>
      </c>
      <c r="L215" s="164">
        <f t="shared" si="163"/>
        <v>0.60215053763440862</v>
      </c>
      <c r="M215" s="159" t="s">
        <v>555</v>
      </c>
      <c r="N215" s="165">
        <v>42740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6">
        <v>53</v>
      </c>
      <c r="B216" s="157">
        <v>42472</v>
      </c>
      <c r="C216" s="157"/>
      <c r="D216" s="158" t="s">
        <v>658</v>
      </c>
      <c r="E216" s="159" t="s">
        <v>585</v>
      </c>
      <c r="F216" s="160">
        <v>130</v>
      </c>
      <c r="G216" s="159"/>
      <c r="H216" s="159">
        <v>150</v>
      </c>
      <c r="I216" s="161" t="s">
        <v>659</v>
      </c>
      <c r="J216" s="162" t="s">
        <v>643</v>
      </c>
      <c r="K216" s="163">
        <f t="shared" si="162"/>
        <v>20</v>
      </c>
      <c r="L216" s="164">
        <f t="shared" si="163"/>
        <v>0.15384615384615385</v>
      </c>
      <c r="M216" s="159" t="s">
        <v>555</v>
      </c>
      <c r="N216" s="165">
        <v>42564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6">
        <v>54</v>
      </c>
      <c r="B217" s="157">
        <v>42473</v>
      </c>
      <c r="C217" s="157"/>
      <c r="D217" s="158" t="s">
        <v>660</v>
      </c>
      <c r="E217" s="159" t="s">
        <v>585</v>
      </c>
      <c r="F217" s="160">
        <v>196</v>
      </c>
      <c r="G217" s="159"/>
      <c r="H217" s="159">
        <v>299</v>
      </c>
      <c r="I217" s="161">
        <v>299</v>
      </c>
      <c r="J217" s="162" t="s">
        <v>643</v>
      </c>
      <c r="K217" s="163">
        <v>103</v>
      </c>
      <c r="L217" s="164">
        <v>0.52551020408163296</v>
      </c>
      <c r="M217" s="159" t="s">
        <v>555</v>
      </c>
      <c r="N217" s="165">
        <v>42620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6">
        <v>55</v>
      </c>
      <c r="B218" s="157">
        <v>42473</v>
      </c>
      <c r="C218" s="157"/>
      <c r="D218" s="158" t="s">
        <v>661</v>
      </c>
      <c r="E218" s="159" t="s">
        <v>585</v>
      </c>
      <c r="F218" s="160">
        <v>88</v>
      </c>
      <c r="G218" s="159"/>
      <c r="H218" s="159">
        <v>103</v>
      </c>
      <c r="I218" s="161">
        <v>103</v>
      </c>
      <c r="J218" s="162" t="s">
        <v>643</v>
      </c>
      <c r="K218" s="163">
        <v>15</v>
      </c>
      <c r="L218" s="164">
        <v>0.170454545454545</v>
      </c>
      <c r="M218" s="159" t="s">
        <v>555</v>
      </c>
      <c r="N218" s="165">
        <v>42530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6">
        <v>56</v>
      </c>
      <c r="B219" s="157">
        <v>42492</v>
      </c>
      <c r="C219" s="157"/>
      <c r="D219" s="158" t="s">
        <v>662</v>
      </c>
      <c r="E219" s="159" t="s">
        <v>585</v>
      </c>
      <c r="F219" s="160">
        <v>127.5</v>
      </c>
      <c r="G219" s="159"/>
      <c r="H219" s="159">
        <v>148</v>
      </c>
      <c r="I219" s="161" t="s">
        <v>663</v>
      </c>
      <c r="J219" s="162" t="s">
        <v>643</v>
      </c>
      <c r="K219" s="163">
        <f>H219-F219</f>
        <v>20.5</v>
      </c>
      <c r="L219" s="164">
        <f>K219/F219</f>
        <v>0.16078431372549021</v>
      </c>
      <c r="M219" s="159" t="s">
        <v>555</v>
      </c>
      <c r="N219" s="165">
        <v>42564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6">
        <v>57</v>
      </c>
      <c r="B220" s="157">
        <v>42493</v>
      </c>
      <c r="C220" s="157"/>
      <c r="D220" s="158" t="s">
        <v>664</v>
      </c>
      <c r="E220" s="159" t="s">
        <v>585</v>
      </c>
      <c r="F220" s="160">
        <v>675</v>
      </c>
      <c r="G220" s="159"/>
      <c r="H220" s="159">
        <v>815</v>
      </c>
      <c r="I220" s="161" t="s">
        <v>665</v>
      </c>
      <c r="J220" s="162" t="s">
        <v>643</v>
      </c>
      <c r="K220" s="163">
        <f>H220-F220</f>
        <v>140</v>
      </c>
      <c r="L220" s="164">
        <f>K220/F220</f>
        <v>0.2074074074074074</v>
      </c>
      <c r="M220" s="159" t="s">
        <v>555</v>
      </c>
      <c r="N220" s="165">
        <v>43154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66">
        <v>58</v>
      </c>
      <c r="B221" s="167">
        <v>42522</v>
      </c>
      <c r="C221" s="167"/>
      <c r="D221" s="168" t="s">
        <v>666</v>
      </c>
      <c r="E221" s="169" t="s">
        <v>585</v>
      </c>
      <c r="F221" s="170">
        <v>500</v>
      </c>
      <c r="G221" s="170"/>
      <c r="H221" s="171">
        <v>232.5</v>
      </c>
      <c r="I221" s="171" t="s">
        <v>667</v>
      </c>
      <c r="J221" s="172" t="s">
        <v>668</v>
      </c>
      <c r="K221" s="173">
        <f>H221-F221</f>
        <v>-267.5</v>
      </c>
      <c r="L221" s="174">
        <f>K221/F221</f>
        <v>-0.53500000000000003</v>
      </c>
      <c r="M221" s="170" t="s">
        <v>567</v>
      </c>
      <c r="N221" s="167">
        <v>43735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6">
        <v>59</v>
      </c>
      <c r="B222" s="157">
        <v>42527</v>
      </c>
      <c r="C222" s="157"/>
      <c r="D222" s="158" t="s">
        <v>510</v>
      </c>
      <c r="E222" s="159" t="s">
        <v>585</v>
      </c>
      <c r="F222" s="160">
        <v>110</v>
      </c>
      <c r="G222" s="159"/>
      <c r="H222" s="159">
        <v>126.5</v>
      </c>
      <c r="I222" s="161">
        <v>125</v>
      </c>
      <c r="J222" s="162" t="s">
        <v>594</v>
      </c>
      <c r="K222" s="163">
        <f>H222-F222</f>
        <v>16.5</v>
      </c>
      <c r="L222" s="164">
        <f>K222/F222</f>
        <v>0.15</v>
      </c>
      <c r="M222" s="159" t="s">
        <v>555</v>
      </c>
      <c r="N222" s="165">
        <v>42552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6">
        <v>60</v>
      </c>
      <c r="B223" s="157">
        <v>42538</v>
      </c>
      <c r="C223" s="157"/>
      <c r="D223" s="158" t="s">
        <v>669</v>
      </c>
      <c r="E223" s="159" t="s">
        <v>585</v>
      </c>
      <c r="F223" s="160">
        <v>44</v>
      </c>
      <c r="G223" s="159"/>
      <c r="H223" s="159">
        <v>69.5</v>
      </c>
      <c r="I223" s="161">
        <v>69.5</v>
      </c>
      <c r="J223" s="162" t="s">
        <v>670</v>
      </c>
      <c r="K223" s="163">
        <f>H223-F223</f>
        <v>25.5</v>
      </c>
      <c r="L223" s="164">
        <f>K223/F223</f>
        <v>0.57954545454545459</v>
      </c>
      <c r="M223" s="159" t="s">
        <v>555</v>
      </c>
      <c r="N223" s="165">
        <v>42977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6">
        <v>61</v>
      </c>
      <c r="B224" s="157">
        <v>42549</v>
      </c>
      <c r="C224" s="157"/>
      <c r="D224" s="158" t="s">
        <v>671</v>
      </c>
      <c r="E224" s="159" t="s">
        <v>585</v>
      </c>
      <c r="F224" s="160">
        <v>262.5</v>
      </c>
      <c r="G224" s="159"/>
      <c r="H224" s="159">
        <v>340</v>
      </c>
      <c r="I224" s="161">
        <v>333</v>
      </c>
      <c r="J224" s="162" t="s">
        <v>672</v>
      </c>
      <c r="K224" s="163">
        <v>77.5</v>
      </c>
      <c r="L224" s="164">
        <v>0.29523809523809502</v>
      </c>
      <c r="M224" s="159" t="s">
        <v>555</v>
      </c>
      <c r="N224" s="165">
        <v>43017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6">
        <v>62</v>
      </c>
      <c r="B225" s="157">
        <v>42549</v>
      </c>
      <c r="C225" s="157"/>
      <c r="D225" s="158" t="s">
        <v>673</v>
      </c>
      <c r="E225" s="159" t="s">
        <v>585</v>
      </c>
      <c r="F225" s="160">
        <v>840</v>
      </c>
      <c r="G225" s="159"/>
      <c r="H225" s="159">
        <v>1230</v>
      </c>
      <c r="I225" s="161">
        <v>1230</v>
      </c>
      <c r="J225" s="162" t="s">
        <v>643</v>
      </c>
      <c r="K225" s="163">
        <v>390</v>
      </c>
      <c r="L225" s="164">
        <v>0.46428571428571402</v>
      </c>
      <c r="M225" s="159" t="s">
        <v>555</v>
      </c>
      <c r="N225" s="165">
        <v>42649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9">
        <v>63</v>
      </c>
      <c r="B226" s="180">
        <v>42556</v>
      </c>
      <c r="C226" s="180"/>
      <c r="D226" s="181" t="s">
        <v>674</v>
      </c>
      <c r="E226" s="182" t="s">
        <v>585</v>
      </c>
      <c r="F226" s="182">
        <v>395</v>
      </c>
      <c r="G226" s="183"/>
      <c r="H226" s="183">
        <f>(468.5+342.5)/2</f>
        <v>405.5</v>
      </c>
      <c r="I226" s="183">
        <v>510</v>
      </c>
      <c r="J226" s="184" t="s">
        <v>675</v>
      </c>
      <c r="K226" s="185">
        <f t="shared" ref="K226:K232" si="164">H226-F226</f>
        <v>10.5</v>
      </c>
      <c r="L226" s="186">
        <f t="shared" ref="L226:L232" si="165">K226/F226</f>
        <v>2.6582278481012658E-2</v>
      </c>
      <c r="M226" s="182" t="s">
        <v>676</v>
      </c>
      <c r="N226" s="180">
        <v>43606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66">
        <v>64</v>
      </c>
      <c r="B227" s="167">
        <v>42584</v>
      </c>
      <c r="C227" s="167"/>
      <c r="D227" s="168" t="s">
        <v>677</v>
      </c>
      <c r="E227" s="169" t="s">
        <v>557</v>
      </c>
      <c r="F227" s="170">
        <f>169.5-12.8</f>
        <v>156.69999999999999</v>
      </c>
      <c r="G227" s="170"/>
      <c r="H227" s="171">
        <v>77</v>
      </c>
      <c r="I227" s="171" t="s">
        <v>678</v>
      </c>
      <c r="J227" s="172" t="s">
        <v>679</v>
      </c>
      <c r="K227" s="173">
        <f t="shared" si="164"/>
        <v>-79.699999999999989</v>
      </c>
      <c r="L227" s="174">
        <f t="shared" si="165"/>
        <v>-0.50861518825781749</v>
      </c>
      <c r="M227" s="170" t="s">
        <v>567</v>
      </c>
      <c r="N227" s="167">
        <v>43522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66">
        <v>65</v>
      </c>
      <c r="B228" s="167">
        <v>42586</v>
      </c>
      <c r="C228" s="167"/>
      <c r="D228" s="168" t="s">
        <v>680</v>
      </c>
      <c r="E228" s="169" t="s">
        <v>585</v>
      </c>
      <c r="F228" s="170">
        <v>400</v>
      </c>
      <c r="G228" s="170"/>
      <c r="H228" s="171">
        <v>305</v>
      </c>
      <c r="I228" s="171">
        <v>475</v>
      </c>
      <c r="J228" s="172" t="s">
        <v>681</v>
      </c>
      <c r="K228" s="173">
        <f t="shared" si="164"/>
        <v>-95</v>
      </c>
      <c r="L228" s="174">
        <f t="shared" si="165"/>
        <v>-0.23749999999999999</v>
      </c>
      <c r="M228" s="170" t="s">
        <v>567</v>
      </c>
      <c r="N228" s="167">
        <v>43606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6">
        <v>66</v>
      </c>
      <c r="B229" s="157">
        <v>42593</v>
      </c>
      <c r="C229" s="157"/>
      <c r="D229" s="158" t="s">
        <v>682</v>
      </c>
      <c r="E229" s="159" t="s">
        <v>585</v>
      </c>
      <c r="F229" s="160">
        <v>86.5</v>
      </c>
      <c r="G229" s="159"/>
      <c r="H229" s="159">
        <v>130</v>
      </c>
      <c r="I229" s="161">
        <v>130</v>
      </c>
      <c r="J229" s="162" t="s">
        <v>683</v>
      </c>
      <c r="K229" s="163">
        <f t="shared" si="164"/>
        <v>43.5</v>
      </c>
      <c r="L229" s="164">
        <f t="shared" si="165"/>
        <v>0.50289017341040465</v>
      </c>
      <c r="M229" s="159" t="s">
        <v>555</v>
      </c>
      <c r="N229" s="165">
        <v>43091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66">
        <v>67</v>
      </c>
      <c r="B230" s="167">
        <v>42600</v>
      </c>
      <c r="C230" s="167"/>
      <c r="D230" s="168" t="s">
        <v>109</v>
      </c>
      <c r="E230" s="169" t="s">
        <v>585</v>
      </c>
      <c r="F230" s="170">
        <v>133.5</v>
      </c>
      <c r="G230" s="170"/>
      <c r="H230" s="171">
        <v>126.5</v>
      </c>
      <c r="I230" s="171">
        <v>178</v>
      </c>
      <c r="J230" s="172" t="s">
        <v>684</v>
      </c>
      <c r="K230" s="173">
        <f t="shared" si="164"/>
        <v>-7</v>
      </c>
      <c r="L230" s="174">
        <f t="shared" si="165"/>
        <v>-5.2434456928838954E-2</v>
      </c>
      <c r="M230" s="170" t="s">
        <v>567</v>
      </c>
      <c r="N230" s="167">
        <v>42615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6">
        <v>68</v>
      </c>
      <c r="B231" s="157">
        <v>42613</v>
      </c>
      <c r="C231" s="157"/>
      <c r="D231" s="158" t="s">
        <v>685</v>
      </c>
      <c r="E231" s="159" t="s">
        <v>585</v>
      </c>
      <c r="F231" s="160">
        <v>560</v>
      </c>
      <c r="G231" s="159"/>
      <c r="H231" s="159">
        <v>725</v>
      </c>
      <c r="I231" s="161">
        <v>725</v>
      </c>
      <c r="J231" s="162" t="s">
        <v>587</v>
      </c>
      <c r="K231" s="163">
        <f t="shared" si="164"/>
        <v>165</v>
      </c>
      <c r="L231" s="164">
        <f t="shared" si="165"/>
        <v>0.29464285714285715</v>
      </c>
      <c r="M231" s="159" t="s">
        <v>555</v>
      </c>
      <c r="N231" s="165">
        <v>42456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6">
        <v>69</v>
      </c>
      <c r="B232" s="157">
        <v>42614</v>
      </c>
      <c r="C232" s="157"/>
      <c r="D232" s="158" t="s">
        <v>686</v>
      </c>
      <c r="E232" s="159" t="s">
        <v>585</v>
      </c>
      <c r="F232" s="160">
        <v>160.5</v>
      </c>
      <c r="G232" s="159"/>
      <c r="H232" s="159">
        <v>210</v>
      </c>
      <c r="I232" s="161">
        <v>210</v>
      </c>
      <c r="J232" s="162" t="s">
        <v>587</v>
      </c>
      <c r="K232" s="163">
        <f t="shared" si="164"/>
        <v>49.5</v>
      </c>
      <c r="L232" s="164">
        <f t="shared" si="165"/>
        <v>0.30841121495327101</v>
      </c>
      <c r="M232" s="159" t="s">
        <v>555</v>
      </c>
      <c r="N232" s="165">
        <v>42871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6">
        <v>70</v>
      </c>
      <c r="B233" s="157">
        <v>42646</v>
      </c>
      <c r="C233" s="157"/>
      <c r="D233" s="158" t="s">
        <v>385</v>
      </c>
      <c r="E233" s="159" t="s">
        <v>585</v>
      </c>
      <c r="F233" s="160">
        <v>430</v>
      </c>
      <c r="G233" s="159"/>
      <c r="H233" s="159">
        <v>596</v>
      </c>
      <c r="I233" s="161">
        <v>575</v>
      </c>
      <c r="J233" s="162" t="s">
        <v>687</v>
      </c>
      <c r="K233" s="163">
        <v>166</v>
      </c>
      <c r="L233" s="164">
        <v>0.38604651162790699</v>
      </c>
      <c r="M233" s="159" t="s">
        <v>555</v>
      </c>
      <c r="N233" s="165">
        <v>42769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6">
        <v>71</v>
      </c>
      <c r="B234" s="157">
        <v>42657</v>
      </c>
      <c r="C234" s="157"/>
      <c r="D234" s="158" t="s">
        <v>688</v>
      </c>
      <c r="E234" s="159" t="s">
        <v>585</v>
      </c>
      <c r="F234" s="160">
        <v>280</v>
      </c>
      <c r="G234" s="159"/>
      <c r="H234" s="159">
        <v>345</v>
      </c>
      <c r="I234" s="161">
        <v>345</v>
      </c>
      <c r="J234" s="162" t="s">
        <v>587</v>
      </c>
      <c r="K234" s="163">
        <f t="shared" ref="K234:K239" si="166">H234-F234</f>
        <v>65</v>
      </c>
      <c r="L234" s="164">
        <f>K234/F234</f>
        <v>0.23214285714285715</v>
      </c>
      <c r="M234" s="159" t="s">
        <v>555</v>
      </c>
      <c r="N234" s="165">
        <v>42814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6">
        <v>72</v>
      </c>
      <c r="B235" s="157">
        <v>42657</v>
      </c>
      <c r="C235" s="157"/>
      <c r="D235" s="158" t="s">
        <v>689</v>
      </c>
      <c r="E235" s="159" t="s">
        <v>585</v>
      </c>
      <c r="F235" s="160">
        <v>245</v>
      </c>
      <c r="G235" s="159"/>
      <c r="H235" s="159">
        <v>325.5</v>
      </c>
      <c r="I235" s="161">
        <v>330</v>
      </c>
      <c r="J235" s="162" t="s">
        <v>690</v>
      </c>
      <c r="K235" s="163">
        <f t="shared" si="166"/>
        <v>80.5</v>
      </c>
      <c r="L235" s="164">
        <f>K235/F235</f>
        <v>0.32857142857142857</v>
      </c>
      <c r="M235" s="159" t="s">
        <v>555</v>
      </c>
      <c r="N235" s="165">
        <v>42769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6">
        <v>73</v>
      </c>
      <c r="B236" s="157">
        <v>42660</v>
      </c>
      <c r="C236" s="157"/>
      <c r="D236" s="158" t="s">
        <v>338</v>
      </c>
      <c r="E236" s="159" t="s">
        <v>585</v>
      </c>
      <c r="F236" s="160">
        <v>125</v>
      </c>
      <c r="G236" s="159"/>
      <c r="H236" s="159">
        <v>160</v>
      </c>
      <c r="I236" s="161">
        <v>160</v>
      </c>
      <c r="J236" s="162" t="s">
        <v>643</v>
      </c>
      <c r="K236" s="163">
        <f t="shared" si="166"/>
        <v>35</v>
      </c>
      <c r="L236" s="164">
        <v>0.28000000000000003</v>
      </c>
      <c r="M236" s="159" t="s">
        <v>555</v>
      </c>
      <c r="N236" s="165">
        <v>42803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6">
        <v>74</v>
      </c>
      <c r="B237" s="157">
        <v>42660</v>
      </c>
      <c r="C237" s="157"/>
      <c r="D237" s="158" t="s">
        <v>444</v>
      </c>
      <c r="E237" s="159" t="s">
        <v>585</v>
      </c>
      <c r="F237" s="160">
        <v>114</v>
      </c>
      <c r="G237" s="159"/>
      <c r="H237" s="159">
        <v>145</v>
      </c>
      <c r="I237" s="161">
        <v>145</v>
      </c>
      <c r="J237" s="162" t="s">
        <v>643</v>
      </c>
      <c r="K237" s="163">
        <f t="shared" si="166"/>
        <v>31</v>
      </c>
      <c r="L237" s="164">
        <f>K237/F237</f>
        <v>0.27192982456140352</v>
      </c>
      <c r="M237" s="159" t="s">
        <v>555</v>
      </c>
      <c r="N237" s="165">
        <v>42859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56">
        <v>75</v>
      </c>
      <c r="B238" s="157">
        <v>42660</v>
      </c>
      <c r="C238" s="157"/>
      <c r="D238" s="158" t="s">
        <v>691</v>
      </c>
      <c r="E238" s="159" t="s">
        <v>585</v>
      </c>
      <c r="F238" s="160">
        <v>212</v>
      </c>
      <c r="G238" s="159"/>
      <c r="H238" s="159">
        <v>280</v>
      </c>
      <c r="I238" s="161">
        <v>276</v>
      </c>
      <c r="J238" s="162" t="s">
        <v>692</v>
      </c>
      <c r="K238" s="163">
        <f t="shared" si="166"/>
        <v>68</v>
      </c>
      <c r="L238" s="164">
        <f>K238/F238</f>
        <v>0.32075471698113206</v>
      </c>
      <c r="M238" s="159" t="s">
        <v>555</v>
      </c>
      <c r="N238" s="165">
        <v>42858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6">
        <v>76</v>
      </c>
      <c r="B239" s="157">
        <v>42678</v>
      </c>
      <c r="C239" s="157"/>
      <c r="D239" s="158" t="s">
        <v>434</v>
      </c>
      <c r="E239" s="159" t="s">
        <v>585</v>
      </c>
      <c r="F239" s="160">
        <v>155</v>
      </c>
      <c r="G239" s="159"/>
      <c r="H239" s="159">
        <v>210</v>
      </c>
      <c r="I239" s="161">
        <v>210</v>
      </c>
      <c r="J239" s="162" t="s">
        <v>693</v>
      </c>
      <c r="K239" s="163">
        <f t="shared" si="166"/>
        <v>55</v>
      </c>
      <c r="L239" s="164">
        <f>K239/F239</f>
        <v>0.35483870967741937</v>
      </c>
      <c r="M239" s="159" t="s">
        <v>555</v>
      </c>
      <c r="N239" s="165">
        <v>42944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66">
        <v>77</v>
      </c>
      <c r="B240" s="167">
        <v>42710</v>
      </c>
      <c r="C240" s="167"/>
      <c r="D240" s="168" t="s">
        <v>694</v>
      </c>
      <c r="E240" s="169" t="s">
        <v>585</v>
      </c>
      <c r="F240" s="170">
        <v>150.5</v>
      </c>
      <c r="G240" s="170"/>
      <c r="H240" s="171">
        <v>72.5</v>
      </c>
      <c r="I240" s="171">
        <v>174</v>
      </c>
      <c r="J240" s="172" t="s">
        <v>695</v>
      </c>
      <c r="K240" s="173">
        <v>-78</v>
      </c>
      <c r="L240" s="174">
        <v>-0.51827242524916906</v>
      </c>
      <c r="M240" s="170" t="s">
        <v>567</v>
      </c>
      <c r="N240" s="167">
        <v>43333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56">
        <v>78</v>
      </c>
      <c r="B241" s="157">
        <v>42712</v>
      </c>
      <c r="C241" s="157"/>
      <c r="D241" s="158" t="s">
        <v>696</v>
      </c>
      <c r="E241" s="159" t="s">
        <v>585</v>
      </c>
      <c r="F241" s="160">
        <v>380</v>
      </c>
      <c r="G241" s="159"/>
      <c r="H241" s="159">
        <v>478</v>
      </c>
      <c r="I241" s="161">
        <v>468</v>
      </c>
      <c r="J241" s="162" t="s">
        <v>643</v>
      </c>
      <c r="K241" s="163">
        <f>H241-F241</f>
        <v>98</v>
      </c>
      <c r="L241" s="164">
        <f>K241/F241</f>
        <v>0.25789473684210529</v>
      </c>
      <c r="M241" s="159" t="s">
        <v>555</v>
      </c>
      <c r="N241" s="165">
        <v>43025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56">
        <v>79</v>
      </c>
      <c r="B242" s="157">
        <v>42734</v>
      </c>
      <c r="C242" s="157"/>
      <c r="D242" s="158" t="s">
        <v>108</v>
      </c>
      <c r="E242" s="159" t="s">
        <v>585</v>
      </c>
      <c r="F242" s="160">
        <v>305</v>
      </c>
      <c r="G242" s="159"/>
      <c r="H242" s="159">
        <v>375</v>
      </c>
      <c r="I242" s="161">
        <v>375</v>
      </c>
      <c r="J242" s="162" t="s">
        <v>643</v>
      </c>
      <c r="K242" s="163">
        <f>H242-F242</f>
        <v>70</v>
      </c>
      <c r="L242" s="164">
        <f>K242/F242</f>
        <v>0.22950819672131148</v>
      </c>
      <c r="M242" s="159" t="s">
        <v>555</v>
      </c>
      <c r="N242" s="165">
        <v>42768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56">
        <v>80</v>
      </c>
      <c r="B243" s="157">
        <v>42739</v>
      </c>
      <c r="C243" s="157"/>
      <c r="D243" s="158" t="s">
        <v>94</v>
      </c>
      <c r="E243" s="159" t="s">
        <v>585</v>
      </c>
      <c r="F243" s="160">
        <v>99.5</v>
      </c>
      <c r="G243" s="159"/>
      <c r="H243" s="159">
        <v>158</v>
      </c>
      <c r="I243" s="161">
        <v>158</v>
      </c>
      <c r="J243" s="162" t="s">
        <v>643</v>
      </c>
      <c r="K243" s="163">
        <f>H243-F243</f>
        <v>58.5</v>
      </c>
      <c r="L243" s="164">
        <f>K243/F243</f>
        <v>0.5879396984924623</v>
      </c>
      <c r="M243" s="159" t="s">
        <v>555</v>
      </c>
      <c r="N243" s="165">
        <v>42898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56">
        <v>81</v>
      </c>
      <c r="B244" s="157">
        <v>42739</v>
      </c>
      <c r="C244" s="157"/>
      <c r="D244" s="158" t="s">
        <v>94</v>
      </c>
      <c r="E244" s="159" t="s">
        <v>585</v>
      </c>
      <c r="F244" s="160">
        <v>99.5</v>
      </c>
      <c r="G244" s="159"/>
      <c r="H244" s="159">
        <v>158</v>
      </c>
      <c r="I244" s="161">
        <v>158</v>
      </c>
      <c r="J244" s="162" t="s">
        <v>643</v>
      </c>
      <c r="K244" s="163">
        <v>58.5</v>
      </c>
      <c r="L244" s="164">
        <v>0.58793969849246197</v>
      </c>
      <c r="M244" s="159" t="s">
        <v>555</v>
      </c>
      <c r="N244" s="165">
        <v>42898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56">
        <v>82</v>
      </c>
      <c r="B245" s="157">
        <v>42786</v>
      </c>
      <c r="C245" s="157"/>
      <c r="D245" s="158" t="s">
        <v>184</v>
      </c>
      <c r="E245" s="159" t="s">
        <v>585</v>
      </c>
      <c r="F245" s="160">
        <v>140.5</v>
      </c>
      <c r="G245" s="159"/>
      <c r="H245" s="159">
        <v>220</v>
      </c>
      <c r="I245" s="161">
        <v>220</v>
      </c>
      <c r="J245" s="162" t="s">
        <v>643</v>
      </c>
      <c r="K245" s="163">
        <f>H245-F245</f>
        <v>79.5</v>
      </c>
      <c r="L245" s="164">
        <f>K245/F245</f>
        <v>0.5658362989323843</v>
      </c>
      <c r="M245" s="159" t="s">
        <v>555</v>
      </c>
      <c r="N245" s="165">
        <v>42864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56">
        <v>83</v>
      </c>
      <c r="B246" s="157">
        <v>42786</v>
      </c>
      <c r="C246" s="157"/>
      <c r="D246" s="158" t="s">
        <v>697</v>
      </c>
      <c r="E246" s="159" t="s">
        <v>585</v>
      </c>
      <c r="F246" s="160">
        <v>202.5</v>
      </c>
      <c r="G246" s="159"/>
      <c r="H246" s="159">
        <v>234</v>
      </c>
      <c r="I246" s="161">
        <v>234</v>
      </c>
      <c r="J246" s="162" t="s">
        <v>643</v>
      </c>
      <c r="K246" s="163">
        <v>31.5</v>
      </c>
      <c r="L246" s="164">
        <v>0.155555555555556</v>
      </c>
      <c r="M246" s="159" t="s">
        <v>555</v>
      </c>
      <c r="N246" s="165">
        <v>42836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56">
        <v>84</v>
      </c>
      <c r="B247" s="157">
        <v>42818</v>
      </c>
      <c r="C247" s="157"/>
      <c r="D247" s="158" t="s">
        <v>698</v>
      </c>
      <c r="E247" s="159" t="s">
        <v>585</v>
      </c>
      <c r="F247" s="160">
        <v>300.5</v>
      </c>
      <c r="G247" s="159"/>
      <c r="H247" s="159">
        <v>417.5</v>
      </c>
      <c r="I247" s="161">
        <v>420</v>
      </c>
      <c r="J247" s="162" t="s">
        <v>699</v>
      </c>
      <c r="K247" s="163">
        <f>H247-F247</f>
        <v>117</v>
      </c>
      <c r="L247" s="164">
        <f>K247/F247</f>
        <v>0.38935108153078202</v>
      </c>
      <c r="M247" s="159" t="s">
        <v>555</v>
      </c>
      <c r="N247" s="165">
        <v>43070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56">
        <v>85</v>
      </c>
      <c r="B248" s="157">
        <v>42818</v>
      </c>
      <c r="C248" s="157"/>
      <c r="D248" s="158" t="s">
        <v>673</v>
      </c>
      <c r="E248" s="159" t="s">
        <v>585</v>
      </c>
      <c r="F248" s="160">
        <v>850</v>
      </c>
      <c r="G248" s="159"/>
      <c r="H248" s="159">
        <v>1042.5</v>
      </c>
      <c r="I248" s="161">
        <v>1023</v>
      </c>
      <c r="J248" s="162" t="s">
        <v>700</v>
      </c>
      <c r="K248" s="163">
        <v>192.5</v>
      </c>
      <c r="L248" s="164">
        <v>0.22647058823529401</v>
      </c>
      <c r="M248" s="159" t="s">
        <v>555</v>
      </c>
      <c r="N248" s="165">
        <v>42830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56">
        <v>86</v>
      </c>
      <c r="B249" s="157">
        <v>42830</v>
      </c>
      <c r="C249" s="157"/>
      <c r="D249" s="158" t="s">
        <v>463</v>
      </c>
      <c r="E249" s="159" t="s">
        <v>585</v>
      </c>
      <c r="F249" s="160">
        <v>785</v>
      </c>
      <c r="G249" s="159"/>
      <c r="H249" s="159">
        <v>930</v>
      </c>
      <c r="I249" s="161">
        <v>920</v>
      </c>
      <c r="J249" s="162" t="s">
        <v>701</v>
      </c>
      <c r="K249" s="163">
        <f>H249-F249</f>
        <v>145</v>
      </c>
      <c r="L249" s="164">
        <f>K249/F249</f>
        <v>0.18471337579617833</v>
      </c>
      <c r="M249" s="159" t="s">
        <v>555</v>
      </c>
      <c r="N249" s="165">
        <v>42976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66">
        <v>87</v>
      </c>
      <c r="B250" s="167">
        <v>42831</v>
      </c>
      <c r="C250" s="167"/>
      <c r="D250" s="168" t="s">
        <v>702</v>
      </c>
      <c r="E250" s="169" t="s">
        <v>585</v>
      </c>
      <c r="F250" s="170">
        <v>40</v>
      </c>
      <c r="G250" s="170"/>
      <c r="H250" s="171">
        <v>13.1</v>
      </c>
      <c r="I250" s="171">
        <v>60</v>
      </c>
      <c r="J250" s="172" t="s">
        <v>703</v>
      </c>
      <c r="K250" s="173">
        <v>-26.9</v>
      </c>
      <c r="L250" s="174">
        <v>-0.67249999999999999</v>
      </c>
      <c r="M250" s="170" t="s">
        <v>567</v>
      </c>
      <c r="N250" s="167">
        <v>43138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56">
        <v>88</v>
      </c>
      <c r="B251" s="157">
        <v>42837</v>
      </c>
      <c r="C251" s="157"/>
      <c r="D251" s="158" t="s">
        <v>93</v>
      </c>
      <c r="E251" s="159" t="s">
        <v>585</v>
      </c>
      <c r="F251" s="160">
        <v>289.5</v>
      </c>
      <c r="G251" s="159"/>
      <c r="H251" s="159">
        <v>354</v>
      </c>
      <c r="I251" s="161">
        <v>360</v>
      </c>
      <c r="J251" s="162" t="s">
        <v>704</v>
      </c>
      <c r="K251" s="163">
        <f t="shared" ref="K251:K259" si="167">H251-F251</f>
        <v>64.5</v>
      </c>
      <c r="L251" s="164">
        <f t="shared" ref="L251:L259" si="168">K251/F251</f>
        <v>0.22279792746113988</v>
      </c>
      <c r="M251" s="159" t="s">
        <v>555</v>
      </c>
      <c r="N251" s="165">
        <v>43040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56">
        <v>89</v>
      </c>
      <c r="B252" s="157">
        <v>42845</v>
      </c>
      <c r="C252" s="157"/>
      <c r="D252" s="158" t="s">
        <v>410</v>
      </c>
      <c r="E252" s="159" t="s">
        <v>585</v>
      </c>
      <c r="F252" s="160">
        <v>700</v>
      </c>
      <c r="G252" s="159"/>
      <c r="H252" s="159">
        <v>840</v>
      </c>
      <c r="I252" s="161">
        <v>840</v>
      </c>
      <c r="J252" s="162" t="s">
        <v>705</v>
      </c>
      <c r="K252" s="163">
        <f t="shared" si="167"/>
        <v>140</v>
      </c>
      <c r="L252" s="164">
        <f t="shared" si="168"/>
        <v>0.2</v>
      </c>
      <c r="M252" s="159" t="s">
        <v>555</v>
      </c>
      <c r="N252" s="165">
        <v>42893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56">
        <v>90</v>
      </c>
      <c r="B253" s="157">
        <v>42887</v>
      </c>
      <c r="C253" s="157"/>
      <c r="D253" s="158" t="s">
        <v>706</v>
      </c>
      <c r="E253" s="159" t="s">
        <v>585</v>
      </c>
      <c r="F253" s="160">
        <v>130</v>
      </c>
      <c r="G253" s="159"/>
      <c r="H253" s="159">
        <v>144.25</v>
      </c>
      <c r="I253" s="161">
        <v>170</v>
      </c>
      <c r="J253" s="162" t="s">
        <v>707</v>
      </c>
      <c r="K253" s="163">
        <f t="shared" si="167"/>
        <v>14.25</v>
      </c>
      <c r="L253" s="164">
        <f t="shared" si="168"/>
        <v>0.10961538461538461</v>
      </c>
      <c r="M253" s="159" t="s">
        <v>555</v>
      </c>
      <c r="N253" s="165">
        <v>43675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56">
        <v>91</v>
      </c>
      <c r="B254" s="157">
        <v>42901</v>
      </c>
      <c r="C254" s="157"/>
      <c r="D254" s="158" t="s">
        <v>708</v>
      </c>
      <c r="E254" s="159" t="s">
        <v>585</v>
      </c>
      <c r="F254" s="160">
        <v>214.5</v>
      </c>
      <c r="G254" s="159"/>
      <c r="H254" s="159">
        <v>262</v>
      </c>
      <c r="I254" s="161">
        <v>262</v>
      </c>
      <c r="J254" s="162" t="s">
        <v>709</v>
      </c>
      <c r="K254" s="163">
        <f t="shared" si="167"/>
        <v>47.5</v>
      </c>
      <c r="L254" s="164">
        <f t="shared" si="168"/>
        <v>0.22144522144522144</v>
      </c>
      <c r="M254" s="159" t="s">
        <v>555</v>
      </c>
      <c r="N254" s="165">
        <v>42977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7">
        <v>92</v>
      </c>
      <c r="B255" s="188">
        <v>42933</v>
      </c>
      <c r="C255" s="188"/>
      <c r="D255" s="189" t="s">
        <v>710</v>
      </c>
      <c r="E255" s="190" t="s">
        <v>585</v>
      </c>
      <c r="F255" s="191">
        <v>370</v>
      </c>
      <c r="G255" s="190"/>
      <c r="H255" s="190">
        <v>447.5</v>
      </c>
      <c r="I255" s="192">
        <v>450</v>
      </c>
      <c r="J255" s="193" t="s">
        <v>643</v>
      </c>
      <c r="K255" s="163">
        <f t="shared" si="167"/>
        <v>77.5</v>
      </c>
      <c r="L255" s="194">
        <f t="shared" si="168"/>
        <v>0.20945945945945946</v>
      </c>
      <c r="M255" s="190" t="s">
        <v>555</v>
      </c>
      <c r="N255" s="195">
        <v>43035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7">
        <v>93</v>
      </c>
      <c r="B256" s="188">
        <v>42943</v>
      </c>
      <c r="C256" s="188"/>
      <c r="D256" s="189" t="s">
        <v>182</v>
      </c>
      <c r="E256" s="190" t="s">
        <v>585</v>
      </c>
      <c r="F256" s="191">
        <v>657.5</v>
      </c>
      <c r="G256" s="190"/>
      <c r="H256" s="190">
        <v>825</v>
      </c>
      <c r="I256" s="192">
        <v>820</v>
      </c>
      <c r="J256" s="193" t="s">
        <v>643</v>
      </c>
      <c r="K256" s="163">
        <f t="shared" si="167"/>
        <v>167.5</v>
      </c>
      <c r="L256" s="194">
        <f t="shared" si="168"/>
        <v>0.25475285171102663</v>
      </c>
      <c r="M256" s="190" t="s">
        <v>555</v>
      </c>
      <c r="N256" s="195">
        <v>43090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56">
        <v>94</v>
      </c>
      <c r="B257" s="157">
        <v>42964</v>
      </c>
      <c r="C257" s="157"/>
      <c r="D257" s="158" t="s">
        <v>353</v>
      </c>
      <c r="E257" s="159" t="s">
        <v>585</v>
      </c>
      <c r="F257" s="160">
        <v>605</v>
      </c>
      <c r="G257" s="159"/>
      <c r="H257" s="159">
        <v>750</v>
      </c>
      <c r="I257" s="161">
        <v>750</v>
      </c>
      <c r="J257" s="162" t="s">
        <v>701</v>
      </c>
      <c r="K257" s="163">
        <f t="shared" si="167"/>
        <v>145</v>
      </c>
      <c r="L257" s="164">
        <f t="shared" si="168"/>
        <v>0.23966942148760331</v>
      </c>
      <c r="M257" s="159" t="s">
        <v>555</v>
      </c>
      <c r="N257" s="165">
        <v>43027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66">
        <v>95</v>
      </c>
      <c r="B258" s="167">
        <v>42979</v>
      </c>
      <c r="C258" s="167"/>
      <c r="D258" s="175" t="s">
        <v>711</v>
      </c>
      <c r="E258" s="170" t="s">
        <v>585</v>
      </c>
      <c r="F258" s="170">
        <v>255</v>
      </c>
      <c r="G258" s="171"/>
      <c r="H258" s="171">
        <v>217.25</v>
      </c>
      <c r="I258" s="171">
        <v>320</v>
      </c>
      <c r="J258" s="172" t="s">
        <v>712</v>
      </c>
      <c r="K258" s="173">
        <f t="shared" si="167"/>
        <v>-37.75</v>
      </c>
      <c r="L258" s="176">
        <f t="shared" si="168"/>
        <v>-0.14803921568627451</v>
      </c>
      <c r="M258" s="170" t="s">
        <v>567</v>
      </c>
      <c r="N258" s="167">
        <v>43661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56">
        <v>96</v>
      </c>
      <c r="B259" s="157">
        <v>42997</v>
      </c>
      <c r="C259" s="157"/>
      <c r="D259" s="158" t="s">
        <v>713</v>
      </c>
      <c r="E259" s="159" t="s">
        <v>585</v>
      </c>
      <c r="F259" s="160">
        <v>215</v>
      </c>
      <c r="G259" s="159"/>
      <c r="H259" s="159">
        <v>258</v>
      </c>
      <c r="I259" s="161">
        <v>258</v>
      </c>
      <c r="J259" s="162" t="s">
        <v>643</v>
      </c>
      <c r="K259" s="163">
        <f t="shared" si="167"/>
        <v>43</v>
      </c>
      <c r="L259" s="164">
        <f t="shared" si="168"/>
        <v>0.2</v>
      </c>
      <c r="M259" s="159" t="s">
        <v>555</v>
      </c>
      <c r="N259" s="165">
        <v>43040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56">
        <v>97</v>
      </c>
      <c r="B260" s="157">
        <v>42997</v>
      </c>
      <c r="C260" s="157"/>
      <c r="D260" s="158" t="s">
        <v>713</v>
      </c>
      <c r="E260" s="159" t="s">
        <v>585</v>
      </c>
      <c r="F260" s="160">
        <v>215</v>
      </c>
      <c r="G260" s="159"/>
      <c r="H260" s="159">
        <v>258</v>
      </c>
      <c r="I260" s="161">
        <v>258</v>
      </c>
      <c r="J260" s="193" t="s">
        <v>643</v>
      </c>
      <c r="K260" s="163">
        <v>43</v>
      </c>
      <c r="L260" s="164">
        <v>0.2</v>
      </c>
      <c r="M260" s="159" t="s">
        <v>555</v>
      </c>
      <c r="N260" s="165">
        <v>43040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7">
        <v>98</v>
      </c>
      <c r="B261" s="188">
        <v>42998</v>
      </c>
      <c r="C261" s="188"/>
      <c r="D261" s="189" t="s">
        <v>714</v>
      </c>
      <c r="E261" s="190" t="s">
        <v>585</v>
      </c>
      <c r="F261" s="160">
        <v>75</v>
      </c>
      <c r="G261" s="190"/>
      <c r="H261" s="190">
        <v>90</v>
      </c>
      <c r="I261" s="192">
        <v>90</v>
      </c>
      <c r="J261" s="162" t="s">
        <v>715</v>
      </c>
      <c r="K261" s="163">
        <f t="shared" ref="K261:K266" si="169">H261-F261</f>
        <v>15</v>
      </c>
      <c r="L261" s="164">
        <f t="shared" ref="L261:L266" si="170">K261/F261</f>
        <v>0.2</v>
      </c>
      <c r="M261" s="159" t="s">
        <v>555</v>
      </c>
      <c r="N261" s="165">
        <v>43019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7">
        <v>99</v>
      </c>
      <c r="B262" s="188">
        <v>43011</v>
      </c>
      <c r="C262" s="188"/>
      <c r="D262" s="189" t="s">
        <v>569</v>
      </c>
      <c r="E262" s="190" t="s">
        <v>585</v>
      </c>
      <c r="F262" s="191">
        <v>315</v>
      </c>
      <c r="G262" s="190"/>
      <c r="H262" s="190">
        <v>392</v>
      </c>
      <c r="I262" s="192">
        <v>384</v>
      </c>
      <c r="J262" s="193" t="s">
        <v>716</v>
      </c>
      <c r="K262" s="163">
        <f t="shared" si="169"/>
        <v>77</v>
      </c>
      <c r="L262" s="194">
        <f t="shared" si="170"/>
        <v>0.24444444444444444</v>
      </c>
      <c r="M262" s="190" t="s">
        <v>555</v>
      </c>
      <c r="N262" s="195">
        <v>43017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7">
        <v>100</v>
      </c>
      <c r="B263" s="188">
        <v>43013</v>
      </c>
      <c r="C263" s="188"/>
      <c r="D263" s="189" t="s">
        <v>439</v>
      </c>
      <c r="E263" s="190" t="s">
        <v>585</v>
      </c>
      <c r="F263" s="191">
        <v>145</v>
      </c>
      <c r="G263" s="190"/>
      <c r="H263" s="190">
        <v>179</v>
      </c>
      <c r="I263" s="192">
        <v>180</v>
      </c>
      <c r="J263" s="193" t="s">
        <v>717</v>
      </c>
      <c r="K263" s="163">
        <f t="shared" si="169"/>
        <v>34</v>
      </c>
      <c r="L263" s="194">
        <f t="shared" si="170"/>
        <v>0.23448275862068965</v>
      </c>
      <c r="M263" s="190" t="s">
        <v>555</v>
      </c>
      <c r="N263" s="195">
        <v>43025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7">
        <v>101</v>
      </c>
      <c r="B264" s="188">
        <v>43014</v>
      </c>
      <c r="C264" s="188"/>
      <c r="D264" s="189" t="s">
        <v>328</v>
      </c>
      <c r="E264" s="190" t="s">
        <v>585</v>
      </c>
      <c r="F264" s="191">
        <v>256</v>
      </c>
      <c r="G264" s="190"/>
      <c r="H264" s="190">
        <v>323</v>
      </c>
      <c r="I264" s="192">
        <v>320</v>
      </c>
      <c r="J264" s="193" t="s">
        <v>643</v>
      </c>
      <c r="K264" s="163">
        <f t="shared" si="169"/>
        <v>67</v>
      </c>
      <c r="L264" s="194">
        <f t="shared" si="170"/>
        <v>0.26171875</v>
      </c>
      <c r="M264" s="190" t="s">
        <v>555</v>
      </c>
      <c r="N264" s="195">
        <v>43067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7">
        <v>102</v>
      </c>
      <c r="B265" s="188">
        <v>43017</v>
      </c>
      <c r="C265" s="188"/>
      <c r="D265" s="189" t="s">
        <v>343</v>
      </c>
      <c r="E265" s="190" t="s">
        <v>585</v>
      </c>
      <c r="F265" s="191">
        <v>137.5</v>
      </c>
      <c r="G265" s="190"/>
      <c r="H265" s="190">
        <v>184</v>
      </c>
      <c r="I265" s="192">
        <v>183</v>
      </c>
      <c r="J265" s="193" t="s">
        <v>718</v>
      </c>
      <c r="K265" s="163">
        <f t="shared" si="169"/>
        <v>46.5</v>
      </c>
      <c r="L265" s="194">
        <f t="shared" si="170"/>
        <v>0.33818181818181819</v>
      </c>
      <c r="M265" s="190" t="s">
        <v>555</v>
      </c>
      <c r="N265" s="195">
        <v>43108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7">
        <v>103</v>
      </c>
      <c r="B266" s="188">
        <v>43018</v>
      </c>
      <c r="C266" s="188"/>
      <c r="D266" s="189" t="s">
        <v>719</v>
      </c>
      <c r="E266" s="190" t="s">
        <v>585</v>
      </c>
      <c r="F266" s="191">
        <v>125.5</v>
      </c>
      <c r="G266" s="190"/>
      <c r="H266" s="190">
        <v>158</v>
      </c>
      <c r="I266" s="192">
        <v>155</v>
      </c>
      <c r="J266" s="193" t="s">
        <v>720</v>
      </c>
      <c r="K266" s="163">
        <f t="shared" si="169"/>
        <v>32.5</v>
      </c>
      <c r="L266" s="194">
        <f t="shared" si="170"/>
        <v>0.25896414342629481</v>
      </c>
      <c r="M266" s="190" t="s">
        <v>555</v>
      </c>
      <c r="N266" s="195">
        <v>43067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7">
        <v>104</v>
      </c>
      <c r="B267" s="188">
        <v>43018</v>
      </c>
      <c r="C267" s="188"/>
      <c r="D267" s="189" t="s">
        <v>721</v>
      </c>
      <c r="E267" s="190" t="s">
        <v>585</v>
      </c>
      <c r="F267" s="191">
        <v>895</v>
      </c>
      <c r="G267" s="190"/>
      <c r="H267" s="190">
        <v>1122.5</v>
      </c>
      <c r="I267" s="192">
        <v>1078</v>
      </c>
      <c r="J267" s="193" t="s">
        <v>722</v>
      </c>
      <c r="K267" s="163">
        <v>227.5</v>
      </c>
      <c r="L267" s="194">
        <v>0.25418994413407803</v>
      </c>
      <c r="M267" s="190" t="s">
        <v>555</v>
      </c>
      <c r="N267" s="195">
        <v>43117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7">
        <v>105</v>
      </c>
      <c r="B268" s="188">
        <v>43020</v>
      </c>
      <c r="C268" s="188"/>
      <c r="D268" s="189" t="s">
        <v>337</v>
      </c>
      <c r="E268" s="190" t="s">
        <v>585</v>
      </c>
      <c r="F268" s="191">
        <v>525</v>
      </c>
      <c r="G268" s="190"/>
      <c r="H268" s="190">
        <v>629</v>
      </c>
      <c r="I268" s="192">
        <v>629</v>
      </c>
      <c r="J268" s="193" t="s">
        <v>643</v>
      </c>
      <c r="K268" s="163">
        <v>104</v>
      </c>
      <c r="L268" s="194">
        <v>0.19809523809523799</v>
      </c>
      <c r="M268" s="190" t="s">
        <v>555</v>
      </c>
      <c r="N268" s="195">
        <v>43119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7">
        <v>106</v>
      </c>
      <c r="B269" s="188">
        <v>43046</v>
      </c>
      <c r="C269" s="188"/>
      <c r="D269" s="189" t="s">
        <v>376</v>
      </c>
      <c r="E269" s="190" t="s">
        <v>585</v>
      </c>
      <c r="F269" s="191">
        <v>740</v>
      </c>
      <c r="G269" s="190"/>
      <c r="H269" s="190">
        <v>892.5</v>
      </c>
      <c r="I269" s="192">
        <v>900</v>
      </c>
      <c r="J269" s="193" t="s">
        <v>723</v>
      </c>
      <c r="K269" s="163">
        <f>H269-F269</f>
        <v>152.5</v>
      </c>
      <c r="L269" s="194">
        <f>K269/F269</f>
        <v>0.20608108108108109</v>
      </c>
      <c r="M269" s="190" t="s">
        <v>555</v>
      </c>
      <c r="N269" s="195">
        <v>43052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56">
        <v>107</v>
      </c>
      <c r="B270" s="157">
        <v>43073</v>
      </c>
      <c r="C270" s="157"/>
      <c r="D270" s="158" t="s">
        <v>724</v>
      </c>
      <c r="E270" s="159" t="s">
        <v>585</v>
      </c>
      <c r="F270" s="160">
        <v>118.5</v>
      </c>
      <c r="G270" s="159"/>
      <c r="H270" s="159">
        <v>143.5</v>
      </c>
      <c r="I270" s="161">
        <v>145</v>
      </c>
      <c r="J270" s="162" t="s">
        <v>576</v>
      </c>
      <c r="K270" s="163">
        <f>H270-F270</f>
        <v>25</v>
      </c>
      <c r="L270" s="164">
        <f>K270/F270</f>
        <v>0.2109704641350211</v>
      </c>
      <c r="M270" s="159" t="s">
        <v>555</v>
      </c>
      <c r="N270" s="165">
        <v>43097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66">
        <v>108</v>
      </c>
      <c r="B271" s="167">
        <v>43090</v>
      </c>
      <c r="C271" s="167"/>
      <c r="D271" s="168" t="s">
        <v>415</v>
      </c>
      <c r="E271" s="169" t="s">
        <v>585</v>
      </c>
      <c r="F271" s="170">
        <v>715</v>
      </c>
      <c r="G271" s="170"/>
      <c r="H271" s="171">
        <v>500</v>
      </c>
      <c r="I271" s="171">
        <v>872</v>
      </c>
      <c r="J271" s="172" t="s">
        <v>725</v>
      </c>
      <c r="K271" s="173">
        <f>H271-F271</f>
        <v>-215</v>
      </c>
      <c r="L271" s="174">
        <f>K271/F271</f>
        <v>-0.30069930069930068</v>
      </c>
      <c r="M271" s="170" t="s">
        <v>567</v>
      </c>
      <c r="N271" s="167">
        <v>43670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56">
        <v>109</v>
      </c>
      <c r="B272" s="157">
        <v>43098</v>
      </c>
      <c r="C272" s="157"/>
      <c r="D272" s="158" t="s">
        <v>569</v>
      </c>
      <c r="E272" s="159" t="s">
        <v>585</v>
      </c>
      <c r="F272" s="160">
        <v>435</v>
      </c>
      <c r="G272" s="159"/>
      <c r="H272" s="159">
        <v>542.5</v>
      </c>
      <c r="I272" s="161">
        <v>539</v>
      </c>
      <c r="J272" s="162" t="s">
        <v>643</v>
      </c>
      <c r="K272" s="163">
        <v>107.5</v>
      </c>
      <c r="L272" s="164">
        <v>0.247126436781609</v>
      </c>
      <c r="M272" s="159" t="s">
        <v>555</v>
      </c>
      <c r="N272" s="165">
        <v>43206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56">
        <v>110</v>
      </c>
      <c r="B273" s="157">
        <v>43098</v>
      </c>
      <c r="C273" s="157"/>
      <c r="D273" s="158" t="s">
        <v>527</v>
      </c>
      <c r="E273" s="159" t="s">
        <v>585</v>
      </c>
      <c r="F273" s="160">
        <v>885</v>
      </c>
      <c r="G273" s="159"/>
      <c r="H273" s="159">
        <v>1090</v>
      </c>
      <c r="I273" s="161">
        <v>1084</v>
      </c>
      <c r="J273" s="162" t="s">
        <v>643</v>
      </c>
      <c r="K273" s="163">
        <v>205</v>
      </c>
      <c r="L273" s="164">
        <v>0.23163841807909599</v>
      </c>
      <c r="M273" s="159" t="s">
        <v>555</v>
      </c>
      <c r="N273" s="165">
        <v>43213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6">
        <v>111</v>
      </c>
      <c r="B274" s="197">
        <v>43192</v>
      </c>
      <c r="C274" s="197"/>
      <c r="D274" s="175" t="s">
        <v>726</v>
      </c>
      <c r="E274" s="170" t="s">
        <v>585</v>
      </c>
      <c r="F274" s="198">
        <v>478.5</v>
      </c>
      <c r="G274" s="170"/>
      <c r="H274" s="170">
        <v>442</v>
      </c>
      <c r="I274" s="171">
        <v>613</v>
      </c>
      <c r="J274" s="172" t="s">
        <v>727</v>
      </c>
      <c r="K274" s="173">
        <f>H274-F274</f>
        <v>-36.5</v>
      </c>
      <c r="L274" s="174">
        <f>K274/F274</f>
        <v>-7.6280041797283177E-2</v>
      </c>
      <c r="M274" s="170" t="s">
        <v>567</v>
      </c>
      <c r="N274" s="167">
        <v>43762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66">
        <v>112</v>
      </c>
      <c r="B275" s="167">
        <v>43194</v>
      </c>
      <c r="C275" s="167"/>
      <c r="D275" s="168" t="s">
        <v>728</v>
      </c>
      <c r="E275" s="169" t="s">
        <v>585</v>
      </c>
      <c r="F275" s="170">
        <f>141.5-7.3</f>
        <v>134.19999999999999</v>
      </c>
      <c r="G275" s="170"/>
      <c r="H275" s="171">
        <v>77</v>
      </c>
      <c r="I275" s="171">
        <v>180</v>
      </c>
      <c r="J275" s="172" t="s">
        <v>729</v>
      </c>
      <c r="K275" s="173">
        <f>H275-F275</f>
        <v>-57.199999999999989</v>
      </c>
      <c r="L275" s="174">
        <f>K275/F275</f>
        <v>-0.42622950819672129</v>
      </c>
      <c r="M275" s="170" t="s">
        <v>567</v>
      </c>
      <c r="N275" s="167">
        <v>43522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66">
        <v>113</v>
      </c>
      <c r="B276" s="167">
        <v>43209</v>
      </c>
      <c r="C276" s="167"/>
      <c r="D276" s="168" t="s">
        <v>730</v>
      </c>
      <c r="E276" s="169" t="s">
        <v>585</v>
      </c>
      <c r="F276" s="170">
        <v>430</v>
      </c>
      <c r="G276" s="170"/>
      <c r="H276" s="171">
        <v>220</v>
      </c>
      <c r="I276" s="171">
        <v>537</v>
      </c>
      <c r="J276" s="172" t="s">
        <v>731</v>
      </c>
      <c r="K276" s="173">
        <f>H276-F276</f>
        <v>-210</v>
      </c>
      <c r="L276" s="174">
        <f>K276/F276</f>
        <v>-0.48837209302325579</v>
      </c>
      <c r="M276" s="170" t="s">
        <v>567</v>
      </c>
      <c r="N276" s="167">
        <v>43252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7">
        <v>114</v>
      </c>
      <c r="B277" s="188">
        <v>43220</v>
      </c>
      <c r="C277" s="188"/>
      <c r="D277" s="189" t="s">
        <v>377</v>
      </c>
      <c r="E277" s="190" t="s">
        <v>585</v>
      </c>
      <c r="F277" s="190">
        <v>153.5</v>
      </c>
      <c r="G277" s="190"/>
      <c r="H277" s="190">
        <v>196</v>
      </c>
      <c r="I277" s="192">
        <v>196</v>
      </c>
      <c r="J277" s="162" t="s">
        <v>732</v>
      </c>
      <c r="K277" s="163">
        <f>H277-F277</f>
        <v>42.5</v>
      </c>
      <c r="L277" s="164">
        <f>K277/F277</f>
        <v>0.27687296416938112</v>
      </c>
      <c r="M277" s="159" t="s">
        <v>555</v>
      </c>
      <c r="N277" s="165">
        <v>43605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66">
        <v>115</v>
      </c>
      <c r="B278" s="167">
        <v>43306</v>
      </c>
      <c r="C278" s="167"/>
      <c r="D278" s="168" t="s">
        <v>702</v>
      </c>
      <c r="E278" s="169" t="s">
        <v>585</v>
      </c>
      <c r="F278" s="170">
        <v>27.5</v>
      </c>
      <c r="G278" s="170"/>
      <c r="H278" s="171">
        <v>13.1</v>
      </c>
      <c r="I278" s="171">
        <v>60</v>
      </c>
      <c r="J278" s="172" t="s">
        <v>733</v>
      </c>
      <c r="K278" s="173">
        <v>-14.4</v>
      </c>
      <c r="L278" s="174">
        <v>-0.52363636363636401</v>
      </c>
      <c r="M278" s="170" t="s">
        <v>567</v>
      </c>
      <c r="N278" s="167">
        <v>43138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96">
        <v>116</v>
      </c>
      <c r="B279" s="197">
        <v>43318</v>
      </c>
      <c r="C279" s="197"/>
      <c r="D279" s="175" t="s">
        <v>734</v>
      </c>
      <c r="E279" s="170" t="s">
        <v>585</v>
      </c>
      <c r="F279" s="170">
        <v>148.5</v>
      </c>
      <c r="G279" s="170"/>
      <c r="H279" s="170">
        <v>102</v>
      </c>
      <c r="I279" s="171">
        <v>182</v>
      </c>
      <c r="J279" s="172" t="s">
        <v>735</v>
      </c>
      <c r="K279" s="173">
        <f>H279-F279</f>
        <v>-46.5</v>
      </c>
      <c r="L279" s="174">
        <f>K279/F279</f>
        <v>-0.31313131313131315</v>
      </c>
      <c r="M279" s="170" t="s">
        <v>567</v>
      </c>
      <c r="N279" s="167">
        <v>43661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56">
        <v>117</v>
      </c>
      <c r="B280" s="157">
        <v>43335</v>
      </c>
      <c r="C280" s="157"/>
      <c r="D280" s="158" t="s">
        <v>736</v>
      </c>
      <c r="E280" s="159" t="s">
        <v>585</v>
      </c>
      <c r="F280" s="190">
        <v>285</v>
      </c>
      <c r="G280" s="159"/>
      <c r="H280" s="159">
        <v>355</v>
      </c>
      <c r="I280" s="161">
        <v>364</v>
      </c>
      <c r="J280" s="162" t="s">
        <v>737</v>
      </c>
      <c r="K280" s="163">
        <v>70</v>
      </c>
      <c r="L280" s="164">
        <v>0.24561403508771901</v>
      </c>
      <c r="M280" s="159" t="s">
        <v>555</v>
      </c>
      <c r="N280" s="165">
        <v>43455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56">
        <v>118</v>
      </c>
      <c r="B281" s="157">
        <v>43341</v>
      </c>
      <c r="C281" s="157"/>
      <c r="D281" s="158" t="s">
        <v>365</v>
      </c>
      <c r="E281" s="159" t="s">
        <v>585</v>
      </c>
      <c r="F281" s="190">
        <v>525</v>
      </c>
      <c r="G281" s="159"/>
      <c r="H281" s="159">
        <v>585</v>
      </c>
      <c r="I281" s="161">
        <v>635</v>
      </c>
      <c r="J281" s="162" t="s">
        <v>738</v>
      </c>
      <c r="K281" s="163">
        <f t="shared" ref="K281:K298" si="171">H281-F281</f>
        <v>60</v>
      </c>
      <c r="L281" s="164">
        <f t="shared" ref="L281:L298" si="172">K281/F281</f>
        <v>0.11428571428571428</v>
      </c>
      <c r="M281" s="159" t="s">
        <v>555</v>
      </c>
      <c r="N281" s="165">
        <v>43662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56">
        <v>119</v>
      </c>
      <c r="B282" s="157">
        <v>43395</v>
      </c>
      <c r="C282" s="157"/>
      <c r="D282" s="158" t="s">
        <v>353</v>
      </c>
      <c r="E282" s="159" t="s">
        <v>585</v>
      </c>
      <c r="F282" s="190">
        <v>475</v>
      </c>
      <c r="G282" s="159"/>
      <c r="H282" s="159">
        <v>574</v>
      </c>
      <c r="I282" s="161">
        <v>570</v>
      </c>
      <c r="J282" s="162" t="s">
        <v>643</v>
      </c>
      <c r="K282" s="163">
        <f t="shared" si="171"/>
        <v>99</v>
      </c>
      <c r="L282" s="164">
        <f t="shared" si="172"/>
        <v>0.20842105263157895</v>
      </c>
      <c r="M282" s="159" t="s">
        <v>555</v>
      </c>
      <c r="N282" s="165">
        <v>43403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7">
        <v>120</v>
      </c>
      <c r="B283" s="188">
        <v>43397</v>
      </c>
      <c r="C283" s="188"/>
      <c r="D283" s="189" t="s">
        <v>372</v>
      </c>
      <c r="E283" s="190" t="s">
        <v>585</v>
      </c>
      <c r="F283" s="190">
        <v>707.5</v>
      </c>
      <c r="G283" s="190"/>
      <c r="H283" s="190">
        <v>872</v>
      </c>
      <c r="I283" s="192">
        <v>872</v>
      </c>
      <c r="J283" s="193" t="s">
        <v>643</v>
      </c>
      <c r="K283" s="163">
        <f t="shared" si="171"/>
        <v>164.5</v>
      </c>
      <c r="L283" s="194">
        <f t="shared" si="172"/>
        <v>0.23250883392226149</v>
      </c>
      <c r="M283" s="190" t="s">
        <v>555</v>
      </c>
      <c r="N283" s="195">
        <v>43482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7">
        <v>121</v>
      </c>
      <c r="B284" s="188">
        <v>43398</v>
      </c>
      <c r="C284" s="188"/>
      <c r="D284" s="189" t="s">
        <v>739</v>
      </c>
      <c r="E284" s="190" t="s">
        <v>585</v>
      </c>
      <c r="F284" s="190">
        <v>162</v>
      </c>
      <c r="G284" s="190"/>
      <c r="H284" s="190">
        <v>204</v>
      </c>
      <c r="I284" s="192">
        <v>209</v>
      </c>
      <c r="J284" s="193" t="s">
        <v>740</v>
      </c>
      <c r="K284" s="163">
        <f t="shared" si="171"/>
        <v>42</v>
      </c>
      <c r="L284" s="194">
        <f t="shared" si="172"/>
        <v>0.25925925925925924</v>
      </c>
      <c r="M284" s="190" t="s">
        <v>555</v>
      </c>
      <c r="N284" s="195">
        <v>43539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7">
        <v>122</v>
      </c>
      <c r="B285" s="188">
        <v>43399</v>
      </c>
      <c r="C285" s="188"/>
      <c r="D285" s="189" t="s">
        <v>456</v>
      </c>
      <c r="E285" s="190" t="s">
        <v>585</v>
      </c>
      <c r="F285" s="190">
        <v>240</v>
      </c>
      <c r="G285" s="190"/>
      <c r="H285" s="190">
        <v>297</v>
      </c>
      <c r="I285" s="192">
        <v>297</v>
      </c>
      <c r="J285" s="193" t="s">
        <v>643</v>
      </c>
      <c r="K285" s="199">
        <f t="shared" si="171"/>
        <v>57</v>
      </c>
      <c r="L285" s="194">
        <f t="shared" si="172"/>
        <v>0.23749999999999999</v>
      </c>
      <c r="M285" s="190" t="s">
        <v>555</v>
      </c>
      <c r="N285" s="195">
        <v>43417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56">
        <v>123</v>
      </c>
      <c r="B286" s="157">
        <v>43439</v>
      </c>
      <c r="C286" s="157"/>
      <c r="D286" s="158" t="s">
        <v>741</v>
      </c>
      <c r="E286" s="159" t="s">
        <v>585</v>
      </c>
      <c r="F286" s="159">
        <v>202.5</v>
      </c>
      <c r="G286" s="159"/>
      <c r="H286" s="159">
        <v>255</v>
      </c>
      <c r="I286" s="161">
        <v>252</v>
      </c>
      <c r="J286" s="162" t="s">
        <v>643</v>
      </c>
      <c r="K286" s="163">
        <f t="shared" si="171"/>
        <v>52.5</v>
      </c>
      <c r="L286" s="164">
        <f t="shared" si="172"/>
        <v>0.25925925925925924</v>
      </c>
      <c r="M286" s="159" t="s">
        <v>555</v>
      </c>
      <c r="N286" s="165">
        <v>43542</v>
      </c>
      <c r="O286" s="1"/>
      <c r="P286" s="1"/>
      <c r="Q286" s="1"/>
      <c r="R286" s="6" t="s">
        <v>742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7">
        <v>124</v>
      </c>
      <c r="B287" s="188">
        <v>43465</v>
      </c>
      <c r="C287" s="157"/>
      <c r="D287" s="189" t="s">
        <v>402</v>
      </c>
      <c r="E287" s="190" t="s">
        <v>585</v>
      </c>
      <c r="F287" s="190">
        <v>710</v>
      </c>
      <c r="G287" s="190"/>
      <c r="H287" s="190">
        <v>866</v>
      </c>
      <c r="I287" s="192">
        <v>866</v>
      </c>
      <c r="J287" s="193" t="s">
        <v>643</v>
      </c>
      <c r="K287" s="163">
        <f t="shared" si="171"/>
        <v>156</v>
      </c>
      <c r="L287" s="164">
        <f t="shared" si="172"/>
        <v>0.21971830985915494</v>
      </c>
      <c r="M287" s="159" t="s">
        <v>555</v>
      </c>
      <c r="N287" s="165">
        <v>43553</v>
      </c>
      <c r="O287" s="1"/>
      <c r="P287" s="1"/>
      <c r="Q287" s="1"/>
      <c r="R287" s="6" t="s">
        <v>742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7">
        <v>125</v>
      </c>
      <c r="B288" s="188">
        <v>43522</v>
      </c>
      <c r="C288" s="188"/>
      <c r="D288" s="189" t="s">
        <v>152</v>
      </c>
      <c r="E288" s="190" t="s">
        <v>585</v>
      </c>
      <c r="F288" s="190">
        <v>337.25</v>
      </c>
      <c r="G288" s="190"/>
      <c r="H288" s="190">
        <v>398.5</v>
      </c>
      <c r="I288" s="192">
        <v>411</v>
      </c>
      <c r="J288" s="162" t="s">
        <v>743</v>
      </c>
      <c r="K288" s="163">
        <f t="shared" si="171"/>
        <v>61.25</v>
      </c>
      <c r="L288" s="164">
        <f t="shared" si="172"/>
        <v>0.1816160118606375</v>
      </c>
      <c r="M288" s="159" t="s">
        <v>555</v>
      </c>
      <c r="N288" s="165">
        <v>43760</v>
      </c>
      <c r="O288" s="1"/>
      <c r="P288" s="1"/>
      <c r="Q288" s="1"/>
      <c r="R288" s="6" t="s">
        <v>742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00">
        <v>126</v>
      </c>
      <c r="B289" s="201">
        <v>43559</v>
      </c>
      <c r="C289" s="201"/>
      <c r="D289" s="202" t="s">
        <v>744</v>
      </c>
      <c r="E289" s="203" t="s">
        <v>585</v>
      </c>
      <c r="F289" s="203">
        <v>130</v>
      </c>
      <c r="G289" s="203"/>
      <c r="H289" s="203">
        <v>65</v>
      </c>
      <c r="I289" s="204">
        <v>158</v>
      </c>
      <c r="J289" s="172" t="s">
        <v>745</v>
      </c>
      <c r="K289" s="173">
        <f t="shared" si="171"/>
        <v>-65</v>
      </c>
      <c r="L289" s="174">
        <f t="shared" si="172"/>
        <v>-0.5</v>
      </c>
      <c r="M289" s="170" t="s">
        <v>567</v>
      </c>
      <c r="N289" s="167">
        <v>43726</v>
      </c>
      <c r="O289" s="1"/>
      <c r="P289" s="1"/>
      <c r="Q289" s="1"/>
      <c r="R289" s="6" t="s">
        <v>746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7">
        <v>127</v>
      </c>
      <c r="B290" s="188">
        <v>43017</v>
      </c>
      <c r="C290" s="188"/>
      <c r="D290" s="189" t="s">
        <v>184</v>
      </c>
      <c r="E290" s="190" t="s">
        <v>585</v>
      </c>
      <c r="F290" s="190">
        <v>141.5</v>
      </c>
      <c r="G290" s="190"/>
      <c r="H290" s="190">
        <v>183.5</v>
      </c>
      <c r="I290" s="192">
        <v>210</v>
      </c>
      <c r="J290" s="162" t="s">
        <v>740</v>
      </c>
      <c r="K290" s="163">
        <f t="shared" si="171"/>
        <v>42</v>
      </c>
      <c r="L290" s="164">
        <f t="shared" si="172"/>
        <v>0.29681978798586572</v>
      </c>
      <c r="M290" s="159" t="s">
        <v>555</v>
      </c>
      <c r="N290" s="165">
        <v>43042</v>
      </c>
      <c r="O290" s="1"/>
      <c r="P290" s="1"/>
      <c r="Q290" s="1"/>
      <c r="R290" s="6" t="s">
        <v>746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00">
        <v>128</v>
      </c>
      <c r="B291" s="201">
        <v>43074</v>
      </c>
      <c r="C291" s="201"/>
      <c r="D291" s="202" t="s">
        <v>747</v>
      </c>
      <c r="E291" s="203" t="s">
        <v>585</v>
      </c>
      <c r="F291" s="198">
        <v>172</v>
      </c>
      <c r="G291" s="203"/>
      <c r="H291" s="203">
        <v>155.25</v>
      </c>
      <c r="I291" s="204">
        <v>230</v>
      </c>
      <c r="J291" s="172" t="s">
        <v>748</v>
      </c>
      <c r="K291" s="173">
        <f t="shared" si="171"/>
        <v>-16.75</v>
      </c>
      <c r="L291" s="174">
        <f t="shared" si="172"/>
        <v>-9.7383720930232565E-2</v>
      </c>
      <c r="M291" s="170" t="s">
        <v>567</v>
      </c>
      <c r="N291" s="167">
        <v>43787</v>
      </c>
      <c r="O291" s="1"/>
      <c r="P291" s="1"/>
      <c r="Q291" s="1"/>
      <c r="R291" s="6" t="s">
        <v>746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7">
        <v>129</v>
      </c>
      <c r="B292" s="188">
        <v>43398</v>
      </c>
      <c r="C292" s="188"/>
      <c r="D292" s="189" t="s">
        <v>107</v>
      </c>
      <c r="E292" s="190" t="s">
        <v>585</v>
      </c>
      <c r="F292" s="190">
        <v>698.5</v>
      </c>
      <c r="G292" s="190"/>
      <c r="H292" s="190">
        <v>890</v>
      </c>
      <c r="I292" s="192">
        <v>890</v>
      </c>
      <c r="J292" s="162" t="s">
        <v>814</v>
      </c>
      <c r="K292" s="163">
        <f t="shared" si="171"/>
        <v>191.5</v>
      </c>
      <c r="L292" s="164">
        <f t="shared" si="172"/>
        <v>0.27415891195418757</v>
      </c>
      <c r="M292" s="159" t="s">
        <v>555</v>
      </c>
      <c r="N292" s="165">
        <v>44328</v>
      </c>
      <c r="O292" s="1"/>
      <c r="P292" s="1"/>
      <c r="Q292" s="1"/>
      <c r="R292" s="6" t="s">
        <v>742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7">
        <v>130</v>
      </c>
      <c r="B293" s="188">
        <v>42877</v>
      </c>
      <c r="C293" s="188"/>
      <c r="D293" s="189" t="s">
        <v>364</v>
      </c>
      <c r="E293" s="190" t="s">
        <v>585</v>
      </c>
      <c r="F293" s="190">
        <v>127.6</v>
      </c>
      <c r="G293" s="190"/>
      <c r="H293" s="190">
        <v>138</v>
      </c>
      <c r="I293" s="192">
        <v>190</v>
      </c>
      <c r="J293" s="162" t="s">
        <v>749</v>
      </c>
      <c r="K293" s="163">
        <f t="shared" si="171"/>
        <v>10.400000000000006</v>
      </c>
      <c r="L293" s="164">
        <f t="shared" si="172"/>
        <v>8.1504702194357417E-2</v>
      </c>
      <c r="M293" s="159" t="s">
        <v>555</v>
      </c>
      <c r="N293" s="165">
        <v>43774</v>
      </c>
      <c r="O293" s="1"/>
      <c r="P293" s="1"/>
      <c r="Q293" s="1"/>
      <c r="R293" s="6" t="s">
        <v>746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7">
        <v>131</v>
      </c>
      <c r="B294" s="188">
        <v>43158</v>
      </c>
      <c r="C294" s="188"/>
      <c r="D294" s="189" t="s">
        <v>750</v>
      </c>
      <c r="E294" s="190" t="s">
        <v>585</v>
      </c>
      <c r="F294" s="190">
        <v>317</v>
      </c>
      <c r="G294" s="190"/>
      <c r="H294" s="190">
        <v>382.5</v>
      </c>
      <c r="I294" s="192">
        <v>398</v>
      </c>
      <c r="J294" s="162" t="s">
        <v>751</v>
      </c>
      <c r="K294" s="163">
        <f t="shared" si="171"/>
        <v>65.5</v>
      </c>
      <c r="L294" s="164">
        <f t="shared" si="172"/>
        <v>0.20662460567823343</v>
      </c>
      <c r="M294" s="159" t="s">
        <v>555</v>
      </c>
      <c r="N294" s="165">
        <v>44238</v>
      </c>
      <c r="O294" s="1"/>
      <c r="P294" s="1"/>
      <c r="Q294" s="1"/>
      <c r="R294" s="6" t="s">
        <v>746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00">
        <v>132</v>
      </c>
      <c r="B295" s="201">
        <v>43164</v>
      </c>
      <c r="C295" s="201"/>
      <c r="D295" s="202" t="s">
        <v>144</v>
      </c>
      <c r="E295" s="203" t="s">
        <v>585</v>
      </c>
      <c r="F295" s="198">
        <f>510-14.4</f>
        <v>495.6</v>
      </c>
      <c r="G295" s="203"/>
      <c r="H295" s="203">
        <v>350</v>
      </c>
      <c r="I295" s="204">
        <v>672</v>
      </c>
      <c r="J295" s="172" t="s">
        <v>752</v>
      </c>
      <c r="K295" s="173">
        <f t="shared" si="171"/>
        <v>-145.60000000000002</v>
      </c>
      <c r="L295" s="174">
        <f t="shared" si="172"/>
        <v>-0.29378531073446329</v>
      </c>
      <c r="M295" s="170" t="s">
        <v>567</v>
      </c>
      <c r="N295" s="167">
        <v>43887</v>
      </c>
      <c r="O295" s="1"/>
      <c r="P295" s="1"/>
      <c r="Q295" s="1"/>
      <c r="R295" s="6" t="s">
        <v>742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00">
        <v>133</v>
      </c>
      <c r="B296" s="201">
        <v>43237</v>
      </c>
      <c r="C296" s="201"/>
      <c r="D296" s="202" t="s">
        <v>448</v>
      </c>
      <c r="E296" s="203" t="s">
        <v>585</v>
      </c>
      <c r="F296" s="198">
        <v>230.3</v>
      </c>
      <c r="G296" s="203"/>
      <c r="H296" s="203">
        <v>102.5</v>
      </c>
      <c r="I296" s="204">
        <v>348</v>
      </c>
      <c r="J296" s="172" t="s">
        <v>753</v>
      </c>
      <c r="K296" s="173">
        <f t="shared" si="171"/>
        <v>-127.80000000000001</v>
      </c>
      <c r="L296" s="174">
        <f t="shared" si="172"/>
        <v>-0.55492835432045162</v>
      </c>
      <c r="M296" s="170" t="s">
        <v>567</v>
      </c>
      <c r="N296" s="167">
        <v>43896</v>
      </c>
      <c r="O296" s="1"/>
      <c r="P296" s="1"/>
      <c r="Q296" s="1"/>
      <c r="R296" s="6" t="s">
        <v>742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7">
        <v>134</v>
      </c>
      <c r="B297" s="188">
        <v>43258</v>
      </c>
      <c r="C297" s="188"/>
      <c r="D297" s="189" t="s">
        <v>419</v>
      </c>
      <c r="E297" s="190" t="s">
        <v>585</v>
      </c>
      <c r="F297" s="190">
        <f>342.5-5.1</f>
        <v>337.4</v>
      </c>
      <c r="G297" s="190"/>
      <c r="H297" s="190">
        <v>412.5</v>
      </c>
      <c r="I297" s="192">
        <v>439</v>
      </c>
      <c r="J297" s="162" t="s">
        <v>754</v>
      </c>
      <c r="K297" s="163">
        <f t="shared" si="171"/>
        <v>75.100000000000023</v>
      </c>
      <c r="L297" s="164">
        <f t="shared" si="172"/>
        <v>0.22258446947243635</v>
      </c>
      <c r="M297" s="159" t="s">
        <v>555</v>
      </c>
      <c r="N297" s="165">
        <v>44230</v>
      </c>
      <c r="O297" s="1"/>
      <c r="P297" s="1"/>
      <c r="Q297" s="1"/>
      <c r="R297" s="6" t="s">
        <v>746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1">
        <v>135</v>
      </c>
      <c r="B298" s="180">
        <v>43285</v>
      </c>
      <c r="C298" s="180"/>
      <c r="D298" s="181" t="s">
        <v>55</v>
      </c>
      <c r="E298" s="182" t="s">
        <v>585</v>
      </c>
      <c r="F298" s="182">
        <f>127.5-5.53</f>
        <v>121.97</v>
      </c>
      <c r="G298" s="183"/>
      <c r="H298" s="183">
        <v>122.5</v>
      </c>
      <c r="I298" s="183">
        <v>170</v>
      </c>
      <c r="J298" s="184" t="s">
        <v>782</v>
      </c>
      <c r="K298" s="185">
        <f t="shared" si="171"/>
        <v>0.53000000000000114</v>
      </c>
      <c r="L298" s="186">
        <f t="shared" si="172"/>
        <v>4.3453308190538747E-3</v>
      </c>
      <c r="M298" s="182" t="s">
        <v>676</v>
      </c>
      <c r="N298" s="180">
        <v>44431</v>
      </c>
      <c r="O298" s="1"/>
      <c r="P298" s="1"/>
      <c r="Q298" s="1"/>
      <c r="R298" s="6" t="s">
        <v>742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00">
        <v>136</v>
      </c>
      <c r="B299" s="201">
        <v>43294</v>
      </c>
      <c r="C299" s="201"/>
      <c r="D299" s="202" t="s">
        <v>355</v>
      </c>
      <c r="E299" s="203" t="s">
        <v>585</v>
      </c>
      <c r="F299" s="198">
        <v>46.5</v>
      </c>
      <c r="G299" s="203"/>
      <c r="H299" s="203">
        <v>17</v>
      </c>
      <c r="I299" s="204">
        <v>59</v>
      </c>
      <c r="J299" s="172" t="s">
        <v>755</v>
      </c>
      <c r="K299" s="173">
        <f t="shared" ref="K299:K307" si="173">H299-F299</f>
        <v>-29.5</v>
      </c>
      <c r="L299" s="174">
        <f t="shared" ref="L299:L307" si="174">K299/F299</f>
        <v>-0.63440860215053763</v>
      </c>
      <c r="M299" s="170" t="s">
        <v>567</v>
      </c>
      <c r="N299" s="167">
        <v>43887</v>
      </c>
      <c r="O299" s="1"/>
      <c r="P299" s="1"/>
      <c r="Q299" s="1"/>
      <c r="R299" s="6" t="s">
        <v>742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7">
        <v>137</v>
      </c>
      <c r="B300" s="188">
        <v>43396</v>
      </c>
      <c r="C300" s="188"/>
      <c r="D300" s="189" t="s">
        <v>404</v>
      </c>
      <c r="E300" s="190" t="s">
        <v>585</v>
      </c>
      <c r="F300" s="190">
        <v>156.5</v>
      </c>
      <c r="G300" s="190"/>
      <c r="H300" s="190">
        <v>207.5</v>
      </c>
      <c r="I300" s="192">
        <v>191</v>
      </c>
      <c r="J300" s="162" t="s">
        <v>643</v>
      </c>
      <c r="K300" s="163">
        <f t="shared" si="173"/>
        <v>51</v>
      </c>
      <c r="L300" s="164">
        <f t="shared" si="174"/>
        <v>0.32587859424920129</v>
      </c>
      <c r="M300" s="159" t="s">
        <v>555</v>
      </c>
      <c r="N300" s="165">
        <v>44369</v>
      </c>
      <c r="O300" s="1"/>
      <c r="P300" s="1"/>
      <c r="Q300" s="1"/>
      <c r="R300" s="6" t="s">
        <v>742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87">
        <v>138</v>
      </c>
      <c r="B301" s="188">
        <v>43439</v>
      </c>
      <c r="C301" s="188"/>
      <c r="D301" s="189" t="s">
        <v>318</v>
      </c>
      <c r="E301" s="190" t="s">
        <v>585</v>
      </c>
      <c r="F301" s="190">
        <v>259.5</v>
      </c>
      <c r="G301" s="190"/>
      <c r="H301" s="190">
        <v>320</v>
      </c>
      <c r="I301" s="192">
        <v>320</v>
      </c>
      <c r="J301" s="162" t="s">
        <v>643</v>
      </c>
      <c r="K301" s="163">
        <f t="shared" si="173"/>
        <v>60.5</v>
      </c>
      <c r="L301" s="164">
        <f t="shared" si="174"/>
        <v>0.23314065510597304</v>
      </c>
      <c r="M301" s="159" t="s">
        <v>555</v>
      </c>
      <c r="N301" s="165">
        <v>44323</v>
      </c>
      <c r="O301" s="1"/>
      <c r="P301" s="1"/>
      <c r="Q301" s="1"/>
      <c r="R301" s="6" t="s">
        <v>742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00">
        <v>139</v>
      </c>
      <c r="B302" s="201">
        <v>43439</v>
      </c>
      <c r="C302" s="201"/>
      <c r="D302" s="202" t="s">
        <v>756</v>
      </c>
      <c r="E302" s="203" t="s">
        <v>585</v>
      </c>
      <c r="F302" s="203">
        <v>715</v>
      </c>
      <c r="G302" s="203"/>
      <c r="H302" s="203">
        <v>445</v>
      </c>
      <c r="I302" s="204">
        <v>840</v>
      </c>
      <c r="J302" s="172" t="s">
        <v>757</v>
      </c>
      <c r="K302" s="173">
        <f t="shared" si="173"/>
        <v>-270</v>
      </c>
      <c r="L302" s="174">
        <f t="shared" si="174"/>
        <v>-0.3776223776223776</v>
      </c>
      <c r="M302" s="170" t="s">
        <v>567</v>
      </c>
      <c r="N302" s="167">
        <v>43800</v>
      </c>
      <c r="O302" s="1"/>
      <c r="P302" s="1"/>
      <c r="Q302" s="1"/>
      <c r="R302" s="6" t="s">
        <v>742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87">
        <v>140</v>
      </c>
      <c r="B303" s="188">
        <v>43469</v>
      </c>
      <c r="C303" s="188"/>
      <c r="D303" s="189" t="s">
        <v>157</v>
      </c>
      <c r="E303" s="190" t="s">
        <v>585</v>
      </c>
      <c r="F303" s="190">
        <v>875</v>
      </c>
      <c r="G303" s="190"/>
      <c r="H303" s="190">
        <v>1165</v>
      </c>
      <c r="I303" s="192">
        <v>1185</v>
      </c>
      <c r="J303" s="162" t="s">
        <v>758</v>
      </c>
      <c r="K303" s="163">
        <f t="shared" si="173"/>
        <v>290</v>
      </c>
      <c r="L303" s="164">
        <f t="shared" si="174"/>
        <v>0.33142857142857141</v>
      </c>
      <c r="M303" s="159" t="s">
        <v>555</v>
      </c>
      <c r="N303" s="165">
        <v>43847</v>
      </c>
      <c r="O303" s="1"/>
      <c r="P303" s="1"/>
      <c r="Q303" s="1"/>
      <c r="R303" s="6" t="s">
        <v>742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87">
        <v>141</v>
      </c>
      <c r="B304" s="188">
        <v>43559</v>
      </c>
      <c r="C304" s="188"/>
      <c r="D304" s="189" t="s">
        <v>334</v>
      </c>
      <c r="E304" s="190" t="s">
        <v>585</v>
      </c>
      <c r="F304" s="190">
        <f>387-14.63</f>
        <v>372.37</v>
      </c>
      <c r="G304" s="190"/>
      <c r="H304" s="190">
        <v>490</v>
      </c>
      <c r="I304" s="192">
        <v>490</v>
      </c>
      <c r="J304" s="162" t="s">
        <v>643</v>
      </c>
      <c r="K304" s="163">
        <f t="shared" si="173"/>
        <v>117.63</v>
      </c>
      <c r="L304" s="164">
        <f t="shared" si="174"/>
        <v>0.31589548030185027</v>
      </c>
      <c r="M304" s="159" t="s">
        <v>555</v>
      </c>
      <c r="N304" s="165">
        <v>43850</v>
      </c>
      <c r="O304" s="1"/>
      <c r="P304" s="1"/>
      <c r="Q304" s="1"/>
      <c r="R304" s="6" t="s">
        <v>742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00">
        <v>142</v>
      </c>
      <c r="B305" s="201">
        <v>43578</v>
      </c>
      <c r="C305" s="201"/>
      <c r="D305" s="202" t="s">
        <v>759</v>
      </c>
      <c r="E305" s="203" t="s">
        <v>557</v>
      </c>
      <c r="F305" s="203">
        <v>220</v>
      </c>
      <c r="G305" s="203"/>
      <c r="H305" s="203">
        <v>127.5</v>
      </c>
      <c r="I305" s="204">
        <v>284</v>
      </c>
      <c r="J305" s="172" t="s">
        <v>760</v>
      </c>
      <c r="K305" s="173">
        <f t="shared" si="173"/>
        <v>-92.5</v>
      </c>
      <c r="L305" s="174">
        <f t="shared" si="174"/>
        <v>-0.42045454545454547</v>
      </c>
      <c r="M305" s="170" t="s">
        <v>567</v>
      </c>
      <c r="N305" s="167">
        <v>43896</v>
      </c>
      <c r="O305" s="1"/>
      <c r="P305" s="1"/>
      <c r="Q305" s="1"/>
      <c r="R305" s="6" t="s">
        <v>742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87">
        <v>143</v>
      </c>
      <c r="B306" s="188">
        <v>43622</v>
      </c>
      <c r="C306" s="188"/>
      <c r="D306" s="189" t="s">
        <v>457</v>
      </c>
      <c r="E306" s="190" t="s">
        <v>557</v>
      </c>
      <c r="F306" s="190">
        <v>332.8</v>
      </c>
      <c r="G306" s="190"/>
      <c r="H306" s="190">
        <v>405</v>
      </c>
      <c r="I306" s="192">
        <v>419</v>
      </c>
      <c r="J306" s="162" t="s">
        <v>761</v>
      </c>
      <c r="K306" s="163">
        <f t="shared" si="173"/>
        <v>72.199999999999989</v>
      </c>
      <c r="L306" s="164">
        <f t="shared" si="174"/>
        <v>0.21694711538461534</v>
      </c>
      <c r="M306" s="159" t="s">
        <v>555</v>
      </c>
      <c r="N306" s="165">
        <v>43860</v>
      </c>
      <c r="O306" s="1"/>
      <c r="P306" s="1"/>
      <c r="Q306" s="1"/>
      <c r="R306" s="6" t="s">
        <v>746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81">
        <v>144</v>
      </c>
      <c r="B307" s="180">
        <v>43641</v>
      </c>
      <c r="C307" s="180"/>
      <c r="D307" s="181" t="s">
        <v>150</v>
      </c>
      <c r="E307" s="182" t="s">
        <v>585</v>
      </c>
      <c r="F307" s="182">
        <v>386</v>
      </c>
      <c r="G307" s="183"/>
      <c r="H307" s="183">
        <v>395</v>
      </c>
      <c r="I307" s="183">
        <v>452</v>
      </c>
      <c r="J307" s="184" t="s">
        <v>762</v>
      </c>
      <c r="K307" s="185">
        <f t="shared" si="173"/>
        <v>9</v>
      </c>
      <c r="L307" s="186">
        <f t="shared" si="174"/>
        <v>2.3316062176165803E-2</v>
      </c>
      <c r="M307" s="182" t="s">
        <v>676</v>
      </c>
      <c r="N307" s="180">
        <v>43868</v>
      </c>
      <c r="O307" s="1"/>
      <c r="P307" s="1"/>
      <c r="Q307" s="1"/>
      <c r="R307" s="6" t="s">
        <v>746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81">
        <v>145</v>
      </c>
      <c r="B308" s="180">
        <v>43707</v>
      </c>
      <c r="C308" s="180"/>
      <c r="D308" s="181" t="s">
        <v>130</v>
      </c>
      <c r="E308" s="182" t="s">
        <v>585</v>
      </c>
      <c r="F308" s="182">
        <v>137.5</v>
      </c>
      <c r="G308" s="183"/>
      <c r="H308" s="183">
        <v>138.5</v>
      </c>
      <c r="I308" s="183">
        <v>190</v>
      </c>
      <c r="J308" s="184" t="s">
        <v>781</v>
      </c>
      <c r="K308" s="185">
        <f>H308-F308</f>
        <v>1</v>
      </c>
      <c r="L308" s="186">
        <f>K308/F308</f>
        <v>7.2727272727272727E-3</v>
      </c>
      <c r="M308" s="182" t="s">
        <v>676</v>
      </c>
      <c r="N308" s="180">
        <v>44432</v>
      </c>
      <c r="O308" s="1"/>
      <c r="P308" s="1"/>
      <c r="Q308" s="1"/>
      <c r="R308" s="6" t="s">
        <v>742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87">
        <v>146</v>
      </c>
      <c r="B309" s="188">
        <v>43731</v>
      </c>
      <c r="C309" s="188"/>
      <c r="D309" s="189" t="s">
        <v>412</v>
      </c>
      <c r="E309" s="190" t="s">
        <v>585</v>
      </c>
      <c r="F309" s="190">
        <v>235</v>
      </c>
      <c r="G309" s="190"/>
      <c r="H309" s="190">
        <v>295</v>
      </c>
      <c r="I309" s="192">
        <v>296</v>
      </c>
      <c r="J309" s="162" t="s">
        <v>763</v>
      </c>
      <c r="K309" s="163">
        <f t="shared" ref="K309:K315" si="175">H309-F309</f>
        <v>60</v>
      </c>
      <c r="L309" s="164">
        <f t="shared" ref="L309:L315" si="176">K309/F309</f>
        <v>0.25531914893617019</v>
      </c>
      <c r="M309" s="159" t="s">
        <v>555</v>
      </c>
      <c r="N309" s="165">
        <v>43844</v>
      </c>
      <c r="O309" s="1"/>
      <c r="P309" s="1"/>
      <c r="Q309" s="1"/>
      <c r="R309" s="6" t="s">
        <v>746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87">
        <v>147</v>
      </c>
      <c r="B310" s="188">
        <v>43752</v>
      </c>
      <c r="C310" s="188"/>
      <c r="D310" s="189" t="s">
        <v>764</v>
      </c>
      <c r="E310" s="190" t="s">
        <v>585</v>
      </c>
      <c r="F310" s="190">
        <v>277.5</v>
      </c>
      <c r="G310" s="190"/>
      <c r="H310" s="190">
        <v>333</v>
      </c>
      <c r="I310" s="192">
        <v>333</v>
      </c>
      <c r="J310" s="162" t="s">
        <v>765</v>
      </c>
      <c r="K310" s="163">
        <f t="shared" si="175"/>
        <v>55.5</v>
      </c>
      <c r="L310" s="164">
        <f t="shared" si="176"/>
        <v>0.2</v>
      </c>
      <c r="M310" s="159" t="s">
        <v>555</v>
      </c>
      <c r="N310" s="165">
        <v>43846</v>
      </c>
      <c r="O310" s="1"/>
      <c r="P310" s="1"/>
      <c r="Q310" s="1"/>
      <c r="R310" s="6" t="s">
        <v>742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87">
        <v>148</v>
      </c>
      <c r="B311" s="188">
        <v>43752</v>
      </c>
      <c r="C311" s="188"/>
      <c r="D311" s="189" t="s">
        <v>766</v>
      </c>
      <c r="E311" s="190" t="s">
        <v>585</v>
      </c>
      <c r="F311" s="190">
        <v>930</v>
      </c>
      <c r="G311" s="190"/>
      <c r="H311" s="190">
        <v>1165</v>
      </c>
      <c r="I311" s="192">
        <v>1200</v>
      </c>
      <c r="J311" s="162" t="s">
        <v>767</v>
      </c>
      <c r="K311" s="163">
        <f t="shared" si="175"/>
        <v>235</v>
      </c>
      <c r="L311" s="164">
        <f t="shared" si="176"/>
        <v>0.25268817204301075</v>
      </c>
      <c r="M311" s="159" t="s">
        <v>555</v>
      </c>
      <c r="N311" s="165">
        <v>43847</v>
      </c>
      <c r="O311" s="1"/>
      <c r="P311" s="1"/>
      <c r="Q311" s="1"/>
      <c r="R311" s="6" t="s">
        <v>746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87">
        <v>149</v>
      </c>
      <c r="B312" s="188">
        <v>43753</v>
      </c>
      <c r="C312" s="188"/>
      <c r="D312" s="189" t="s">
        <v>768</v>
      </c>
      <c r="E312" s="190" t="s">
        <v>585</v>
      </c>
      <c r="F312" s="160">
        <v>111</v>
      </c>
      <c r="G312" s="190"/>
      <c r="H312" s="190">
        <v>141</v>
      </c>
      <c r="I312" s="192">
        <v>141</v>
      </c>
      <c r="J312" s="162" t="s">
        <v>570</v>
      </c>
      <c r="K312" s="163">
        <f t="shared" si="175"/>
        <v>30</v>
      </c>
      <c r="L312" s="164">
        <f t="shared" si="176"/>
        <v>0.27027027027027029</v>
      </c>
      <c r="M312" s="159" t="s">
        <v>555</v>
      </c>
      <c r="N312" s="165">
        <v>44328</v>
      </c>
      <c r="O312" s="1"/>
      <c r="P312" s="1"/>
      <c r="Q312" s="1"/>
      <c r="R312" s="6" t="s">
        <v>746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87">
        <v>150</v>
      </c>
      <c r="B313" s="188">
        <v>43753</v>
      </c>
      <c r="C313" s="188"/>
      <c r="D313" s="189" t="s">
        <v>769</v>
      </c>
      <c r="E313" s="190" t="s">
        <v>585</v>
      </c>
      <c r="F313" s="160">
        <v>296</v>
      </c>
      <c r="G313" s="190"/>
      <c r="H313" s="190">
        <v>370</v>
      </c>
      <c r="I313" s="192">
        <v>370</v>
      </c>
      <c r="J313" s="162" t="s">
        <v>643</v>
      </c>
      <c r="K313" s="163">
        <f t="shared" si="175"/>
        <v>74</v>
      </c>
      <c r="L313" s="164">
        <f t="shared" si="176"/>
        <v>0.25</v>
      </c>
      <c r="M313" s="159" t="s">
        <v>555</v>
      </c>
      <c r="N313" s="165">
        <v>43853</v>
      </c>
      <c r="O313" s="1"/>
      <c r="P313" s="1"/>
      <c r="Q313" s="1"/>
      <c r="R313" s="6" t="s">
        <v>746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87">
        <v>151</v>
      </c>
      <c r="B314" s="188">
        <v>43754</v>
      </c>
      <c r="C314" s="188"/>
      <c r="D314" s="189" t="s">
        <v>770</v>
      </c>
      <c r="E314" s="190" t="s">
        <v>585</v>
      </c>
      <c r="F314" s="160">
        <v>300</v>
      </c>
      <c r="G314" s="190"/>
      <c r="H314" s="190">
        <v>382.5</v>
      </c>
      <c r="I314" s="192">
        <v>344</v>
      </c>
      <c r="J314" s="162" t="s">
        <v>818</v>
      </c>
      <c r="K314" s="163">
        <f t="shared" si="175"/>
        <v>82.5</v>
      </c>
      <c r="L314" s="164">
        <f t="shared" si="176"/>
        <v>0.27500000000000002</v>
      </c>
      <c r="M314" s="159" t="s">
        <v>555</v>
      </c>
      <c r="N314" s="165">
        <v>44238</v>
      </c>
      <c r="O314" s="1"/>
      <c r="P314" s="1"/>
      <c r="Q314" s="1"/>
      <c r="R314" s="6" t="s">
        <v>746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87">
        <v>152</v>
      </c>
      <c r="B315" s="188">
        <v>43832</v>
      </c>
      <c r="C315" s="188"/>
      <c r="D315" s="189" t="s">
        <v>771</v>
      </c>
      <c r="E315" s="190" t="s">
        <v>585</v>
      </c>
      <c r="F315" s="160">
        <v>495</v>
      </c>
      <c r="G315" s="190"/>
      <c r="H315" s="190">
        <v>595</v>
      </c>
      <c r="I315" s="192">
        <v>590</v>
      </c>
      <c r="J315" s="162" t="s">
        <v>817</v>
      </c>
      <c r="K315" s="163">
        <f t="shared" si="175"/>
        <v>100</v>
      </c>
      <c r="L315" s="164">
        <f t="shared" si="176"/>
        <v>0.20202020202020202</v>
      </c>
      <c r="M315" s="159" t="s">
        <v>555</v>
      </c>
      <c r="N315" s="165">
        <v>44589</v>
      </c>
      <c r="O315" s="1"/>
      <c r="P315" s="1"/>
      <c r="Q315" s="1"/>
      <c r="R315" s="6" t="s">
        <v>746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87">
        <v>153</v>
      </c>
      <c r="B316" s="188">
        <v>43966</v>
      </c>
      <c r="C316" s="188"/>
      <c r="D316" s="189" t="s">
        <v>71</v>
      </c>
      <c r="E316" s="190" t="s">
        <v>585</v>
      </c>
      <c r="F316" s="160">
        <v>67.5</v>
      </c>
      <c r="G316" s="190"/>
      <c r="H316" s="190">
        <v>86</v>
      </c>
      <c r="I316" s="192">
        <v>86</v>
      </c>
      <c r="J316" s="162" t="s">
        <v>772</v>
      </c>
      <c r="K316" s="163">
        <f t="shared" ref="K316:K323" si="177">H316-F316</f>
        <v>18.5</v>
      </c>
      <c r="L316" s="164">
        <f t="shared" ref="L316:L323" si="178">K316/F316</f>
        <v>0.27407407407407408</v>
      </c>
      <c r="M316" s="159" t="s">
        <v>555</v>
      </c>
      <c r="N316" s="165">
        <v>44008</v>
      </c>
      <c r="O316" s="1"/>
      <c r="P316" s="1"/>
      <c r="Q316" s="1"/>
      <c r="R316" s="6" t="s">
        <v>746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87">
        <v>154</v>
      </c>
      <c r="B317" s="188">
        <v>44035</v>
      </c>
      <c r="C317" s="188"/>
      <c r="D317" s="189" t="s">
        <v>456</v>
      </c>
      <c r="E317" s="190" t="s">
        <v>585</v>
      </c>
      <c r="F317" s="160">
        <v>231</v>
      </c>
      <c r="G317" s="190"/>
      <c r="H317" s="190">
        <v>281</v>
      </c>
      <c r="I317" s="192">
        <v>281</v>
      </c>
      <c r="J317" s="162" t="s">
        <v>643</v>
      </c>
      <c r="K317" s="163">
        <f t="shared" si="177"/>
        <v>50</v>
      </c>
      <c r="L317" s="164">
        <f t="shared" si="178"/>
        <v>0.21645021645021645</v>
      </c>
      <c r="M317" s="159" t="s">
        <v>555</v>
      </c>
      <c r="N317" s="165">
        <v>44358</v>
      </c>
      <c r="O317" s="1"/>
      <c r="P317" s="1"/>
      <c r="Q317" s="1"/>
      <c r="R317" s="6" t="s">
        <v>746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87">
        <v>155</v>
      </c>
      <c r="B318" s="188">
        <v>44092</v>
      </c>
      <c r="C318" s="188"/>
      <c r="D318" s="189" t="s">
        <v>394</v>
      </c>
      <c r="E318" s="190" t="s">
        <v>585</v>
      </c>
      <c r="F318" s="190">
        <v>206</v>
      </c>
      <c r="G318" s="190"/>
      <c r="H318" s="190">
        <v>248</v>
      </c>
      <c r="I318" s="192">
        <v>248</v>
      </c>
      <c r="J318" s="162" t="s">
        <v>643</v>
      </c>
      <c r="K318" s="163">
        <f t="shared" si="177"/>
        <v>42</v>
      </c>
      <c r="L318" s="164">
        <f t="shared" si="178"/>
        <v>0.20388349514563106</v>
      </c>
      <c r="M318" s="159" t="s">
        <v>555</v>
      </c>
      <c r="N318" s="165">
        <v>44214</v>
      </c>
      <c r="O318" s="1"/>
      <c r="P318" s="1"/>
      <c r="Q318" s="1"/>
      <c r="R318" s="6" t="s">
        <v>746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87">
        <v>156</v>
      </c>
      <c r="B319" s="188">
        <v>44140</v>
      </c>
      <c r="C319" s="188"/>
      <c r="D319" s="189" t="s">
        <v>394</v>
      </c>
      <c r="E319" s="190" t="s">
        <v>585</v>
      </c>
      <c r="F319" s="190">
        <v>182.5</v>
      </c>
      <c r="G319" s="190"/>
      <c r="H319" s="190">
        <v>248</v>
      </c>
      <c r="I319" s="192">
        <v>248</v>
      </c>
      <c r="J319" s="162" t="s">
        <v>643</v>
      </c>
      <c r="K319" s="163">
        <f t="shared" si="177"/>
        <v>65.5</v>
      </c>
      <c r="L319" s="164">
        <f t="shared" si="178"/>
        <v>0.35890410958904112</v>
      </c>
      <c r="M319" s="159" t="s">
        <v>555</v>
      </c>
      <c r="N319" s="165">
        <v>44214</v>
      </c>
      <c r="O319" s="1"/>
      <c r="P319" s="1"/>
      <c r="Q319" s="1"/>
      <c r="R319" s="6" t="s">
        <v>746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87">
        <v>157</v>
      </c>
      <c r="B320" s="188">
        <v>44140</v>
      </c>
      <c r="C320" s="188"/>
      <c r="D320" s="189" t="s">
        <v>318</v>
      </c>
      <c r="E320" s="190" t="s">
        <v>585</v>
      </c>
      <c r="F320" s="190">
        <v>247.5</v>
      </c>
      <c r="G320" s="190"/>
      <c r="H320" s="190">
        <v>320</v>
      </c>
      <c r="I320" s="192">
        <v>320</v>
      </c>
      <c r="J320" s="162" t="s">
        <v>643</v>
      </c>
      <c r="K320" s="163">
        <f t="shared" si="177"/>
        <v>72.5</v>
      </c>
      <c r="L320" s="164">
        <f t="shared" si="178"/>
        <v>0.29292929292929293</v>
      </c>
      <c r="M320" s="159" t="s">
        <v>555</v>
      </c>
      <c r="N320" s="165">
        <v>44323</v>
      </c>
      <c r="O320" s="1"/>
      <c r="P320" s="1"/>
      <c r="Q320" s="1"/>
      <c r="R320" s="6" t="s">
        <v>746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87">
        <v>158</v>
      </c>
      <c r="B321" s="188">
        <v>44140</v>
      </c>
      <c r="C321" s="188"/>
      <c r="D321" s="189" t="s">
        <v>270</v>
      </c>
      <c r="E321" s="190" t="s">
        <v>585</v>
      </c>
      <c r="F321" s="160">
        <v>925</v>
      </c>
      <c r="G321" s="190"/>
      <c r="H321" s="190">
        <v>1095</v>
      </c>
      <c r="I321" s="192">
        <v>1093</v>
      </c>
      <c r="J321" s="162" t="s">
        <v>773</v>
      </c>
      <c r="K321" s="163">
        <f t="shared" si="177"/>
        <v>170</v>
      </c>
      <c r="L321" s="164">
        <f t="shared" si="178"/>
        <v>0.18378378378378379</v>
      </c>
      <c r="M321" s="159" t="s">
        <v>555</v>
      </c>
      <c r="N321" s="165">
        <v>44201</v>
      </c>
      <c r="O321" s="1"/>
      <c r="P321" s="1"/>
      <c r="Q321" s="1"/>
      <c r="R321" s="6" t="s">
        <v>746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87">
        <v>159</v>
      </c>
      <c r="B322" s="188">
        <v>44140</v>
      </c>
      <c r="C322" s="188"/>
      <c r="D322" s="189" t="s">
        <v>334</v>
      </c>
      <c r="E322" s="190" t="s">
        <v>585</v>
      </c>
      <c r="F322" s="160">
        <v>332.5</v>
      </c>
      <c r="G322" s="190"/>
      <c r="H322" s="190">
        <v>393</v>
      </c>
      <c r="I322" s="192">
        <v>406</v>
      </c>
      <c r="J322" s="162" t="s">
        <v>774</v>
      </c>
      <c r="K322" s="163">
        <f t="shared" si="177"/>
        <v>60.5</v>
      </c>
      <c r="L322" s="164">
        <f t="shared" si="178"/>
        <v>0.18195488721804512</v>
      </c>
      <c r="M322" s="159" t="s">
        <v>555</v>
      </c>
      <c r="N322" s="165">
        <v>44256</v>
      </c>
      <c r="O322" s="1"/>
      <c r="P322" s="1"/>
      <c r="Q322" s="1"/>
      <c r="R322" s="6" t="s">
        <v>746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87">
        <v>160</v>
      </c>
      <c r="B323" s="188">
        <v>44141</v>
      </c>
      <c r="C323" s="188"/>
      <c r="D323" s="189" t="s">
        <v>456</v>
      </c>
      <c r="E323" s="190" t="s">
        <v>585</v>
      </c>
      <c r="F323" s="160">
        <v>231</v>
      </c>
      <c r="G323" s="190"/>
      <c r="H323" s="190">
        <v>281</v>
      </c>
      <c r="I323" s="192">
        <v>281</v>
      </c>
      <c r="J323" s="162" t="s">
        <v>643</v>
      </c>
      <c r="K323" s="163">
        <f t="shared" si="177"/>
        <v>50</v>
      </c>
      <c r="L323" s="164">
        <f t="shared" si="178"/>
        <v>0.21645021645021645</v>
      </c>
      <c r="M323" s="159" t="s">
        <v>555</v>
      </c>
      <c r="N323" s="165">
        <v>44358</v>
      </c>
      <c r="O323" s="1"/>
      <c r="P323" s="1"/>
      <c r="Q323" s="1"/>
      <c r="R323" s="6" t="s">
        <v>746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13">
        <v>161</v>
      </c>
      <c r="B324" s="206">
        <v>44187</v>
      </c>
      <c r="C324" s="206"/>
      <c r="D324" s="207" t="s">
        <v>431</v>
      </c>
      <c r="E324" s="53" t="s">
        <v>585</v>
      </c>
      <c r="F324" s="208" t="s">
        <v>775</v>
      </c>
      <c r="G324" s="53"/>
      <c r="H324" s="53"/>
      <c r="I324" s="209">
        <v>239</v>
      </c>
      <c r="J324" s="205" t="s">
        <v>558</v>
      </c>
      <c r="K324" s="205"/>
      <c r="L324" s="210"/>
      <c r="M324" s="211"/>
      <c r="N324" s="212"/>
      <c r="O324" s="1"/>
      <c r="P324" s="1"/>
      <c r="Q324" s="1"/>
      <c r="R324" s="6" t="s">
        <v>746</v>
      </c>
    </row>
    <row r="325" spans="1:26" ht="12.75" customHeight="1">
      <c r="A325" s="187">
        <v>162</v>
      </c>
      <c r="B325" s="188">
        <v>44258</v>
      </c>
      <c r="C325" s="188"/>
      <c r="D325" s="189" t="s">
        <v>771</v>
      </c>
      <c r="E325" s="190" t="s">
        <v>585</v>
      </c>
      <c r="F325" s="160">
        <v>495</v>
      </c>
      <c r="G325" s="190"/>
      <c r="H325" s="190">
        <v>595</v>
      </c>
      <c r="I325" s="192">
        <v>590</v>
      </c>
      <c r="J325" s="162" t="s">
        <v>817</v>
      </c>
      <c r="K325" s="163">
        <f t="shared" ref="K325:K332" si="179">H325-F325</f>
        <v>100</v>
      </c>
      <c r="L325" s="164">
        <f t="shared" ref="L325:L332" si="180">K325/F325</f>
        <v>0.20202020202020202</v>
      </c>
      <c r="M325" s="159" t="s">
        <v>555</v>
      </c>
      <c r="N325" s="165">
        <v>44589</v>
      </c>
      <c r="O325" s="1"/>
      <c r="P325" s="1"/>
      <c r="R325" s="6" t="s">
        <v>746</v>
      </c>
    </row>
    <row r="326" spans="1:26" ht="12.75" customHeight="1">
      <c r="A326" s="187">
        <v>163</v>
      </c>
      <c r="B326" s="188">
        <v>44274</v>
      </c>
      <c r="C326" s="188"/>
      <c r="D326" s="189" t="s">
        <v>334</v>
      </c>
      <c r="E326" s="190" t="s">
        <v>585</v>
      </c>
      <c r="F326" s="160">
        <v>355</v>
      </c>
      <c r="G326" s="190"/>
      <c r="H326" s="190">
        <v>422.5</v>
      </c>
      <c r="I326" s="192">
        <v>420</v>
      </c>
      <c r="J326" s="162" t="s">
        <v>776</v>
      </c>
      <c r="K326" s="163">
        <f t="shared" si="179"/>
        <v>67.5</v>
      </c>
      <c r="L326" s="164">
        <f t="shared" si="180"/>
        <v>0.19014084507042253</v>
      </c>
      <c r="M326" s="159" t="s">
        <v>555</v>
      </c>
      <c r="N326" s="165">
        <v>44361</v>
      </c>
      <c r="O326" s="1"/>
      <c r="R326" s="214" t="s">
        <v>746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87">
        <v>164</v>
      </c>
      <c r="B327" s="188">
        <v>44295</v>
      </c>
      <c r="C327" s="188"/>
      <c r="D327" s="189" t="s">
        <v>777</v>
      </c>
      <c r="E327" s="190" t="s">
        <v>585</v>
      </c>
      <c r="F327" s="160">
        <v>555</v>
      </c>
      <c r="G327" s="190"/>
      <c r="H327" s="190">
        <v>663</v>
      </c>
      <c r="I327" s="192">
        <v>663</v>
      </c>
      <c r="J327" s="162" t="s">
        <v>778</v>
      </c>
      <c r="K327" s="163">
        <f t="shared" si="179"/>
        <v>108</v>
      </c>
      <c r="L327" s="164">
        <f t="shared" si="180"/>
        <v>0.19459459459459461</v>
      </c>
      <c r="M327" s="159" t="s">
        <v>555</v>
      </c>
      <c r="N327" s="165">
        <v>44321</v>
      </c>
      <c r="O327" s="1"/>
      <c r="P327" s="1"/>
      <c r="Q327" s="1"/>
      <c r="R327" s="214" t="s">
        <v>746</v>
      </c>
    </row>
    <row r="328" spans="1:26" ht="12.75" customHeight="1">
      <c r="A328" s="187">
        <v>165</v>
      </c>
      <c r="B328" s="188">
        <v>44308</v>
      </c>
      <c r="C328" s="188"/>
      <c r="D328" s="189" t="s">
        <v>364</v>
      </c>
      <c r="E328" s="190" t="s">
        <v>585</v>
      </c>
      <c r="F328" s="160">
        <v>126.5</v>
      </c>
      <c r="G328" s="190"/>
      <c r="H328" s="190">
        <v>155</v>
      </c>
      <c r="I328" s="192">
        <v>155</v>
      </c>
      <c r="J328" s="162" t="s">
        <v>643</v>
      </c>
      <c r="K328" s="163">
        <f t="shared" si="179"/>
        <v>28.5</v>
      </c>
      <c r="L328" s="164">
        <f t="shared" si="180"/>
        <v>0.22529644268774704</v>
      </c>
      <c r="M328" s="159" t="s">
        <v>555</v>
      </c>
      <c r="N328" s="165">
        <v>44362</v>
      </c>
      <c r="O328" s="1"/>
      <c r="R328" s="214" t="s">
        <v>746</v>
      </c>
    </row>
    <row r="329" spans="1:26" ht="12.75" customHeight="1">
      <c r="A329" s="243">
        <v>166</v>
      </c>
      <c r="B329" s="244">
        <v>44368</v>
      </c>
      <c r="C329" s="244"/>
      <c r="D329" s="245" t="s">
        <v>382</v>
      </c>
      <c r="E329" s="246" t="s">
        <v>585</v>
      </c>
      <c r="F329" s="247">
        <v>287.5</v>
      </c>
      <c r="G329" s="246"/>
      <c r="H329" s="246">
        <v>245</v>
      </c>
      <c r="I329" s="248">
        <v>344</v>
      </c>
      <c r="J329" s="172" t="s">
        <v>812</v>
      </c>
      <c r="K329" s="173">
        <f t="shared" si="179"/>
        <v>-42.5</v>
      </c>
      <c r="L329" s="174">
        <f t="shared" si="180"/>
        <v>-0.14782608695652175</v>
      </c>
      <c r="M329" s="170" t="s">
        <v>567</v>
      </c>
      <c r="N329" s="167">
        <v>44508</v>
      </c>
      <c r="O329" s="1"/>
      <c r="R329" s="214" t="s">
        <v>746</v>
      </c>
    </row>
    <row r="330" spans="1:26" ht="12.75" customHeight="1">
      <c r="A330" s="187">
        <v>167</v>
      </c>
      <c r="B330" s="188">
        <v>44368</v>
      </c>
      <c r="C330" s="188"/>
      <c r="D330" s="189" t="s">
        <v>456</v>
      </c>
      <c r="E330" s="190" t="s">
        <v>585</v>
      </c>
      <c r="F330" s="160">
        <v>241</v>
      </c>
      <c r="G330" s="190"/>
      <c r="H330" s="190">
        <v>298</v>
      </c>
      <c r="I330" s="192">
        <v>320</v>
      </c>
      <c r="J330" s="162" t="s">
        <v>643</v>
      </c>
      <c r="K330" s="163">
        <f t="shared" si="179"/>
        <v>57</v>
      </c>
      <c r="L330" s="164">
        <f t="shared" si="180"/>
        <v>0.23651452282157676</v>
      </c>
      <c r="M330" s="159" t="s">
        <v>555</v>
      </c>
      <c r="N330" s="165">
        <v>44802</v>
      </c>
      <c r="O330" s="41"/>
      <c r="R330" s="214" t="s">
        <v>746</v>
      </c>
    </row>
    <row r="331" spans="1:26" ht="12.75" customHeight="1">
      <c r="A331" s="187">
        <v>168</v>
      </c>
      <c r="B331" s="188">
        <v>44406</v>
      </c>
      <c r="C331" s="188"/>
      <c r="D331" s="189" t="s">
        <v>364</v>
      </c>
      <c r="E331" s="190" t="s">
        <v>585</v>
      </c>
      <c r="F331" s="160">
        <v>162.5</v>
      </c>
      <c r="G331" s="190"/>
      <c r="H331" s="190">
        <v>200</v>
      </c>
      <c r="I331" s="192">
        <v>200</v>
      </c>
      <c r="J331" s="162" t="s">
        <v>643</v>
      </c>
      <c r="K331" s="163">
        <f t="shared" si="179"/>
        <v>37.5</v>
      </c>
      <c r="L331" s="164">
        <f t="shared" si="180"/>
        <v>0.23076923076923078</v>
      </c>
      <c r="M331" s="159" t="s">
        <v>555</v>
      </c>
      <c r="N331" s="165">
        <v>44802</v>
      </c>
      <c r="O331" s="1"/>
      <c r="R331" s="214" t="s">
        <v>746</v>
      </c>
    </row>
    <row r="332" spans="1:26" ht="12.75" customHeight="1">
      <c r="A332" s="187">
        <v>169</v>
      </c>
      <c r="B332" s="188">
        <v>44462</v>
      </c>
      <c r="C332" s="188"/>
      <c r="D332" s="189" t="s">
        <v>783</v>
      </c>
      <c r="E332" s="190" t="s">
        <v>585</v>
      </c>
      <c r="F332" s="160">
        <v>1235</v>
      </c>
      <c r="G332" s="190"/>
      <c r="H332" s="190">
        <v>1505</v>
      </c>
      <c r="I332" s="192">
        <v>1500</v>
      </c>
      <c r="J332" s="162" t="s">
        <v>643</v>
      </c>
      <c r="K332" s="163">
        <f t="shared" si="179"/>
        <v>270</v>
      </c>
      <c r="L332" s="164">
        <f t="shared" si="180"/>
        <v>0.21862348178137653</v>
      </c>
      <c r="M332" s="159" t="s">
        <v>555</v>
      </c>
      <c r="N332" s="165">
        <v>44564</v>
      </c>
      <c r="O332" s="1"/>
      <c r="R332" s="214" t="s">
        <v>746</v>
      </c>
    </row>
    <row r="333" spans="1:26" ht="12.75" customHeight="1">
      <c r="A333" s="227">
        <v>170</v>
      </c>
      <c r="B333" s="228">
        <v>44480</v>
      </c>
      <c r="C333" s="228"/>
      <c r="D333" s="229" t="s">
        <v>785</v>
      </c>
      <c r="E333" s="230" t="s">
        <v>585</v>
      </c>
      <c r="F333" s="231" t="s">
        <v>789</v>
      </c>
      <c r="G333" s="230"/>
      <c r="H333" s="230"/>
      <c r="I333" s="230">
        <v>145</v>
      </c>
      <c r="J333" s="232" t="s">
        <v>558</v>
      </c>
      <c r="K333" s="227"/>
      <c r="L333" s="228"/>
      <c r="M333" s="228"/>
      <c r="N333" s="229"/>
      <c r="O333" s="41"/>
      <c r="R333" s="214" t="s">
        <v>746</v>
      </c>
    </row>
    <row r="334" spans="1:26" ht="12.75" customHeight="1">
      <c r="A334" s="233">
        <v>171</v>
      </c>
      <c r="B334" s="234">
        <v>44481</v>
      </c>
      <c r="C334" s="234"/>
      <c r="D334" s="235" t="s">
        <v>259</v>
      </c>
      <c r="E334" s="236" t="s">
        <v>585</v>
      </c>
      <c r="F334" s="237" t="s">
        <v>787</v>
      </c>
      <c r="G334" s="236"/>
      <c r="H334" s="236"/>
      <c r="I334" s="236">
        <v>380</v>
      </c>
      <c r="J334" s="238" t="s">
        <v>558</v>
      </c>
      <c r="K334" s="233"/>
      <c r="L334" s="234"/>
      <c r="M334" s="234"/>
      <c r="N334" s="235"/>
      <c r="O334" s="41"/>
      <c r="R334" s="214" t="s">
        <v>746</v>
      </c>
    </row>
    <row r="335" spans="1:26" ht="12.75" customHeight="1">
      <c r="A335" s="233">
        <v>172</v>
      </c>
      <c r="B335" s="234">
        <v>44481</v>
      </c>
      <c r="C335" s="234"/>
      <c r="D335" s="235" t="s">
        <v>389</v>
      </c>
      <c r="E335" s="236" t="s">
        <v>585</v>
      </c>
      <c r="F335" s="237" t="s">
        <v>788</v>
      </c>
      <c r="G335" s="236"/>
      <c r="H335" s="236"/>
      <c r="I335" s="236">
        <v>56</v>
      </c>
      <c r="J335" s="238" t="s">
        <v>558</v>
      </c>
      <c r="K335" s="233"/>
      <c r="L335" s="234"/>
      <c r="M335" s="234"/>
      <c r="N335" s="235"/>
      <c r="O335" s="41"/>
      <c r="R335" s="214"/>
    </row>
    <row r="336" spans="1:26" ht="12.75" customHeight="1">
      <c r="A336" s="187">
        <v>173</v>
      </c>
      <c r="B336" s="188">
        <v>44551</v>
      </c>
      <c r="C336" s="188"/>
      <c r="D336" s="189" t="s">
        <v>118</v>
      </c>
      <c r="E336" s="190" t="s">
        <v>585</v>
      </c>
      <c r="F336" s="160">
        <v>2300</v>
      </c>
      <c r="G336" s="190"/>
      <c r="H336" s="190">
        <f>(2820+2200)/2</f>
        <v>2510</v>
      </c>
      <c r="I336" s="192">
        <v>3000</v>
      </c>
      <c r="J336" s="162" t="s">
        <v>826</v>
      </c>
      <c r="K336" s="163">
        <f>H336-F336</f>
        <v>210</v>
      </c>
      <c r="L336" s="164">
        <f>K336/F336</f>
        <v>9.1304347826086957E-2</v>
      </c>
      <c r="M336" s="159" t="s">
        <v>555</v>
      </c>
      <c r="N336" s="165">
        <v>44649</v>
      </c>
      <c r="O336" s="1"/>
      <c r="R336" s="214"/>
    </row>
    <row r="337" spans="1:18" ht="12.75" customHeight="1">
      <c r="A337" s="239">
        <v>174</v>
      </c>
      <c r="B337" s="234">
        <v>44606</v>
      </c>
      <c r="C337" s="239"/>
      <c r="D337" s="239" t="s">
        <v>410</v>
      </c>
      <c r="E337" s="236" t="s">
        <v>585</v>
      </c>
      <c r="F337" s="236" t="s">
        <v>820</v>
      </c>
      <c r="G337" s="236"/>
      <c r="H337" s="236"/>
      <c r="I337" s="236">
        <v>764</v>
      </c>
      <c r="J337" s="236" t="s">
        <v>558</v>
      </c>
      <c r="K337" s="236"/>
      <c r="L337" s="236"/>
      <c r="M337" s="236"/>
      <c r="N337" s="239"/>
      <c r="O337" s="41"/>
      <c r="R337" s="214"/>
    </row>
    <row r="338" spans="1:18" ht="12.75" customHeight="1">
      <c r="A338" s="239">
        <v>175</v>
      </c>
      <c r="B338" s="234">
        <v>44613</v>
      </c>
      <c r="C338" s="239"/>
      <c r="D338" s="239" t="s">
        <v>783</v>
      </c>
      <c r="E338" s="236" t="s">
        <v>585</v>
      </c>
      <c r="F338" s="236" t="s">
        <v>821</v>
      </c>
      <c r="G338" s="236"/>
      <c r="H338" s="236"/>
      <c r="I338" s="236">
        <v>1510</v>
      </c>
      <c r="J338" s="236" t="s">
        <v>558</v>
      </c>
      <c r="K338" s="236"/>
      <c r="L338" s="236"/>
      <c r="M338" s="236"/>
      <c r="N338" s="239"/>
      <c r="O338" s="41"/>
      <c r="R338" s="214"/>
    </row>
    <row r="339" spans="1:18" ht="12.75" customHeight="1">
      <c r="A339">
        <v>176</v>
      </c>
      <c r="B339" s="234">
        <v>44670</v>
      </c>
      <c r="C339" s="234"/>
      <c r="D339" s="239" t="s">
        <v>519</v>
      </c>
      <c r="E339" s="285" t="s">
        <v>585</v>
      </c>
      <c r="F339" s="236" t="s">
        <v>828</v>
      </c>
      <c r="G339" s="236"/>
      <c r="H339" s="236"/>
      <c r="I339" s="236">
        <v>553</v>
      </c>
      <c r="J339" s="236" t="s">
        <v>558</v>
      </c>
      <c r="K339" s="236"/>
      <c r="L339" s="236"/>
      <c r="M339" s="236"/>
      <c r="N339" s="236"/>
      <c r="O339" s="41"/>
      <c r="R339" s="214"/>
    </row>
    <row r="340" spans="1:18" ht="12.75" customHeight="1">
      <c r="A340" s="187">
        <v>177</v>
      </c>
      <c r="B340" s="188">
        <v>44746</v>
      </c>
      <c r="C340" s="188"/>
      <c r="D340" s="189" t="s">
        <v>863</v>
      </c>
      <c r="E340" s="190" t="s">
        <v>585</v>
      </c>
      <c r="F340" s="160">
        <v>207.5</v>
      </c>
      <c r="G340" s="190"/>
      <c r="H340" s="190">
        <v>254</v>
      </c>
      <c r="I340" s="192">
        <v>254</v>
      </c>
      <c r="J340" s="162" t="s">
        <v>643</v>
      </c>
      <c r="K340" s="163">
        <f>H340-F340</f>
        <v>46.5</v>
      </c>
      <c r="L340" s="164">
        <f>K340/F340</f>
        <v>0.22409638554216868</v>
      </c>
      <c r="M340" s="159" t="s">
        <v>555</v>
      </c>
      <c r="N340" s="165">
        <v>44792</v>
      </c>
      <c r="O340" s="1"/>
      <c r="R340" s="214"/>
    </row>
    <row r="341" spans="1:18" ht="12.75" customHeight="1">
      <c r="A341" s="213">
        <v>178</v>
      </c>
      <c r="B341" s="234">
        <v>44775</v>
      </c>
      <c r="D341" s="324" t="s">
        <v>458</v>
      </c>
      <c r="E341" s="323" t="s">
        <v>585</v>
      </c>
      <c r="F341" s="236" t="s">
        <v>864</v>
      </c>
      <c r="G341" s="236"/>
      <c r="H341" s="236"/>
      <c r="I341" s="236">
        <v>38</v>
      </c>
      <c r="J341" s="236" t="s">
        <v>558</v>
      </c>
      <c r="K341" s="236"/>
      <c r="L341" s="236"/>
      <c r="M341" s="236"/>
      <c r="N341" s="236"/>
      <c r="O341" s="41"/>
      <c r="R341" s="54"/>
    </row>
    <row r="342" spans="1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1:18" ht="12.75" customHeight="1">
      <c r="B343" s="215" t="s">
        <v>779</v>
      </c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1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1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1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1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1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1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1:18" ht="12.75" customHeight="1">
      <c r="A350" s="216"/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1:18" ht="12.75" customHeight="1">
      <c r="A351" s="216"/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1:18" ht="12.75" customHeight="1">
      <c r="A352" s="53"/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2.7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  <row r="504" spans="6:18" ht="12.75" customHeight="1">
      <c r="F504" s="54"/>
      <c r="G504" s="54"/>
      <c r="H504" s="54"/>
      <c r="I504" s="54"/>
      <c r="J504" s="41"/>
      <c r="K504" s="54"/>
      <c r="L504" s="54"/>
      <c r="M504" s="54"/>
      <c r="O504" s="41"/>
      <c r="R504" s="54"/>
    </row>
    <row r="505" spans="6:18" ht="12.75" customHeight="1">
      <c r="F505" s="54"/>
      <c r="G505" s="54"/>
      <c r="H505" s="54"/>
      <c r="I505" s="54"/>
      <c r="J505" s="41"/>
      <c r="K505" s="54"/>
      <c r="L505" s="54"/>
      <c r="M505" s="54"/>
      <c r="O505" s="41"/>
      <c r="R505" s="54"/>
    </row>
    <row r="506" spans="6:18" ht="12.75" customHeight="1">
      <c r="F506" s="54"/>
      <c r="G506" s="54"/>
      <c r="H506" s="54"/>
      <c r="I506" s="54"/>
      <c r="J506" s="41"/>
      <c r="K506" s="54"/>
      <c r="L506" s="54"/>
      <c r="M506" s="54"/>
      <c r="O506" s="41"/>
      <c r="R506" s="54"/>
    </row>
    <row r="507" spans="6:18" ht="12.75" customHeight="1">
      <c r="F507" s="54"/>
      <c r="G507" s="54"/>
      <c r="H507" s="54"/>
      <c r="I507" s="54"/>
      <c r="J507" s="41"/>
      <c r="K507" s="54"/>
      <c r="L507" s="54"/>
      <c r="M507" s="54"/>
      <c r="O507" s="41"/>
      <c r="R507" s="54"/>
    </row>
    <row r="508" spans="6:18" ht="12.75" customHeight="1">
      <c r="F508" s="54"/>
      <c r="G508" s="54"/>
      <c r="H508" s="54"/>
      <c r="I508" s="54"/>
      <c r="J508" s="41"/>
      <c r="K508" s="54"/>
      <c r="L508" s="54"/>
      <c r="M508" s="54"/>
      <c r="O508" s="41"/>
      <c r="R508" s="54"/>
    </row>
    <row r="509" spans="6:18" ht="12.75" customHeight="1">
      <c r="F509" s="54"/>
      <c r="G509" s="54"/>
      <c r="H509" s="54"/>
      <c r="I509" s="54"/>
      <c r="J509" s="41"/>
      <c r="K509" s="54"/>
      <c r="L509" s="54"/>
      <c r="M509" s="54"/>
      <c r="O509" s="41"/>
      <c r="R509" s="54"/>
    </row>
    <row r="510" spans="6:18" ht="12.75" customHeight="1">
      <c r="F510" s="54"/>
      <c r="G510" s="54"/>
      <c r="H510" s="54"/>
      <c r="I510" s="54"/>
      <c r="J510" s="41"/>
      <c r="K510" s="54"/>
      <c r="L510" s="54"/>
      <c r="M510" s="54"/>
      <c r="O510" s="41"/>
      <c r="R510" s="54"/>
    </row>
    <row r="511" spans="6:18" ht="12.75" customHeight="1">
      <c r="F511" s="54"/>
      <c r="G511" s="54"/>
      <c r="H511" s="54"/>
      <c r="I511" s="54"/>
      <c r="J511" s="41"/>
      <c r="K511" s="54"/>
      <c r="L511" s="54"/>
      <c r="M511" s="54"/>
      <c r="O511" s="41"/>
      <c r="R511" s="54"/>
    </row>
    <row r="512" spans="6:18" ht="12.75" customHeight="1">
      <c r="F512" s="54"/>
      <c r="G512" s="54"/>
      <c r="H512" s="54"/>
      <c r="I512" s="54"/>
      <c r="J512" s="41"/>
      <c r="K512" s="54"/>
      <c r="L512" s="54"/>
      <c r="M512" s="54"/>
      <c r="O512" s="41"/>
      <c r="R512" s="54"/>
    </row>
    <row r="513" spans="6:18" ht="12.75" customHeight="1">
      <c r="F513" s="54"/>
      <c r="G513" s="54"/>
      <c r="H513" s="54"/>
      <c r="I513" s="54"/>
      <c r="J513" s="41"/>
      <c r="K513" s="54"/>
      <c r="L513" s="54"/>
      <c r="M513" s="54"/>
      <c r="O513" s="41"/>
      <c r="R513" s="54"/>
    </row>
    <row r="514" spans="6:18" ht="12.75" customHeight="1">
      <c r="F514" s="54"/>
      <c r="G514" s="54"/>
      <c r="H514" s="54"/>
      <c r="I514" s="54"/>
      <c r="J514" s="41"/>
      <c r="K514" s="54"/>
      <c r="L514" s="54"/>
      <c r="M514" s="54"/>
      <c r="O514" s="41"/>
      <c r="R514" s="54"/>
    </row>
    <row r="515" spans="6:18" ht="12.75" customHeight="1">
      <c r="F515" s="54"/>
      <c r="G515" s="54"/>
      <c r="H515" s="54"/>
      <c r="I515" s="54"/>
      <c r="J515" s="41"/>
      <c r="K515" s="54"/>
      <c r="L515" s="54"/>
      <c r="M515" s="54"/>
      <c r="O515" s="41"/>
      <c r="R515" s="54"/>
    </row>
    <row r="516" spans="6:18" ht="12.75" customHeight="1">
      <c r="F516" s="54"/>
      <c r="G516" s="54"/>
      <c r="H516" s="54"/>
      <c r="I516" s="54"/>
      <c r="J516" s="41"/>
      <c r="K516" s="54"/>
      <c r="L516" s="54"/>
      <c r="M516" s="54"/>
      <c r="O516" s="41"/>
      <c r="R516" s="54"/>
    </row>
    <row r="517" spans="6:18" ht="12.75" customHeight="1">
      <c r="F517" s="54"/>
      <c r="G517" s="54"/>
      <c r="H517" s="54"/>
      <c r="I517" s="54"/>
      <c r="J517" s="41"/>
      <c r="K517" s="54"/>
      <c r="L517" s="54"/>
      <c r="M517" s="54"/>
      <c r="O517" s="41"/>
      <c r="R517" s="54"/>
    </row>
    <row r="518" spans="6:18" ht="12.75" customHeight="1">
      <c r="F518" s="54"/>
      <c r="G518" s="54"/>
      <c r="H518" s="54"/>
      <c r="I518" s="54"/>
      <c r="J518" s="41"/>
      <c r="K518" s="54"/>
      <c r="L518" s="54"/>
      <c r="M518" s="54"/>
      <c r="O518" s="41"/>
      <c r="R518" s="54"/>
    </row>
    <row r="519" spans="6:18" ht="12.75" customHeight="1">
      <c r="F519" s="54"/>
      <c r="G519" s="54"/>
      <c r="H519" s="54"/>
      <c r="I519" s="54"/>
      <c r="J519" s="41"/>
      <c r="K519" s="54"/>
      <c r="L519" s="54"/>
      <c r="M519" s="54"/>
      <c r="O519" s="41"/>
      <c r="R519" s="54"/>
    </row>
    <row r="520" spans="6:18" ht="12.75" customHeight="1">
      <c r="F520" s="54"/>
      <c r="G520" s="54"/>
      <c r="H520" s="54"/>
      <c r="I520" s="54"/>
      <c r="J520" s="41"/>
      <c r="K520" s="54"/>
      <c r="L520" s="54"/>
      <c r="M520" s="54"/>
      <c r="O520" s="41"/>
      <c r="R520" s="54"/>
    </row>
    <row r="521" spans="6:18" ht="12.75" customHeight="1">
      <c r="F521" s="54"/>
      <c r="G521" s="54"/>
      <c r="H521" s="54"/>
      <c r="I521" s="54"/>
      <c r="J521" s="41"/>
      <c r="K521" s="54"/>
      <c r="L521" s="54"/>
      <c r="M521" s="54"/>
      <c r="O521" s="41"/>
      <c r="R521" s="54"/>
    </row>
    <row r="522" spans="6:18" ht="12.75" customHeight="1">
      <c r="F522" s="54"/>
      <c r="G522" s="54"/>
      <c r="H522" s="54"/>
      <c r="I522" s="54"/>
      <c r="J522" s="41"/>
      <c r="K522" s="54"/>
      <c r="L522" s="54"/>
      <c r="M522" s="54"/>
      <c r="O522" s="41"/>
      <c r="R522" s="54"/>
    </row>
    <row r="523" spans="6:18" ht="12.75" customHeight="1">
      <c r="F523" s="54"/>
      <c r="G523" s="54"/>
      <c r="H523" s="54"/>
      <c r="I523" s="54"/>
      <c r="J523" s="41"/>
      <c r="K523" s="54"/>
      <c r="L523" s="54"/>
      <c r="M523" s="54"/>
      <c r="O523" s="41"/>
      <c r="R523" s="54"/>
    </row>
    <row r="524" spans="6:18" ht="12.75" customHeight="1">
      <c r="F524" s="54"/>
      <c r="G524" s="54"/>
      <c r="H524" s="54"/>
      <c r="I524" s="54"/>
      <c r="J524" s="41"/>
      <c r="K524" s="54"/>
      <c r="L524" s="54"/>
      <c r="M524" s="54"/>
      <c r="O524" s="41"/>
      <c r="R524" s="54"/>
    </row>
    <row r="525" spans="6:18" ht="15" customHeight="1">
      <c r="F525" s="54"/>
      <c r="G525" s="54"/>
      <c r="H525" s="54"/>
      <c r="I525" s="54"/>
      <c r="J525" s="41"/>
      <c r="K525" s="54"/>
      <c r="L525" s="54"/>
      <c r="M525" s="54"/>
      <c r="O525" s="41"/>
      <c r="R525" s="54"/>
    </row>
  </sheetData>
  <autoFilter ref="R1:R348"/>
  <mergeCells count="3">
    <mergeCell ref="J128:J129"/>
    <mergeCell ref="B128:B129"/>
    <mergeCell ref="A128:A129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120 K123 L46 K99 K82 K85 K7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2022-09-23T02:30:47Z</dcterms:modified>
</cp:coreProperties>
</file>