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F&amp;O)'!$R$1:$R$322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3" i="6"/>
  <c r="M123" s="1"/>
  <c r="K121"/>
  <c r="M121" s="1"/>
  <c r="K122"/>
  <c r="M122" s="1"/>
  <c r="K120"/>
  <c r="M120" s="1"/>
  <c r="L91"/>
  <c r="M91" s="1"/>
  <c r="K91"/>
  <c r="L89"/>
  <c r="M89" s="1"/>
  <c r="K89"/>
  <c r="L47"/>
  <c r="M47" s="1"/>
  <c r="K47"/>
  <c r="L46"/>
  <c r="K46"/>
  <c r="M46" s="1"/>
  <c r="L19"/>
  <c r="K19"/>
  <c r="L88"/>
  <c r="K88"/>
  <c r="L87"/>
  <c r="K87"/>
  <c r="L85"/>
  <c r="K85"/>
  <c r="K119"/>
  <c r="M119" s="1"/>
  <c r="L44"/>
  <c r="K44"/>
  <c r="M19" l="1"/>
  <c r="M85"/>
  <c r="M88"/>
  <c r="M87"/>
  <c r="M44"/>
  <c r="K118" l="1"/>
  <c r="M118" s="1"/>
  <c r="K117"/>
  <c r="M117" s="1"/>
  <c r="L84"/>
  <c r="K84"/>
  <c r="L43"/>
  <c r="K43"/>
  <c r="L41"/>
  <c r="L40"/>
  <c r="L42"/>
  <c r="K41"/>
  <c r="K40"/>
  <c r="K42"/>
  <c r="L71"/>
  <c r="K71"/>
  <c r="K314"/>
  <c r="L314" s="1"/>
  <c r="K107"/>
  <c r="M107" s="1"/>
  <c r="K116"/>
  <c r="M116" s="1"/>
  <c r="K114"/>
  <c r="K113"/>
  <c r="M113" s="1"/>
  <c r="L83"/>
  <c r="K83"/>
  <c r="L82"/>
  <c r="K82"/>
  <c r="L81"/>
  <c r="K81"/>
  <c r="K109"/>
  <c r="M109" s="1"/>
  <c r="K112"/>
  <c r="M112" s="1"/>
  <c r="K111"/>
  <c r="M111" s="1"/>
  <c r="L77"/>
  <c r="K77"/>
  <c r="L78"/>
  <c r="M78" s="1"/>
  <c r="K78"/>
  <c r="L39"/>
  <c r="K39"/>
  <c r="L80"/>
  <c r="K80"/>
  <c r="L79"/>
  <c r="K79"/>
  <c r="L76"/>
  <c r="M76" s="1"/>
  <c r="K76"/>
  <c r="L74"/>
  <c r="K74"/>
  <c r="L69"/>
  <c r="M69" s="1"/>
  <c r="K69"/>
  <c r="K105"/>
  <c r="M105" s="1"/>
  <c r="K110"/>
  <c r="M110" s="1"/>
  <c r="K108"/>
  <c r="M108" s="1"/>
  <c r="L75"/>
  <c r="K75"/>
  <c r="K106"/>
  <c r="M106" s="1"/>
  <c r="L37"/>
  <c r="M37" s="1"/>
  <c r="K37"/>
  <c r="L73"/>
  <c r="K73"/>
  <c r="L38"/>
  <c r="M38" s="1"/>
  <c r="K38"/>
  <c r="L33"/>
  <c r="K33"/>
  <c r="L15"/>
  <c r="M15" s="1"/>
  <c r="K15"/>
  <c r="L72"/>
  <c r="K72"/>
  <c r="L34"/>
  <c r="K34"/>
  <c r="L36"/>
  <c r="K36"/>
  <c r="K104"/>
  <c r="M104" s="1"/>
  <c r="L70"/>
  <c r="K70"/>
  <c r="L68"/>
  <c r="K68"/>
  <c r="L67"/>
  <c r="K67"/>
  <c r="L35"/>
  <c r="K35"/>
  <c r="L12"/>
  <c r="K12"/>
  <c r="M83" l="1"/>
  <c r="M71"/>
  <c r="M84"/>
  <c r="M42"/>
  <c r="M41"/>
  <c r="M40"/>
  <c r="M43"/>
  <c r="M79"/>
  <c r="M39"/>
  <c r="M77"/>
  <c r="M80"/>
  <c r="M82"/>
  <c r="M81"/>
  <c r="M33"/>
  <c r="M74"/>
  <c r="M34"/>
  <c r="M75"/>
  <c r="M73"/>
  <c r="M36"/>
  <c r="M72"/>
  <c r="M70"/>
  <c r="M35"/>
  <c r="M67"/>
  <c r="M12"/>
  <c r="M68"/>
  <c r="L60"/>
  <c r="K60"/>
  <c r="K103"/>
  <c r="M103" s="1"/>
  <c r="K102"/>
  <c r="M102" s="1"/>
  <c r="K101"/>
  <c r="M101" s="1"/>
  <c r="L10"/>
  <c r="K10"/>
  <c r="K63"/>
  <c r="L65"/>
  <c r="K65"/>
  <c r="L66"/>
  <c r="K66"/>
  <c r="L64"/>
  <c r="K64"/>
  <c r="L63"/>
  <c r="L14"/>
  <c r="K14"/>
  <c r="L32"/>
  <c r="K32"/>
  <c r="L13"/>
  <c r="K13"/>
  <c r="K62"/>
  <c r="L62"/>
  <c r="L61"/>
  <c r="K61"/>
  <c r="L31"/>
  <c r="K31"/>
  <c r="L30"/>
  <c r="K30"/>
  <c r="M58"/>
  <c r="L57"/>
  <c r="K57"/>
  <c r="L58"/>
  <c r="K58"/>
  <c r="K59"/>
  <c r="K100"/>
  <c r="M100" s="1"/>
  <c r="M10" l="1"/>
  <c r="M64"/>
  <c r="M13"/>
  <c r="M60"/>
  <c r="M63"/>
  <c r="M32"/>
  <c r="M66"/>
  <c r="M14"/>
  <c r="M65"/>
  <c r="M61"/>
  <c r="M30"/>
  <c r="M62"/>
  <c r="M57"/>
  <c r="M31"/>
  <c r="L11" l="1"/>
  <c r="K11"/>
  <c r="M11" l="1"/>
  <c r="H310" l="1"/>
  <c r="K310" l="1"/>
  <c r="L310" s="1"/>
  <c r="K299"/>
  <c r="L299" s="1"/>
  <c r="K289"/>
  <c r="L289" s="1"/>
  <c r="K305" l="1"/>
  <c r="L305" s="1"/>
  <c r="K306" l="1"/>
  <c r="L306" s="1"/>
  <c r="K303" l="1"/>
  <c r="L303" s="1"/>
  <c r="K282"/>
  <c r="L282" s="1"/>
  <c r="K302"/>
  <c r="L302" s="1"/>
  <c r="K301"/>
  <c r="L301" s="1"/>
  <c r="K300"/>
  <c r="L300" s="1"/>
  <c r="K297"/>
  <c r="L297" s="1"/>
  <c r="K296"/>
  <c r="L296" s="1"/>
  <c r="K295"/>
  <c r="L295" s="1"/>
  <c r="K294"/>
  <c r="L294" s="1"/>
  <c r="K293"/>
  <c r="L293" s="1"/>
  <c r="K292"/>
  <c r="L292" s="1"/>
  <c r="K291"/>
  <c r="L291" s="1"/>
  <c r="K290"/>
  <c r="L290" s="1"/>
  <c r="K288"/>
  <c r="L288" s="1"/>
  <c r="K287"/>
  <c r="L287" s="1"/>
  <c r="K286"/>
  <c r="L286" s="1"/>
  <c r="K285"/>
  <c r="L285" s="1"/>
  <c r="K284"/>
  <c r="L284" s="1"/>
  <c r="K283"/>
  <c r="L283" s="1"/>
  <c r="K281"/>
  <c r="L281" s="1"/>
  <c r="K280"/>
  <c r="L280" s="1"/>
  <c r="K279"/>
  <c r="L279" s="1"/>
  <c r="F278"/>
  <c r="K278" s="1"/>
  <c r="L278" s="1"/>
  <c r="K277"/>
  <c r="L277" s="1"/>
  <c r="K276"/>
  <c r="L276" s="1"/>
  <c r="K275"/>
  <c r="L275" s="1"/>
  <c r="K274"/>
  <c r="L274" s="1"/>
  <c r="K273"/>
  <c r="L273" s="1"/>
  <c r="F272"/>
  <c r="K272" s="1"/>
  <c r="L272" s="1"/>
  <c r="F271"/>
  <c r="K271" s="1"/>
  <c r="L271" s="1"/>
  <c r="K270"/>
  <c r="L270" s="1"/>
  <c r="F269"/>
  <c r="K269" s="1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3"/>
  <c r="L253" s="1"/>
  <c r="K251"/>
  <c r="L251" s="1"/>
  <c r="K250"/>
  <c r="L250" s="1"/>
  <c r="F249"/>
  <c r="K249" s="1"/>
  <c r="L249" s="1"/>
  <c r="K248"/>
  <c r="L248" s="1"/>
  <c r="K245"/>
  <c r="L245" s="1"/>
  <c r="K244"/>
  <c r="L244" s="1"/>
  <c r="K243"/>
  <c r="L243" s="1"/>
  <c r="K240"/>
  <c r="L240" s="1"/>
  <c r="K239"/>
  <c r="L239" s="1"/>
  <c r="K238"/>
  <c r="L238" s="1"/>
  <c r="K237"/>
  <c r="L237" s="1"/>
  <c r="K236"/>
  <c r="L236" s="1"/>
  <c r="K235"/>
  <c r="L235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3"/>
  <c r="L223" s="1"/>
  <c r="K221"/>
  <c r="L221" s="1"/>
  <c r="K219"/>
  <c r="L219" s="1"/>
  <c r="K217"/>
  <c r="L217" s="1"/>
  <c r="K216"/>
  <c r="L216" s="1"/>
  <c r="K215"/>
  <c r="L215" s="1"/>
  <c r="K213"/>
  <c r="L213" s="1"/>
  <c r="K212"/>
  <c r="L212" s="1"/>
  <c r="K211"/>
  <c r="L211" s="1"/>
  <c r="K210"/>
  <c r="K209"/>
  <c r="L209" s="1"/>
  <c r="K208"/>
  <c r="L208" s="1"/>
  <c r="K206"/>
  <c r="L206" s="1"/>
  <c r="K205"/>
  <c r="L205" s="1"/>
  <c r="K204"/>
  <c r="L204" s="1"/>
  <c r="K203"/>
  <c r="L203" s="1"/>
  <c r="K202"/>
  <c r="L202" s="1"/>
  <c r="F201"/>
  <c r="K201" s="1"/>
  <c r="L201" s="1"/>
  <c r="H200"/>
  <c r="K200" s="1"/>
  <c r="L200" s="1"/>
  <c r="K197"/>
  <c r="L197" s="1"/>
  <c r="K196"/>
  <c r="L196" s="1"/>
  <c r="K195"/>
  <c r="L195" s="1"/>
  <c r="K194"/>
  <c r="L194" s="1"/>
  <c r="K193"/>
  <c r="L193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H166"/>
  <c r="K166" s="1"/>
  <c r="L166" s="1"/>
  <c r="F165"/>
  <c r="K165" s="1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M7"/>
  <c r="D7" i="5"/>
  <c r="K6" i="4"/>
  <c r="K6" i="3"/>
  <c r="L6" i="2"/>
</calcChain>
</file>

<file path=xl/sharedStrings.xml><?xml version="1.0" encoding="utf-8"?>
<sst xmlns="http://schemas.openxmlformats.org/spreadsheetml/2006/main" count="3372" uniqueCount="1249">
  <si>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</si>
  <si>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</si>
  <si>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</si>
  <si>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</si>
  <si>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</si>
  <si>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</si>
  <si>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</si>
  <si>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</si>
  <si>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</si>
  <si>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</si>
  <si>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</si>
  <si>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</si>
  <si>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</si>
  <si>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</si>
  <si>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</si>
  <si>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</si>
  <si>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</si>
  <si>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</si>
  <si>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</si>
  <si>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</si>
  <si>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</si>
  <si>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</si>
  <si>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</si>
  <si>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</si>
  <si>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</si>
  <si>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</si>
  <si>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</si>
  <si>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</si>
  <si>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</si>
  <si>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</si>
  <si>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</si>
  <si>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</si>
  <si>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</si>
  <si>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</si>
  <si>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</si>
  <si>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</si>
  <si>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</si>
  <si>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</si>
  <si>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</si>
  <si>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</si>
  <si>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</si>
  <si>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</si>
  <si>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</si>
  <si>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</si>
  <si>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</si>
  <si>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</si>
  <si>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</si>
  <si>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</si>
  <si>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</si>
  <si>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</si>
  <si>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</si>
  <si>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</si>
  <si>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</si>
  <si>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</si>
  <si>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</si>
  <si>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</si>
  <si>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</si>
  <si>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</si>
  <si>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</si>
  <si>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</si>
  <si>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</si>
  <si>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</si>
  <si>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</si>
  <si>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</si>
  <si>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</si>
  <si>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</si>
  <si>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</si>
  <si>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</si>
  <si>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</si>
  <si>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</si>
  <si>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</si>
  <si>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</si>
  <si>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</si>
  <si>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</si>
  <si>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</si>
  <si>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</si>
  <si>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</si>
  <si>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</si>
  <si>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</si>
  <si>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</si>
  <si>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</si>
  <si>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</si>
  <si>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</si>
  <si>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</si>
  <si>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</si>
  <si>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</si>
  <si>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</si>
  <si>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</si>
  <si>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</si>
  <si>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</si>
  <si>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</si>
  <si>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</si>
  <si>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</si>
  <si>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</si>
  <si>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</si>
  <si>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</si>
  <si>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</si>
  <si>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</si>
  <si>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</si>
  <si>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</si>
  <si>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</si>
  <si>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</si>
  <si>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</si>
  <si>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</si>
  <si>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</si>
  <si>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</si>
  <si>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</si>
  <si>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</si>
  <si>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</si>
  <si>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</si>
  <si>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</si>
  <si>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</si>
  <si>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</si>
  <si>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</si>
  <si>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</si>
  <si>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</si>
  <si>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</si>
  <si>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</si>
  <si>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</si>
  <si>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</si>
  <si>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</si>
  <si>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</si>
  <si>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</si>
  <si>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</si>
  <si>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</si>
  <si>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</si>
  <si>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</si>
  <si>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</si>
  <si>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</si>
  <si>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</si>
  <si>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</si>
  <si>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</si>
  <si>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</si>
  <si>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</si>
  <si>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</si>
  <si>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</si>
  <si>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</si>
  <si>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</si>
  <si>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</si>
  <si>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</si>
  <si>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</si>
  <si>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</si>
  <si>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</si>
  <si>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</si>
  <si>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</si>
  <si>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</si>
  <si>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</si>
  <si>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</si>
  <si>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</si>
  <si>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</si>
  <si>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</si>
  <si>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</si>
  <si>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</si>
  <si>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</si>
  <si>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</si>
  <si>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</si>
  <si>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</si>
  <si>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</si>
  <si>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</si>
  <si>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</si>
  <si>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</si>
  <si>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</si>
  <si>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</si>
  <si>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</si>
  <si>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</si>
  <si>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</si>
  <si>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</si>
  <si>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</si>
  <si>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</si>
  <si>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</si>
  <si>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</si>
  <si>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</si>
  <si>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</si>
  <si>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</si>
  <si>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</si>
  <si>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</si>
  <si>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</si>
  <si>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</si>
  <si>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</si>
  <si>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</si>
  <si>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</si>
  <si>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</si>
  <si>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</si>
  <si>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</si>
  <si>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</si>
  <si>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</si>
  <si>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</si>
  <si>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</si>
  <si>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</si>
  <si>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</si>
  <si>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</si>
  <si>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</si>
  <si>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</si>
  <si>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</si>
  <si>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</si>
  <si>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</si>
  <si>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</si>
  <si>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</si>
  <si>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</si>
  <si>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</si>
  <si>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</si>
  <si>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</si>
  <si>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</si>
  <si>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</si>
  <si>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</si>
  <si>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</si>
  <si>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</si>
  <si>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</si>
  <si>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</si>
  <si>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</si>
  <si>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</si>
  <si>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</si>
  <si>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</si>
  <si>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</si>
  <si>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</si>
  <si>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</si>
  <si>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</si>
  <si>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</si>
  <si>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</si>
  <si>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</si>
  <si>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</si>
  <si>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</si>
  <si>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</si>
  <si>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</si>
  <si>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</si>
  <si>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</si>
  <si>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</si>
  <si>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</si>
  <si>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</si>
  <si>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</si>
  <si>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</si>
  <si>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</si>
  <si>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</si>
  <si>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</si>
  <si>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</si>
  <si>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</si>
  <si>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</si>
  <si>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</si>
  <si>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</si>
  <si>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</si>
  <si>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</si>
  <si>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</si>
  <si>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</si>
  <si>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</si>
  <si>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</si>
  <si>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</si>
  <si>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</si>
  <si>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</si>
  <si>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</si>
  <si>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</si>
  <si>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</si>
  <si>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</si>
  <si>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</si>
  <si>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</si>
  <si>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</si>
  <si>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</si>
  <si>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</si>
  <si>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</si>
  <si>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</si>
  <si>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</si>
  <si>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</si>
  <si>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</si>
  <si>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</si>
  <si>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</si>
  <si>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</si>
  <si>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</si>
  <si>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</si>
  <si>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</si>
  <si>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</si>
  <si>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</si>
  <si>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</si>
  <si>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</si>
  <si>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</si>
  <si>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</si>
  <si>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</si>
  <si>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</si>
  <si>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</si>
  <si>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</si>
  <si>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</si>
  <si>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</si>
  <si>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</si>
  <si>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</si>
  <si>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</si>
  <si>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</si>
  <si>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</si>
  <si>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</si>
  <si>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</si>
  <si>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</si>
  <si>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</si>
  <si>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</si>
  <si>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</si>
  <si>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</si>
  <si>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</si>
  <si>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</si>
  <si>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</si>
  <si>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</si>
  <si>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</si>
  <si>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</si>
  <si>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</si>
  <si>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</si>
  <si>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</si>
  <si>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</si>
  <si>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</si>
  <si>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</si>
  <si>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</si>
  <si>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</si>
  <si>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</si>
  <si>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</si>
  <si>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</si>
  <si>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</si>
  <si>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</si>
  <si>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</si>
  <si>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</si>
  <si>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</si>
  <si>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</si>
  <si>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</si>
  <si>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</si>
  <si>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</si>
  <si>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</si>
  <si>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</si>
  <si>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</si>
  <si>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</si>
  <si>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</si>
  <si>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</si>
  <si>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</si>
  <si>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</si>
  <si>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</si>
  <si>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</si>
  <si>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</si>
  <si>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</si>
  <si>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</si>
  <si>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</si>
  <si>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</si>
  <si>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</si>
  <si>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</si>
  <si>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</si>
  <si>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</si>
  <si>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</si>
  <si>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</si>
  <si>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</si>
  <si>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</si>
  <si>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</si>
  <si>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</si>
  <si>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</si>
  <si>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</si>
  <si>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</si>
  <si>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</si>
  <si>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</si>
  <si>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</si>
  <si>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</si>
  <si>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</si>
  <si>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</si>
  <si>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</si>
  <si>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</si>
  <si>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</si>
  <si>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</si>
  <si>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</si>
  <si>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</si>
  <si>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</si>
  <si>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</si>
  <si>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</si>
  <si>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</si>
  <si>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</si>
  <si>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</si>
  <si>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</si>
  <si>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</si>
  <si>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</si>
  <si>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</si>
  <si>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</si>
  <si>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</si>
  <si>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</si>
  <si>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</si>
  <si>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</si>
  <si>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</si>
  <si>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</si>
  <si>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</si>
  <si>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</si>
  <si>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</si>
  <si>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</si>
  <si>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</si>
  <si>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</si>
  <si>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</si>
  <si>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</si>
  <si>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</si>
  <si>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</si>
  <si>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</si>
  <si>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</si>
  <si>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</si>
  <si>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</si>
  <si>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</si>
  <si>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</si>
  <si>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</si>
  <si>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</si>
  <si>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</si>
  <si>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</si>
  <si>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</si>
  <si>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</si>
  <si>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</si>
  <si>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</si>
  <si>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</si>
  <si>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</si>
  <si>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</si>
  <si>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</si>
  <si>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</si>
  <si>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</si>
  <si>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</si>
  <si>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</si>
  <si>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</si>
  <si>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</si>
  <si>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</si>
  <si>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</si>
  <si>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</si>
  <si>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</si>
  <si>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</si>
  <si>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</si>
  <si>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</si>
  <si>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</si>
  <si>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</si>
  <si>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</si>
  <si>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</si>
  <si>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</si>
  <si>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</si>
  <si>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</si>
  <si>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</si>
  <si>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</si>
  <si>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</si>
  <si>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</si>
  <si>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</si>
  <si>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</si>
  <si>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</si>
  <si>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</si>
  <si>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</si>
  <si>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</si>
  <si>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</si>
  <si>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</si>
  <si>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</si>
  <si>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</si>
  <si>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</si>
  <si>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</si>
  <si>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</si>
  <si>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</si>
  <si>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</si>
  <si>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</si>
  <si>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</si>
  <si>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</si>
  <si>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</si>
  <si>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</si>
  <si>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</si>
  <si>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</si>
  <si>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</si>
  <si>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</si>
  <si>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</si>
  <si>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</si>
  <si>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</si>
  <si>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</si>
  <si>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</si>
  <si>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</si>
  <si>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</si>
  <si>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</si>
  <si>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</si>
  <si>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</si>
  <si>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</si>
  <si>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</si>
  <si>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</si>
  <si>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</si>
  <si>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</si>
  <si>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</si>
  <si>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</si>
  <si>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</si>
  <si>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</si>
  <si>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</si>
  <si>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</si>
  <si>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</si>
  <si>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</si>
  <si>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</si>
  <si>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</si>
  <si>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</si>
  <si>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</si>
  <si>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</si>
  <si>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</si>
  <si>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</si>
  <si>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</si>
  <si>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</si>
  <si>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</si>
  <si>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</si>
  <si>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</si>
  <si>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</si>
  <si>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</si>
  <si>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</si>
  <si>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</si>
  <si>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</si>
  <si>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</si>
  <si>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</si>
  <si>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</si>
  <si>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</si>
  <si>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</si>
  <si>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</si>
  <si>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</si>
  <si>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</si>
  <si>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</si>
  <si>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</si>
  <si>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</si>
  <si>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</si>
  <si>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</si>
  <si>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</si>
  <si>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</si>
  <si>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</si>
  <si>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</si>
  <si>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</si>
  <si>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</si>
  <si>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</si>
  <si>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</si>
  <si>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</si>
  <si>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</si>
  <si>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</si>
  <si>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</si>
  <si>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</si>
  <si>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</si>
  <si>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</si>
  <si>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</si>
  <si>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</si>
  <si>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</si>
  <si>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</si>
  <si>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</si>
  <si>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</si>
  <si>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</si>
  <si>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</si>
  <si>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</si>
  <si>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</si>
  <si>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</si>
  <si>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</si>
  <si>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</si>
  <si>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</si>
  <si>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</si>
  <si>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</si>
  <si>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</si>
  <si>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</si>
  <si>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</si>
  <si>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</si>
  <si>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</si>
  <si>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</si>
  <si>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</si>
  <si>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</si>
  <si>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</si>
  <si>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</si>
  <si>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</si>
  <si>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</si>
  <si>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</si>
  <si>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</si>
  <si>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</si>
  <si>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</si>
  <si>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</si>
  <si>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</si>
  <si>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</si>
  <si>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</si>
  <si>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</si>
  <si>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</si>
  <si>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</si>
  <si>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</si>
  <si>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</si>
  <si>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</si>
  <si>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</si>
  <si>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</si>
  <si>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</si>
  <si>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</si>
  <si>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</si>
  <si>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</si>
  <si>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</si>
  <si>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</si>
  <si>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</si>
  <si>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</si>
  <si>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</si>
  <si>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</si>
  <si>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</si>
  <si>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</si>
  <si>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</si>
  <si>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</si>
  <si>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</si>
  <si>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</si>
  <si>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</si>
  <si>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</si>
  <si>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</si>
  <si>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</si>
  <si>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</si>
  <si>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</si>
  <si>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</si>
  <si>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</si>
  <si>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</si>
  <si>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</si>
  <si>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</si>
  <si>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</si>
  <si>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</si>
  <si>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</si>
  <si>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</si>
  <si>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</si>
  <si>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</si>
  <si>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</si>
  <si>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</si>
  <si>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</si>
  <si>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</si>
  <si>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</si>
  <si>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</si>
  <si>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</si>
  <si>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</si>
  <si>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</si>
  <si>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</si>
  <si>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</si>
  <si>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</si>
  <si>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</si>
  <si>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</si>
  <si>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</si>
  <si>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</si>
  <si>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</si>
  <si>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</si>
  <si>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</si>
  <si>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</si>
  <si>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</si>
  <si>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</si>
  <si>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</si>
  <si>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</si>
  <si>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</si>
  <si>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</si>
  <si>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</si>
  <si>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</si>
  <si>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</si>
  <si>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</si>
  <si>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</si>
  <si>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</si>
  <si>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</si>
  <si>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</si>
  <si>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</si>
  <si>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</si>
  <si>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</si>
  <si>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</si>
  <si>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</si>
  <si>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</si>
  <si>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</si>
  <si>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</si>
  <si>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</si>
  <si>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</si>
  <si>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</si>
  <si>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</si>
  <si>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</si>
  <si>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</si>
  <si>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</si>
  <si>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</si>
  <si>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</si>
  <si>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</si>
  <si>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</si>
  <si>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</si>
  <si>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</si>
  <si>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</si>
  <si>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</si>
  <si>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</si>
  <si>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</si>
  <si>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</si>
  <si>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</si>
  <si>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</si>
  <si>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</si>
  <si>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</si>
  <si>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</si>
  <si>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</si>
  <si>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</si>
  <si>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</si>
  <si>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</si>
  <si>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</si>
  <si>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</si>
  <si>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</si>
  <si>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</si>
  <si>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</si>
  <si>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</si>
  <si>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</si>
  <si>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</si>
  <si>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</si>
  <si>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</si>
  <si>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</si>
  <si>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</si>
  <si>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</si>
  <si>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</si>
  <si>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</si>
  <si>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</si>
  <si>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</si>
  <si>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</si>
  <si>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</si>
  <si>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</si>
  <si>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</si>
  <si>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</si>
  <si>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</si>
  <si>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</si>
  <si>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</si>
  <si>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</si>
  <si>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</si>
  <si>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</si>
  <si>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</si>
  <si>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</si>
  <si>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</si>
  <si>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</si>
  <si>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</si>
  <si>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</si>
  <si>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</si>
  <si>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</si>
  <si>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</si>
  <si>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</si>
  <si>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</si>
  <si>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</si>
  <si>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</si>
  <si>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</si>
  <si>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</si>
  <si>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</si>
  <si>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</si>
  <si>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</si>
  <si>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</si>
  <si>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</si>
  <si>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</si>
  <si>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</si>
  <si>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</si>
  <si>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</si>
  <si>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</si>
  <si>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</si>
  <si>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</si>
  <si>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</si>
  <si>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</si>
  <si>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</si>
  <si>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</si>
  <si>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</si>
  <si>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</si>
  <si>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</si>
  <si>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</si>
  <si>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</si>
  <si>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</si>
  <si>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</si>
  <si>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</si>
  <si>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</si>
  <si>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</si>
  <si>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</si>
  <si>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</si>
  <si>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</si>
  <si>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</si>
  <si>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</si>
  <si>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</si>
  <si>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</si>
  <si>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</si>
  <si>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</si>
  <si>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</si>
  <si>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</si>
  <si>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</si>
  <si>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</si>
  <si>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</si>
  <si>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</si>
  <si>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</si>
  <si>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</si>
  <si>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</si>
  <si>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</si>
  <si>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</si>
  <si>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</si>
  <si>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</si>
  <si>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</si>
  <si>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</si>
  <si>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</si>
  <si>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</si>
  <si>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</si>
  <si>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</si>
  <si>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</si>
  <si>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</si>
  <si>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</si>
  <si>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</si>
  <si>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</si>
  <si>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</si>
  <si>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</si>
  <si>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</si>
  <si>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</si>
  <si>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</si>
  <si>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</si>
  <si>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</si>
  <si>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</si>
  <si>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</si>
  <si>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</si>
  <si>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</si>
  <si>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</si>
  <si>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</si>
  <si>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</si>
  <si>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</si>
  <si>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</si>
  <si>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</si>
  <si>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</si>
  <si>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</si>
  <si>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</si>
  <si>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</si>
  <si>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</si>
  <si>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</si>
  <si>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</si>
  <si>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</si>
  <si>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</si>
  <si>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</si>
  <si>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</si>
  <si>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</si>
  <si>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</si>
  <si>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</si>
  <si>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</si>
  <si>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</si>
  <si>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</si>
  <si>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</si>
  <si>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</si>
  <si>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</si>
  <si>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</si>
  <si>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</si>
  <si>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</si>
  <si>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</si>
  <si>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</si>
  <si>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</si>
  <si>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</si>
  <si>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</si>
  <si>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</si>
  <si>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</si>
  <si>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</si>
  <si>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</si>
  <si>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</si>
  <si>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</si>
  <si>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</si>
  <si>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</si>
  <si>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</si>
  <si>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</si>
  <si>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</si>
  <si>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</si>
  <si>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</si>
  <si>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</si>
  <si>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</si>
  <si>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</si>
  <si>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</si>
  <si>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</si>
  <si>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N</t>
  </si>
  <si>
    <t>440-450</t>
  </si>
  <si>
    <t>750-780</t>
  </si>
  <si>
    <t>Profit of Rs.20/-</t>
  </si>
  <si>
    <t>MOTHERSON</t>
  </si>
  <si>
    <t>1100-1150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</si>
  <si>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</si>
  <si>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</si>
  <si>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</si>
  <si>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</si>
  <si>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</si>
  <si>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</si>
  <si>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</si>
  <si>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</si>
  <si>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</si>
  <si>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</si>
  <si>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</si>
  <si>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</si>
  <si>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</si>
  <si>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</si>
  <si>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</si>
  <si>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</si>
  <si>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</si>
  <si>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</si>
  <si>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</si>
  <si>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</si>
  <si>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</si>
  <si>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</si>
  <si>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</si>
  <si>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</si>
  <si>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</si>
  <si>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</si>
  <si>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</si>
  <si>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</si>
  <si>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</si>
  <si>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</si>
  <si>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</si>
  <si>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</si>
  <si>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</si>
  <si>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3850-3900</t>
  </si>
  <si>
    <t>ACE</t>
  </si>
  <si>
    <t>Profit of Rs.22.5/-</t>
  </si>
  <si>
    <t>Profit of Rs.8/-</t>
  </si>
  <si>
    <t>Sell</t>
  </si>
  <si>
    <t>Profit of Rs.2.5/-</t>
  </si>
  <si>
    <t>Loss of Rs.13/-</t>
  </si>
  <si>
    <t>135-140</t>
  </si>
  <si>
    <t>Profit of Rs.7.5/-</t>
  </si>
  <si>
    <t>MPHASIS AUG FUT</t>
  </si>
  <si>
    <t>380-390</t>
  </si>
  <si>
    <t>Profit of Rs.50/-</t>
  </si>
  <si>
    <t>Profit of Rs.35/-</t>
  </si>
  <si>
    <t>Profit of Rs.5.5/-</t>
  </si>
  <si>
    <t>IEX AUG FUT</t>
  </si>
  <si>
    <t>164-166</t>
  </si>
  <si>
    <t>NIFTY AUG FUT</t>
  </si>
  <si>
    <t>NIFTY 16950 PE 4 AUG</t>
  </si>
  <si>
    <t>BHARTIARTL 700 CE AUG</t>
  </si>
  <si>
    <t>17-22</t>
  </si>
  <si>
    <t>2380-2420</t>
  </si>
  <si>
    <t>Profit of Rs.7.1/-</t>
  </si>
  <si>
    <t>Loss of Rs.171.5/-</t>
  </si>
  <si>
    <t>Profit of Rs.2.95/-</t>
  </si>
  <si>
    <t>COLPAL AUG FUT</t>
  </si>
  <si>
    <t>1630-1660</t>
  </si>
  <si>
    <t>Retail Research Technical Calls &amp; Fundamental Performance Report for the month of Aug-2022</t>
  </si>
  <si>
    <t>132-135</t>
  </si>
  <si>
    <t>Profit of Rs.63/-</t>
  </si>
  <si>
    <t>Profit of Rs.3.25/-</t>
  </si>
  <si>
    <t>2480-2530</t>
  </si>
  <si>
    <t xml:space="preserve">BALKRISIND </t>
  </si>
  <si>
    <t>560-570</t>
  </si>
  <si>
    <t>PIIND AUG FUT</t>
  </si>
  <si>
    <t>3150-3200</t>
  </si>
  <si>
    <t>31-31.5</t>
  </si>
  <si>
    <t>LT AUG FUT</t>
  </si>
  <si>
    <t>1750-1730</t>
  </si>
  <si>
    <t>INTELLECT AUG FUT</t>
  </si>
  <si>
    <t>650-660</t>
  </si>
  <si>
    <t>BALKRISIND AUG FUT</t>
  </si>
  <si>
    <t>2440-2480</t>
  </si>
  <si>
    <t>M&amp;MFIN 205 CE AUG</t>
  </si>
  <si>
    <t>1.5-0.5</t>
  </si>
  <si>
    <t>Loss of Rs.75/-</t>
  </si>
  <si>
    <t>Profit of Rs.130/-</t>
  </si>
  <si>
    <t>Loss of Rs.14/-</t>
  </si>
  <si>
    <t>NIFTY 17800 CE 25 AUG</t>
  </si>
  <si>
    <t>50-10</t>
  </si>
  <si>
    <t>Profit of Rs.12.50-</t>
  </si>
  <si>
    <t>ALOKINDS</t>
  </si>
  <si>
    <t>Loss of Rs.1.5/-</t>
  </si>
  <si>
    <t>Profit of Rs.22/-</t>
  </si>
  <si>
    <t>BANKNIFTY 37500 PE 11 AUG</t>
  </si>
  <si>
    <t>500-600</t>
  </si>
  <si>
    <t>Profit of Rs.23.5/-</t>
  </si>
  <si>
    <t>2230-2270</t>
  </si>
  <si>
    <t>Profit of Rs.64/-</t>
  </si>
  <si>
    <t xml:space="preserve">CARBORUNIV </t>
  </si>
  <si>
    <t>855-875</t>
  </si>
  <si>
    <t>Profit of Rs.9.5/-</t>
  </si>
  <si>
    <t>Loss of Rs.155/-</t>
  </si>
  <si>
    <t>AXISBANK AUG FUT</t>
  </si>
  <si>
    <t>720-710</t>
  </si>
  <si>
    <t>Loss of Rs.10/-</t>
  </si>
  <si>
    <t>HCLTECH AUG FUT</t>
  </si>
  <si>
    <t>930-920</t>
  </si>
  <si>
    <t>1640-1670</t>
  </si>
  <si>
    <t>CROMPTON AUG FUT</t>
  </si>
  <si>
    <t>383-390</t>
  </si>
  <si>
    <t>AXISBANK 750 CE AUG</t>
  </si>
  <si>
    <t>19-23</t>
  </si>
  <si>
    <t>Profit of Rs.41/-</t>
  </si>
  <si>
    <t>BHARTIARTL AUG FUT</t>
  </si>
  <si>
    <t>700-690</t>
  </si>
  <si>
    <t>Profit of Rs.2/-</t>
  </si>
  <si>
    <t>485-495</t>
  </si>
  <si>
    <t>MULTIPLIER SHARE &amp; STOCK ADVISORS PRIVATE LIMITED</t>
  </si>
  <si>
    <t>72.6-74.6</t>
  </si>
  <si>
    <t>BIRLACROPN</t>
  </si>
  <si>
    <t>980-1000</t>
  </si>
  <si>
    <t>Profit of Rs.12.5/-</t>
  </si>
  <si>
    <t>Profit of Rs.6/-</t>
  </si>
  <si>
    <t>2100-2200</t>
  </si>
  <si>
    <t>RELIANCE 2640 CE AUG</t>
  </si>
  <si>
    <t>60-80</t>
  </si>
  <si>
    <t>150-152</t>
  </si>
  <si>
    <t>Profit of Rs.4.10/-</t>
  </si>
  <si>
    <t>Part profit of Rs.77.5/-</t>
  </si>
  <si>
    <t>Profit of Rs.11.5/-</t>
  </si>
  <si>
    <t>17600-17500</t>
  </si>
  <si>
    <t>Profit of Rs.26.5/-</t>
  </si>
  <si>
    <t xml:space="preserve">BANKNIFY 39400 PE 18-AUG </t>
  </si>
  <si>
    <t>350-400</t>
  </si>
  <si>
    <t>MCDOWELL-N AUG FUT</t>
  </si>
  <si>
    <t>820-830</t>
  </si>
  <si>
    <t>Profit of Rs.8.5/-</t>
  </si>
  <si>
    <t>Profit of Rs.13/-</t>
  </si>
  <si>
    <t>GLENMARK AUG FUT</t>
  </si>
  <si>
    <t>400-405</t>
  </si>
  <si>
    <t>GSPL AUG FUT</t>
  </si>
  <si>
    <t>250-254</t>
  </si>
  <si>
    <t>CUMMINSIND AUG FUT</t>
  </si>
  <si>
    <t>1290-1305</t>
  </si>
  <si>
    <t>NIFTY 18000 CE AUG</t>
  </si>
  <si>
    <t>10-5.0</t>
  </si>
  <si>
    <t>KPEL</t>
  </si>
  <si>
    <t>ASHISH ASHWIN MITHANI</t>
  </si>
  <si>
    <t>GRAVITON RESEARCH CAPITAL LLP</t>
  </si>
  <si>
    <t>BANKNIFY 39400 PE 18-AUG</t>
  </si>
  <si>
    <t>BHARATFORG 790 CE AUG</t>
  </si>
  <si>
    <t>16-20</t>
  </si>
  <si>
    <t>HAVELLS 1340 AUG</t>
  </si>
  <si>
    <t>40-50</t>
  </si>
  <si>
    <t>Loss of Rs.14.5/-</t>
  </si>
  <si>
    <t>Loss of Rs.140/-</t>
  </si>
  <si>
    <t>2450-2500</t>
  </si>
  <si>
    <t>COFORGE AUG FUT</t>
  </si>
  <si>
    <t>3990-4050</t>
  </si>
  <si>
    <t xml:space="preserve">SUPREMEIND </t>
  </si>
  <si>
    <t>2030-2070</t>
  </si>
  <si>
    <t>KLBRENG-B</t>
  </si>
  <si>
    <t>Loss of Rs.20/-</t>
  </si>
  <si>
    <t>Profit of Rs.4/-</t>
  </si>
  <si>
    <t>BANKNIFY 39500 PE 18-AUG</t>
  </si>
  <si>
    <t>300-400</t>
  </si>
  <si>
    <t>NIFTY 17950 PE 18-AUG</t>
  </si>
  <si>
    <t>80-100</t>
  </si>
  <si>
    <t>HCLTECH 980 CE AUG</t>
  </si>
  <si>
    <t>20-25</t>
  </si>
  <si>
    <t>Profit of Rs.31/-</t>
  </si>
  <si>
    <t>Loss of Rs.4.5/-</t>
  </si>
  <si>
    <t>BANKNIFTY 39300 PE 25-AUG</t>
  </si>
  <si>
    <t xml:space="preserve">BANKNIFTY 39300 PE 18-AUG </t>
  </si>
  <si>
    <t>RELIANCE 2660 CE AUG</t>
  </si>
  <si>
    <t>3950-4000</t>
  </si>
  <si>
    <t xml:space="preserve">BHARATFORG AUG FUT </t>
  </si>
  <si>
    <t>775-785</t>
  </si>
  <si>
    <t>860-870</t>
  </si>
  <si>
    <t>2110-2150</t>
  </si>
  <si>
    <t>2400-2450</t>
  </si>
  <si>
    <t>VEENA RAJESH SHAH</t>
  </si>
  <si>
    <t>Loss of Rs.21/-</t>
  </si>
  <si>
    <t>TCS 3460 CE AUG</t>
  </si>
  <si>
    <t>245-248</t>
  </si>
  <si>
    <t>270-280</t>
  </si>
  <si>
    <t>RELIANCE AUG FUT</t>
  </si>
  <si>
    <t>2680-2720</t>
  </si>
  <si>
    <t>PARTH INFIN BROKERS PVT LTD</t>
  </si>
  <si>
    <t>KSHITIJPOL</t>
  </si>
  <si>
    <t>Kshitij Polyline Limited</t>
  </si>
  <si>
    <t>3250-3200</t>
  </si>
  <si>
    <t>Profit of Rs.52.5/-</t>
  </si>
  <si>
    <t>Neutral/-</t>
  </si>
  <si>
    <t>325-330</t>
  </si>
  <si>
    <t>360-390</t>
  </si>
  <si>
    <t xml:space="preserve">RELIANCE </t>
  </si>
  <si>
    <t>2580-2610</t>
  </si>
  <si>
    <t>2750-2800</t>
  </si>
  <si>
    <t>Loss of Rs.7.5/-</t>
  </si>
  <si>
    <t>Profit of Rs.12/-</t>
  </si>
  <si>
    <t>BHARTIARTL 730 CE AUG</t>
  </si>
  <si>
    <t>Loss of Rs.60/-</t>
  </si>
  <si>
    <t>BANASFN</t>
  </si>
  <si>
    <t>SHAH NISHITH</t>
  </si>
  <si>
    <t>JETFREIGHT</t>
  </si>
  <si>
    <t>MEHAI</t>
  </si>
  <si>
    <t>DYNAMIC SERVICES &amp; SECURITY LIMITED</t>
  </si>
  <si>
    <t>SHERWOOD SECURITIES PVT LTD</t>
  </si>
  <si>
    <t>AJOONI</t>
  </si>
  <si>
    <t>Ajooni Biotech Limited</t>
  </si>
  <si>
    <t>Jet Freight Logistics Ltd</t>
  </si>
  <si>
    <t>SKSE SECURITIES LTD</t>
  </si>
  <si>
    <t>Profit of Rs.1.5/-</t>
  </si>
  <si>
    <t>10-13.0</t>
  </si>
  <si>
    <t>2000-2010</t>
  </si>
  <si>
    <t>2080-2120</t>
  </si>
  <si>
    <t>440-460</t>
  </si>
  <si>
    <t>BALKRISIND SEPT FUT</t>
  </si>
  <si>
    <t>2125-2135</t>
  </si>
  <si>
    <t>2190-2210</t>
  </si>
  <si>
    <t>ZEEL SEPT FUT</t>
  </si>
  <si>
    <t>264-268</t>
  </si>
  <si>
    <t>GSPL SEPT FUT</t>
  </si>
  <si>
    <t>246-250</t>
  </si>
  <si>
    <t>Profit of Rs 4.35/-</t>
  </si>
  <si>
    <t>SW CAPITAL PRIVATE LIMITED</t>
  </si>
  <si>
    <t>GLOBE</t>
  </si>
  <si>
    <t>Globe Textiles (I) Ltd.</t>
  </si>
  <si>
    <t>SAIRAM INFRATRADE LLP</t>
  </si>
  <si>
    <t>NAKSHATRA GARMENTS PRIVATE LIMITED</t>
  </si>
  <si>
    <t>GODHA</t>
  </si>
  <si>
    <t>Godha Cabcon Insulat Ltd</t>
  </si>
  <si>
    <t>TVSELECT</t>
  </si>
  <si>
    <t>TVS Electronics Limited</t>
  </si>
  <si>
    <t>SUDESH BUSINESS VENTURES PVT. LTD.</t>
  </si>
  <si>
    <t>TEMBO-RE</t>
  </si>
  <si>
    <t>Tembo Global Ind Ltd</t>
  </si>
  <si>
    <t>RAVI GOYAL (HUF)</t>
  </si>
  <si>
    <t>AIML</t>
  </si>
  <si>
    <t>COLORCHIPS</t>
  </si>
  <si>
    <t>VINIATO ADVISORS PRIVATE LIMITED</t>
  </si>
  <si>
    <t>GGENG</t>
  </si>
  <si>
    <t>IFL</t>
  </si>
  <si>
    <t>TARUNABEN LALJIBHAI TRIVEDI</t>
  </si>
  <si>
    <t>LILABEN JASVANTSINH KHATEDIYA</t>
  </si>
  <si>
    <t>KBCGLOBAL</t>
  </si>
  <si>
    <t>DAYAL TAHILRAM PARWANI</t>
  </si>
  <si>
    <t>MITSU</t>
  </si>
  <si>
    <t>RIKHAV SECURITIES LIMITED</t>
  </si>
  <si>
    <t>SAURABHTRIPATHI</t>
  </si>
  <si>
    <t>SSPNFIN</t>
  </si>
  <si>
    <t>ANILA REDDY KOTTAKAPU</t>
  </si>
  <si>
    <t>VEERKRUPA</t>
  </si>
  <si>
    <t>Part profit of Rs.19/-</t>
  </si>
  <si>
    <t>390-395</t>
  </si>
  <si>
    <t>410-420</t>
  </si>
  <si>
    <t>BHARTIARTL SEPT FUT</t>
  </si>
  <si>
    <t>740-750</t>
  </si>
  <si>
    <t>SBIN SEP FUT</t>
  </si>
  <si>
    <t>520-522</t>
  </si>
  <si>
    <t>530-535</t>
  </si>
  <si>
    <t>Profit of Rs 10/-</t>
  </si>
  <si>
    <t>Profit of Rs 11.5/-</t>
  </si>
  <si>
    <t>239-241</t>
  </si>
  <si>
    <t>MCDOWELL-N SEP FUT</t>
  </si>
  <si>
    <t>776-778</t>
  </si>
  <si>
    <t>795-810</t>
  </si>
  <si>
    <t>NIFTY 17500 PE AUG</t>
  </si>
  <si>
    <t>BANKNIFTY 38800 CE AUG</t>
  </si>
  <si>
    <t>200-250</t>
  </si>
  <si>
    <t>NIFTY 17700 CE AUG</t>
  </si>
  <si>
    <t>Loss of Rs.1/-</t>
  </si>
  <si>
    <t>Profit of Rs.6.5/-</t>
  </si>
  <si>
    <t>AARTECH</t>
  </si>
  <si>
    <t>PRITA BRIJESH PAREKH</t>
  </si>
  <si>
    <t>ASHTAMANGAL PROJECTS LIMITED</t>
  </si>
  <si>
    <t>KUBER SECURITIES</t>
  </si>
  <si>
    <t>ALAN SCOTT</t>
  </si>
  <si>
    <t>NEXT ORBIT VENTURES FUND</t>
  </si>
  <si>
    <t>AMERISE</t>
  </si>
  <si>
    <t>NAKUL HASMUKH AMIN</t>
  </si>
  <si>
    <t>AML</t>
  </si>
  <si>
    <t>ANGEL</t>
  </si>
  <si>
    <t>NAV CAPITAL VCC - NAV CAPITAL EMERGING STAR FUND</t>
  </si>
  <si>
    <t>LOVE KUMAR BABURAM VARMA</t>
  </si>
  <si>
    <t>BILLWIN</t>
  </si>
  <si>
    <t>ZYANA STOCKS AND COMMODITIES</t>
  </si>
  <si>
    <t>EARUM</t>
  </si>
  <si>
    <t>BHUMISHTH NARENDRABHAI PATEL</t>
  </si>
  <si>
    <t>SIDDHARTH VERMA</t>
  </si>
  <si>
    <t>GGL</t>
  </si>
  <si>
    <t>YACOOBALI AIYUB MOHAMMED</t>
  </si>
  <si>
    <t>GOEL</t>
  </si>
  <si>
    <t>HEALTHYLIFE</t>
  </si>
  <si>
    <t>AMIT DUJARI</t>
  </si>
  <si>
    <t>SANTA GHOSH</t>
  </si>
  <si>
    <t>HIGHSTREE</t>
  </si>
  <si>
    <t>NEERAJ GUPTA</t>
  </si>
  <si>
    <t>TARA HARSHADBHAI GOHIL</t>
  </si>
  <si>
    <t>SANDIPBHAI SAROJBHAI SONI</t>
  </si>
  <si>
    <t>AKASH PRAJAPATI</t>
  </si>
  <si>
    <t>SUMANBEN HARESHBHAI KABEERA</t>
  </si>
  <si>
    <t>INDRANIB</t>
  </si>
  <si>
    <t>INDIA EQUITY FUND 1</t>
  </si>
  <si>
    <t>SRINIVASAN KANNAN</t>
  </si>
  <si>
    <t>MITTAL CLOTHING COMPANY</t>
  </si>
  <si>
    <t>TWISHA NILESH PATEL</t>
  </si>
  <si>
    <t>KRRAIL</t>
  </si>
  <si>
    <t>THE MODERN BUILDERS</t>
  </si>
  <si>
    <t>LLFICL</t>
  </si>
  <si>
    <t>MADHURIND</t>
  </si>
  <si>
    <t>GAYTRIDEVI PARSOTAMDAS RAMANI</t>
  </si>
  <si>
    <t>MANGIND</t>
  </si>
  <si>
    <t>SUTLAJ SALES PRIVATE LIMITED</t>
  </si>
  <si>
    <t>NAGPI</t>
  </si>
  <si>
    <t>LIFE INSURANCE CORPORATION OF INDIA</t>
  </si>
  <si>
    <t>NETLINK</t>
  </si>
  <si>
    <t>KABEELON SALES CORP</t>
  </si>
  <si>
    <t>SARVAGAY TEXTILE LLP</t>
  </si>
  <si>
    <t>NEXUSSURGL</t>
  </si>
  <si>
    <t>YOGESH V HANDA</t>
  </si>
  <si>
    <t>PANAFIC</t>
  </si>
  <si>
    <t>NEETESH KUMAR</t>
  </si>
  <si>
    <t>QRIL</t>
  </si>
  <si>
    <t>SHRENI SHARES PRIVATE LIMITED</t>
  </si>
  <si>
    <t>VIVEKVINUBHAIDHOLIYA</t>
  </si>
  <si>
    <t>REMLIFE</t>
  </si>
  <si>
    <t>SANSKRUTI COMMOTRADE</t>
  </si>
  <si>
    <t>RUBFILA</t>
  </si>
  <si>
    <t>CHRISTOPHER CHONG MENGTAK</t>
  </si>
  <si>
    <t>LITTY THOMAS</t>
  </si>
  <si>
    <t>SELLWIN</t>
  </si>
  <si>
    <t>SANDEEP PRABHAKAR SOMAVANSHI</t>
  </si>
  <si>
    <t>MEGHSHREE CREDIT PVT LTD</t>
  </si>
  <si>
    <t>SSPDL</t>
  </si>
  <si>
    <t>MAHENDRA GIRDHARILAL WADHWANI</t>
  </si>
  <si>
    <t>VENKATA SATHIRAJU GOLI</t>
  </si>
  <si>
    <t>TRIVENIENT</t>
  </si>
  <si>
    <t>UMESH AGARWAL</t>
  </si>
  <si>
    <t>VISAGAR FINANCIAL SERVICES LIMITED</t>
  </si>
  <si>
    <t>TTIL</t>
  </si>
  <si>
    <t>AKARSHIKA TRADERS LLP</t>
  </si>
  <si>
    <t>RUKHMANI GARMENTS LLP</t>
  </si>
  <si>
    <t>PAKHI MULTITRADE LLP</t>
  </si>
  <si>
    <t>BETAL TRADERS LLP</t>
  </si>
  <si>
    <t>AKSHAY RAJENDRABHAI OSWAL</t>
  </si>
  <si>
    <t>WELCURE</t>
  </si>
  <si>
    <t>DINESH KUMAR JAIN</t>
  </si>
  <si>
    <t>SUNIL BHANDARI</t>
  </si>
  <si>
    <t>RANI</t>
  </si>
  <si>
    <t>PAWAN KUMAR KHURANA</t>
  </si>
  <si>
    <t>WITS</t>
  </si>
  <si>
    <t>WESTLAKE SECURITIES LIMITED</t>
  </si>
  <si>
    <t>PRANALIKISHORTARKAR</t>
  </si>
  <si>
    <t>YUG</t>
  </si>
  <si>
    <t>BIJAY PRATAP SINGH HUF</t>
  </si>
  <si>
    <t>SONALBEN AMITBHAI KHALAS</t>
  </si>
  <si>
    <t>HENSEX SECURITIES PRIVATE LIMITED</t>
  </si>
  <si>
    <t>AKASH</t>
  </si>
  <si>
    <t>Akash Infra-Projects Ltd</t>
  </si>
  <si>
    <t>AMBICAAGAR</t>
  </si>
  <si>
    <t>Ambica Agarbathies &amp; Arom</t>
  </si>
  <si>
    <t>INDRA KIRAN VENTURES</t>
  </si>
  <si>
    <t>SHIVAM OMAR</t>
  </si>
  <si>
    <t>MUKUL MAHESHWARI (HUF)</t>
  </si>
  <si>
    <t>HBSL</t>
  </si>
  <si>
    <t>HB Stockholdings Limited</t>
  </si>
  <si>
    <t>COMPANY SHIVAAY TRADING</t>
  </si>
  <si>
    <t>JAKHARIA</t>
  </si>
  <si>
    <t>JAKHARIA FABRIC LIMITED</t>
  </si>
  <si>
    <t>NOPEA CAPITAL SERVICES PRIVATE LIMITED</t>
  </si>
  <si>
    <t>SHRI MUKTA SHARES</t>
  </si>
  <si>
    <t>KBC Global Limited</t>
  </si>
  <si>
    <t>ABDUL AZEES</t>
  </si>
  <si>
    <t>ZENAB AIYUB YACOOBALI</t>
  </si>
  <si>
    <t>LYKALABS</t>
  </si>
  <si>
    <t>Lyka Labs Ltd</t>
  </si>
  <si>
    <t>RIKEEN P DALAL HUF</t>
  </si>
  <si>
    <t>CESTRUM CORPORATE ADVISORS LLP</t>
  </si>
  <si>
    <t>MEP</t>
  </si>
  <si>
    <t>MEP Infra. Developers Ltd</t>
  </si>
  <si>
    <t>A.T. TRADE OVERSEAS PRIVATE LIMITED</t>
  </si>
  <si>
    <t>NATHBIOGEN</t>
  </si>
  <si>
    <t>Nath Bio-Genes (I) Ltd</t>
  </si>
  <si>
    <t>EMERALD SEEDS PRIVATE LIMITED</t>
  </si>
  <si>
    <t>RBL Bank Limited</t>
  </si>
  <si>
    <t>SHARE INDIA SECURITIES LIMITED</t>
  </si>
  <si>
    <t>JUMP TRADING FINANCIAL INDIA PRIVATE LIMITED</t>
  </si>
  <si>
    <t>COLLEGE RETIREMENT EQUITY FUND</t>
  </si>
  <si>
    <t>HRTI PRIVATE LIMITED</t>
  </si>
  <si>
    <t>TOWER RESEARCH CAPITAL MARKETS INDIA PRIVATE LIMITED</t>
  </si>
  <si>
    <t>REPL</t>
  </si>
  <si>
    <t>Rudrabhishek Enterp Ltd</t>
  </si>
  <si>
    <t>BLP EQUITY RESEARCH PRIVATE LIMITED</t>
  </si>
  <si>
    <t>RUCHIRA</t>
  </si>
  <si>
    <t>Ruchira Papers Limited</t>
  </si>
  <si>
    <t>SECURCRED</t>
  </si>
  <si>
    <t>SecUR Credentials Limited</t>
  </si>
  <si>
    <t>PARAMOUNT TRADING</t>
  </si>
  <si>
    <t>STARPAPER</t>
  </si>
  <si>
    <t>Star Paper Mills Ltd</t>
  </si>
  <si>
    <t>ANJALI SINGH</t>
  </si>
  <si>
    <t>SHAILJA RUNGTA</t>
  </si>
  <si>
    <t>N L RUNGTA HUF</t>
  </si>
  <si>
    <t>VINYLINDIA</t>
  </si>
  <si>
    <t>Vinyl Chemicals (India) L</t>
  </si>
  <si>
    <t>ORANGE MIST PRODUCTIONS PRIVATE LIMITED</t>
  </si>
  <si>
    <t>MAHASHALI TRADEWING LLP</t>
  </si>
  <si>
    <t>INDLMETER</t>
  </si>
  <si>
    <t>IMP Powers Ltd</t>
  </si>
  <si>
    <t>PVT LTD SHREE KISHORIJU TRADING AND INVESTMENT</t>
  </si>
  <si>
    <t>VINOD HARILAL JHAVERI</t>
  </si>
  <si>
    <t>ANKIT ASHOKBHAI AMIPARA</t>
  </si>
  <si>
    <t>SUVARNA KUMARI AGRAWAL</t>
  </si>
  <si>
    <t>IDEAL TOLL AND INFRASTRUCTURE PRIVATE LIMITED</t>
  </si>
  <si>
    <t>AUTHUM INVESTMENT &amp; INFRASTRUCTURE LIMITED</t>
  </si>
  <si>
    <t>WISH WELL FINANCE &amp; LEASING LTD</t>
  </si>
  <si>
    <t>NIRAJ HARSUKHLAL SANGHAVI</t>
  </si>
  <si>
    <t>RAVI GOYAL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</si>
</sst>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96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9" fillId="13" borderId="20" xfId="0" applyFont="1" applyFill="1" applyBorder="1" applyAlignment="1"/>
    <xf numFmtId="0" fontId="31" fillId="13" borderId="20" xfId="0" applyFont="1" applyFill="1" applyBorder="1" applyAlignment="1">
      <alignment horizontal="left" vertical="center"/>
    </xf>
    <xf numFmtId="0" fontId="32" fillId="13" borderId="20" xfId="0" applyFont="1" applyFill="1" applyBorder="1" applyAlignment="1">
      <alignment horizontal="center" vertical="center"/>
    </xf>
    <xf numFmtId="17" fontId="32" fillId="13" borderId="20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0" fontId="0" fillId="0" borderId="21" xfId="0" applyFont="1" applyBorder="1" applyAlignment="1"/>
    <xf numFmtId="0" fontId="1" fillId="0" borderId="22" xfId="0" applyFont="1" applyBorder="1"/>
    <xf numFmtId="165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0" fontId="31" fillId="11" borderId="20" xfId="0" applyFont="1" applyFill="1" applyBorder="1"/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3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16" fontId="31" fillId="12" borderId="23" xfId="0" applyNumberFormat="1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left"/>
    </xf>
    <xf numFmtId="0" fontId="31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2" fontId="32" fillId="14" borderId="23" xfId="0" applyNumberFormat="1" applyFont="1" applyFill="1" applyBorder="1" applyAlignment="1">
      <alignment horizontal="center" vertical="center"/>
    </xf>
    <xf numFmtId="10" fontId="32" fillId="14" borderId="23" xfId="0" applyNumberFormat="1" applyFont="1" applyFill="1" applyBorder="1" applyAlignment="1">
      <alignment horizontal="center" vertical="center" wrapText="1"/>
    </xf>
    <xf numFmtId="16" fontId="32" fillId="14" borderId="23" xfId="0" applyNumberFormat="1" applyFont="1" applyFill="1" applyBorder="1" applyAlignment="1">
      <alignment horizontal="center" vertical="center"/>
    </xf>
    <xf numFmtId="0" fontId="1" fillId="12" borderId="24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5" fontId="31" fillId="12" borderId="23" xfId="0" applyNumberFormat="1" applyFont="1" applyFill="1" applyBorder="1" applyAlignment="1">
      <alignment horizontal="center" vertical="center"/>
    </xf>
    <xf numFmtId="0" fontId="32" fillId="12" borderId="23" xfId="0" applyFont="1" applyFill="1" applyBorder="1"/>
    <xf numFmtId="43" fontId="31" fillId="12" borderId="23" xfId="0" applyNumberFormat="1" applyFont="1" applyFill="1" applyBorder="1" applyAlignment="1">
      <alignment horizontal="center" vertical="top"/>
    </xf>
    <xf numFmtId="0" fontId="31" fillId="12" borderId="23" xfId="0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center"/>
    </xf>
    <xf numFmtId="16" fontId="32" fillId="6" borderId="20" xfId="0" applyNumberFormat="1" applyFont="1" applyFill="1" applyBorder="1" applyAlignment="1">
      <alignment horizontal="center" vertical="center"/>
    </xf>
    <xf numFmtId="165" fontId="40" fillId="12" borderId="23" xfId="0" applyNumberFormat="1" applyFont="1" applyFill="1" applyBorder="1" applyAlignment="1">
      <alignment horizontal="center" vertical="center"/>
    </xf>
    <xf numFmtId="0" fontId="1" fillId="18" borderId="23" xfId="0" applyFont="1" applyFill="1" applyBorder="1"/>
    <xf numFmtId="0" fontId="0" fillId="19" borderId="23" xfId="0" applyFont="1" applyFill="1" applyBorder="1" applyAlignment="1"/>
    <xf numFmtId="165" fontId="40" fillId="11" borderId="23" xfId="0" applyNumberFormat="1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3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20" xfId="0" applyBorder="1" applyAlignment="1"/>
    <xf numFmtId="165" fontId="40" fillId="11" borderId="20" xfId="0" applyNumberFormat="1" applyFont="1" applyFill="1" applyBorder="1" applyAlignment="1">
      <alignment horizontal="center" vertical="center"/>
    </xf>
    <xf numFmtId="165" fontId="40" fillId="20" borderId="23" xfId="0" applyNumberFormat="1" applyFont="1" applyFill="1" applyBorder="1" applyAlignment="1">
      <alignment horizontal="center" vertical="center"/>
    </xf>
    <xf numFmtId="0" fontId="40" fillId="11" borderId="20" xfId="0" applyFont="1" applyFill="1" applyBorder="1" applyAlignment="1">
      <alignment horizontal="center" vertical="center"/>
    </xf>
    <xf numFmtId="0" fontId="40" fillId="11" borderId="20" xfId="0" applyFont="1" applyFill="1" applyBorder="1"/>
    <xf numFmtId="0" fontId="32" fillId="21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0" fillId="13" borderId="20" xfId="0" applyFont="1" applyFill="1" applyBorder="1" applyAlignment="1"/>
    <xf numFmtId="0" fontId="32" fillId="23" borderId="20" xfId="0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6" fontId="32" fillId="22" borderId="20" xfId="0" applyNumberFormat="1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 applyAlignment="1">
      <alignment horizontal="center" vertical="center"/>
    </xf>
    <xf numFmtId="0" fontId="31" fillId="22" borderId="20" xfId="0" applyFont="1" applyFill="1" applyBorder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/>
    </xf>
    <xf numFmtId="1" fontId="31" fillId="11" borderId="20" xfId="0" applyNumberFormat="1" applyFont="1" applyFill="1" applyBorder="1" applyAlignment="1">
      <alignment horizontal="center" vertical="center"/>
    </xf>
    <xf numFmtId="16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left"/>
    </xf>
    <xf numFmtId="1" fontId="31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0" fontId="32" fillId="11" borderId="23" xfId="0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1" fontId="31" fillId="20" borderId="23" xfId="0" applyNumberFormat="1" applyFont="1" applyFill="1" applyBorder="1" applyAlignment="1">
      <alignment horizontal="center" vertical="center"/>
    </xf>
    <xf numFmtId="16" fontId="31" fillId="20" borderId="23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left"/>
    </xf>
    <xf numFmtId="0" fontId="32" fillId="21" borderId="1" xfId="0" applyFont="1" applyFill="1" applyBorder="1" applyAlignment="1">
      <alignment horizontal="center" vertical="center"/>
    </xf>
    <xf numFmtId="2" fontId="32" fillId="21" borderId="1" xfId="0" applyNumberFormat="1" applyFont="1" applyFill="1" applyBorder="1" applyAlignment="1">
      <alignment horizontal="center" vertical="center"/>
    </xf>
    <xf numFmtId="10" fontId="32" fillId="21" borderId="3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40" fillId="20" borderId="20" xfId="0" applyFont="1" applyFill="1" applyBorder="1" applyAlignment="1">
      <alignment horizontal="center" vertical="center"/>
    </xf>
    <xf numFmtId="0" fontId="40" fillId="20" borderId="20" xfId="0" applyFont="1" applyFill="1" applyBorder="1"/>
    <xf numFmtId="165" fontId="40" fillId="20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0" fillId="19" borderId="0" xfId="0" applyFont="1" applyFill="1" applyAlignment="1"/>
    <xf numFmtId="1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/>
    <xf numFmtId="43" fontId="31" fillId="11" borderId="20" xfId="0" applyNumberFormat="1" applyFont="1" applyFill="1" applyBorder="1" applyAlignment="1">
      <alignment horizontal="center" vertical="top"/>
    </xf>
    <xf numFmtId="0" fontId="31" fillId="11" borderId="20" xfId="0" applyFont="1" applyFill="1" applyBorder="1" applyAlignment="1">
      <alignment horizontal="center" vertical="top"/>
    </xf>
    <xf numFmtId="0" fontId="31" fillId="11" borderId="25" xfId="0" applyFont="1" applyFill="1" applyBorder="1" applyAlignment="1">
      <alignment horizontal="center" vertical="center"/>
    </xf>
    <xf numFmtId="165" fontId="31" fillId="11" borderId="25" xfId="0" applyNumberFormat="1" applyFont="1" applyFill="1" applyBorder="1" applyAlignment="1">
      <alignment horizontal="center" vertical="center"/>
    </xf>
    <xf numFmtId="15" fontId="31" fillId="11" borderId="25" xfId="0" applyNumberFormat="1" applyFont="1" applyFill="1" applyBorder="1" applyAlignment="1">
      <alignment horizontal="center" vertical="center"/>
    </xf>
    <xf numFmtId="0" fontId="32" fillId="11" borderId="25" xfId="0" applyFont="1" applyFill="1" applyBorder="1"/>
    <xf numFmtId="43" fontId="31" fillId="11" borderId="25" xfId="0" applyNumberFormat="1" applyFont="1" applyFill="1" applyBorder="1" applyAlignment="1">
      <alignment horizontal="center" vertical="top"/>
    </xf>
    <xf numFmtId="0" fontId="31" fillId="11" borderId="25" xfId="0" applyFont="1" applyFill="1" applyBorder="1" applyAlignment="1">
      <alignment horizontal="center" vertical="top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5" xfId="0" applyNumberFormat="1" applyFont="1" applyFill="1" applyBorder="1" applyAlignment="1">
      <alignment horizontal="center" vertical="center" wrapText="1"/>
    </xf>
    <xf numFmtId="0" fontId="32" fillId="6" borderId="21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5" fontId="31" fillId="12" borderId="20" xfId="0" applyNumberFormat="1" applyFont="1" applyFill="1" applyBorder="1" applyAlignment="1">
      <alignment horizontal="center" vertical="center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0" fontId="31" fillId="24" borderId="20" xfId="0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15" fontId="31" fillId="24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/>
    <xf numFmtId="43" fontId="31" fillId="24" borderId="20" xfId="0" applyNumberFormat="1" applyFont="1" applyFill="1" applyBorder="1" applyAlignment="1">
      <alignment horizontal="center" vertical="top"/>
    </xf>
    <xf numFmtId="0" fontId="31" fillId="24" borderId="20" xfId="0" applyFont="1" applyFill="1" applyBorder="1" applyAlignment="1">
      <alignment horizontal="center" vertical="top"/>
    </xf>
    <xf numFmtId="0" fontId="32" fillId="25" borderId="2" xfId="0" applyFont="1" applyFill="1" applyBorder="1" applyAlignment="1">
      <alignment horizontal="center" vertical="center"/>
    </xf>
    <xf numFmtId="2" fontId="32" fillId="25" borderId="2" xfId="0" applyNumberFormat="1" applyFont="1" applyFill="1" applyBorder="1" applyAlignment="1">
      <alignment horizontal="center" vertical="center"/>
    </xf>
    <xf numFmtId="10" fontId="32" fillId="25" borderId="5" xfId="0" applyNumberFormat="1" applyFont="1" applyFill="1" applyBorder="1" applyAlignment="1">
      <alignment horizontal="center" vertical="center" wrapText="1"/>
    </xf>
    <xf numFmtId="0" fontId="32" fillId="25" borderId="21" xfId="0" applyFont="1" applyFill="1" applyBorder="1" applyAlignment="1">
      <alignment horizontal="center" vertical="center"/>
    </xf>
    <xf numFmtId="16" fontId="32" fillId="25" borderId="21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9" fillId="17" borderId="20" xfId="0" applyFont="1" applyFill="1" applyBorder="1" applyAlignment="1"/>
    <xf numFmtId="0" fontId="31" fillId="17" borderId="20" xfId="0" applyFont="1" applyFill="1" applyBorder="1" applyAlignment="1">
      <alignment horizontal="left" vertical="center"/>
    </xf>
    <xf numFmtId="0" fontId="32" fillId="17" borderId="20" xfId="0" applyFont="1" applyFill="1" applyBorder="1" applyAlignment="1">
      <alignment horizontal="center" vertical="center"/>
    </xf>
    <xf numFmtId="17" fontId="32" fillId="17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0" fontId="39" fillId="26" borderId="20" xfId="0" applyFont="1" applyFill="1" applyBorder="1" applyAlignment="1"/>
    <xf numFmtId="0" fontId="31" fillId="26" borderId="20" xfId="0" applyFont="1" applyFill="1" applyBorder="1" applyAlignment="1">
      <alignment horizontal="left" vertical="center"/>
    </xf>
    <xf numFmtId="0" fontId="32" fillId="26" borderId="20" xfId="0" applyFont="1" applyFill="1" applyBorder="1" applyAlignment="1">
      <alignment horizontal="center" vertical="center"/>
    </xf>
    <xf numFmtId="17" fontId="32" fillId="26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40" fillId="26" borderId="20" xfId="0" applyFont="1" applyFill="1" applyBorder="1" applyAlignment="1">
      <alignment horizontal="center" vertical="center"/>
    </xf>
    <xf numFmtId="0" fontId="40" fillId="26" borderId="20" xfId="0" applyFont="1" applyFill="1" applyBorder="1" applyAlignment="1"/>
    <xf numFmtId="0" fontId="40" fillId="26" borderId="20" xfId="0" applyFont="1" applyFill="1" applyBorder="1" applyAlignment="1">
      <alignment horizontal="left" vertical="center"/>
    </xf>
    <xf numFmtId="17" fontId="40" fillId="26" borderId="20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31" fillId="22" borderId="23" xfId="0" applyFont="1" applyFill="1" applyBorder="1" applyAlignment="1">
      <alignment horizontal="center" vertical="center"/>
    </xf>
    <xf numFmtId="165" fontId="31" fillId="22" borderId="23" xfId="0" applyNumberFormat="1" applyFont="1" applyFill="1" applyBorder="1" applyAlignment="1">
      <alignment horizontal="center" vertical="center"/>
    </xf>
    <xf numFmtId="0" fontId="32" fillId="17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16" fontId="32" fillId="25" borderId="20" xfId="0" applyNumberFormat="1" applyFont="1" applyFill="1" applyBorder="1" applyAlignment="1">
      <alignment horizontal="center" vertical="center"/>
    </xf>
    <xf numFmtId="0" fontId="31" fillId="27" borderId="20" xfId="0" applyFont="1" applyFill="1" applyBorder="1" applyAlignment="1">
      <alignment horizontal="center" vertical="center"/>
    </xf>
    <xf numFmtId="0" fontId="39" fillId="27" borderId="20" xfId="0" applyFont="1" applyFill="1" applyBorder="1" applyAlignment="1"/>
    <xf numFmtId="0" fontId="31" fillId="27" borderId="20" xfId="0" applyFont="1" applyFill="1" applyBorder="1" applyAlignment="1">
      <alignment horizontal="left" vertical="center"/>
    </xf>
    <xf numFmtId="0" fontId="32" fillId="27" borderId="20" xfId="0" applyFont="1" applyFill="1" applyBorder="1" applyAlignment="1">
      <alignment horizontal="center" vertical="center"/>
    </xf>
    <xf numFmtId="0" fontId="32" fillId="27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1" fillId="17" borderId="21" xfId="0" applyFont="1" applyFill="1" applyBorder="1" applyAlignment="1">
      <alignment horizontal="center" vertical="center"/>
    </xf>
    <xf numFmtId="0" fontId="31" fillId="17" borderId="23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0" fontId="32" fillId="6" borderId="23" xfId="0" applyFont="1" applyFill="1" applyBorder="1" applyAlignment="1">
      <alignment horizontal="center" vertical="center"/>
    </xf>
    <xf numFmtId="17" fontId="32" fillId="17" borderId="21" xfId="0" applyNumberFormat="1" applyFont="1" applyFill="1" applyBorder="1" applyAlignment="1">
      <alignment horizontal="center" vertical="center"/>
    </xf>
    <xf numFmtId="17" fontId="32" fillId="17" borderId="23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11" borderId="21" xfId="0" applyFont="1" applyFill="1" applyBorder="1" applyAlignment="1">
      <alignment horizontal="center" vertical="center"/>
    </xf>
    <xf numFmtId="0" fontId="32" fillId="11" borderId="23" xfId="0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166" fontId="32" fillId="11" borderId="23" xfId="0" applyNumberFormat="1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2" fillId="21" borderId="23" xfId="0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6" fontId="32" fillId="20" borderId="21" xfId="0" applyNumberFormat="1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215</xdr:row>
      <xdr:rowOff>0</xdr:rowOff>
    </xdr:from>
    <xdr:to>
      <xdr:col>11</xdr:col>
      <xdr:colOff>123825</xdr:colOff>
      <xdr:row>229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216</xdr:row>
      <xdr:rowOff>89647</xdr:rowOff>
    </xdr:from>
    <xdr:to>
      <xdr:col>4</xdr:col>
      <xdr:colOff>605118</xdr:colOff>
      <xdr:row>221</xdr:row>
      <xdr:rowOff>72815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514</xdr:row>
      <xdr:rowOff>4482</xdr:rowOff>
    </xdr:from>
    <xdr:to>
      <xdr:col>12</xdr:col>
      <xdr:colOff>208430</xdr:colOff>
      <xdr:row>523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513</xdr:row>
      <xdr:rowOff>100852</xdr:rowOff>
    </xdr:from>
    <xdr:to>
      <xdr:col>5</xdr:col>
      <xdr:colOff>212911</xdr:colOff>
      <xdr:row>517</xdr:row>
      <xdr:rowOff>112058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19" sqref="C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44798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82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82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83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82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82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0"/>
  <sheetViews>
    <sheetView zoomScale="85" zoomScaleNormal="85" workbookViewId="0">
      <pane ySplit="10" topLeftCell="A11" activePane="bottomLeft" state="frozen"/>
      <selection activeCell="B10" sqref="B10:M216"/>
      <selection pane="bottomLeft" activeCell="B11" sqref="B1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85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44798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65" t="s">
        <v>16</v>
      </c>
      <c r="B9" s="467" t="s">
        <v>17</v>
      </c>
      <c r="C9" s="467" t="s">
        <v>18</v>
      </c>
      <c r="D9" s="467" t="s">
        <v>19</v>
      </c>
      <c r="E9" s="23" t="s">
        <v>20</v>
      </c>
      <c r="F9" s="23" t="s">
        <v>21</v>
      </c>
      <c r="G9" s="462" t="s">
        <v>22</v>
      </c>
      <c r="H9" s="463"/>
      <c r="I9" s="464"/>
      <c r="J9" s="462" t="s">
        <v>23</v>
      </c>
      <c r="K9" s="463"/>
      <c r="L9" s="464"/>
      <c r="M9" s="23"/>
      <c r="N9" s="24"/>
      <c r="O9" s="24"/>
      <c r="P9" s="24"/>
    </row>
    <row r="10" spans="1:16" ht="59.25" customHeight="1">
      <c r="A10" s="466"/>
      <c r="B10" s="468"/>
      <c r="C10" s="468"/>
      <c r="D10" s="468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44798</v>
      </c>
      <c r="E11" s="32">
        <v>17617.25</v>
      </c>
      <c r="F11" s="32">
        <v>17582.516666666666</v>
      </c>
      <c r="G11" s="33">
        <v>17529.733333333334</v>
      </c>
      <c r="H11" s="33">
        <v>17442.216666666667</v>
      </c>
      <c r="I11" s="33">
        <v>17389.433333333334</v>
      </c>
      <c r="J11" s="33">
        <v>17670.033333333333</v>
      </c>
      <c r="K11" s="33">
        <v>17722.816666666666</v>
      </c>
      <c r="L11" s="33">
        <v>17810.333333333332</v>
      </c>
      <c r="M11" s="34">
        <v>17635.3</v>
      </c>
      <c r="N11" s="34">
        <v>17495</v>
      </c>
      <c r="O11" s="35">
        <v>13784650</v>
      </c>
      <c r="P11" s="36">
        <v>-3.1555171493206309E-2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44798</v>
      </c>
      <c r="E12" s="37">
        <v>39075.4</v>
      </c>
      <c r="F12" s="37">
        <v>38949.216666666667</v>
      </c>
      <c r="G12" s="38">
        <v>38748.433333333334</v>
      </c>
      <c r="H12" s="38">
        <v>38421.466666666667</v>
      </c>
      <c r="I12" s="38">
        <v>38220.683333333334</v>
      </c>
      <c r="J12" s="38">
        <v>39276.183333333334</v>
      </c>
      <c r="K12" s="38">
        <v>39476.966666666674</v>
      </c>
      <c r="L12" s="38">
        <v>39803.933333333334</v>
      </c>
      <c r="M12" s="28">
        <v>39150</v>
      </c>
      <c r="N12" s="28">
        <v>38622.25</v>
      </c>
      <c r="O12" s="39">
        <v>2696250</v>
      </c>
      <c r="P12" s="40">
        <v>-6.486547415699162E-2</v>
      </c>
    </row>
    <row r="13" spans="1:16" ht="12.75" customHeight="1">
      <c r="A13" s="28">
        <v>3</v>
      </c>
      <c r="B13" s="29" t="s">
        <v>35</v>
      </c>
      <c r="C13" s="30" t="s">
        <v>792</v>
      </c>
      <c r="D13" s="31">
        <v>44803</v>
      </c>
      <c r="E13" s="37">
        <v>18015.849999999999</v>
      </c>
      <c r="F13" s="37">
        <v>17979.933333333334</v>
      </c>
      <c r="G13" s="38">
        <v>17860.966666666667</v>
      </c>
      <c r="H13" s="38">
        <v>17706.083333333332</v>
      </c>
      <c r="I13" s="38">
        <v>17587.116666666665</v>
      </c>
      <c r="J13" s="38">
        <v>18134.816666666669</v>
      </c>
      <c r="K13" s="38">
        <v>18253.783333333336</v>
      </c>
      <c r="L13" s="38">
        <v>18408.666666666672</v>
      </c>
      <c r="M13" s="28">
        <v>18098.900000000001</v>
      </c>
      <c r="N13" s="28">
        <v>17825.05</v>
      </c>
      <c r="O13" s="39">
        <v>4240</v>
      </c>
      <c r="P13" s="40">
        <v>-3.6363636363636362E-2</v>
      </c>
    </row>
    <row r="14" spans="1:16" ht="12.75" customHeight="1">
      <c r="A14" s="28">
        <v>4</v>
      </c>
      <c r="B14" s="29" t="s">
        <v>35</v>
      </c>
      <c r="C14" s="30" t="s">
        <v>821</v>
      </c>
      <c r="D14" s="31">
        <v>44803</v>
      </c>
      <c r="E14" s="37">
        <v>7416.95</v>
      </c>
      <c r="F14" s="37">
        <v>7325.3</v>
      </c>
      <c r="G14" s="38">
        <v>7201.6500000000005</v>
      </c>
      <c r="H14" s="38">
        <v>6986.35</v>
      </c>
      <c r="I14" s="38">
        <v>6862.7000000000007</v>
      </c>
      <c r="J14" s="38">
        <v>7540.6</v>
      </c>
      <c r="K14" s="38">
        <v>7664.25</v>
      </c>
      <c r="L14" s="38">
        <v>7879.55</v>
      </c>
      <c r="M14" s="28">
        <v>7448.95</v>
      </c>
      <c r="N14" s="28">
        <v>7110</v>
      </c>
      <c r="O14" s="39">
        <v>600</v>
      </c>
      <c r="P14" s="40">
        <v>1.6666666666666667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44798</v>
      </c>
      <c r="E15" s="37">
        <v>787.65</v>
      </c>
      <c r="F15" s="37">
        <v>787.93333333333328</v>
      </c>
      <c r="G15" s="38">
        <v>777.56666666666661</v>
      </c>
      <c r="H15" s="38">
        <v>767.48333333333335</v>
      </c>
      <c r="I15" s="38">
        <v>757.11666666666667</v>
      </c>
      <c r="J15" s="38">
        <v>798.01666666666654</v>
      </c>
      <c r="K15" s="38">
        <v>808.3833333333331</v>
      </c>
      <c r="L15" s="38">
        <v>818.46666666666647</v>
      </c>
      <c r="M15" s="28">
        <v>798.3</v>
      </c>
      <c r="N15" s="28">
        <v>777.85</v>
      </c>
      <c r="O15" s="39">
        <v>3002200</v>
      </c>
      <c r="P15" s="40">
        <v>-0.1187624750499002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44798</v>
      </c>
      <c r="E16" s="37">
        <v>3059.7</v>
      </c>
      <c r="F16" s="37">
        <v>3005.2999999999997</v>
      </c>
      <c r="G16" s="38">
        <v>2927.3999999999996</v>
      </c>
      <c r="H16" s="38">
        <v>2795.1</v>
      </c>
      <c r="I16" s="38">
        <v>2717.2</v>
      </c>
      <c r="J16" s="38">
        <v>3137.5999999999995</v>
      </c>
      <c r="K16" s="38">
        <v>3215.5</v>
      </c>
      <c r="L16" s="38">
        <v>3347.7999999999993</v>
      </c>
      <c r="M16" s="28">
        <v>3083.2</v>
      </c>
      <c r="N16" s="28">
        <v>2873</v>
      </c>
      <c r="O16" s="39">
        <v>1142000</v>
      </c>
      <c r="P16" s="40">
        <v>0.11960784313725491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44798</v>
      </c>
      <c r="E17" s="37">
        <v>19044.650000000001</v>
      </c>
      <c r="F17" s="37">
        <v>18948.300000000003</v>
      </c>
      <c r="G17" s="38">
        <v>18802.400000000005</v>
      </c>
      <c r="H17" s="38">
        <v>18560.150000000001</v>
      </c>
      <c r="I17" s="38">
        <v>18414.250000000004</v>
      </c>
      <c r="J17" s="38">
        <v>19190.550000000007</v>
      </c>
      <c r="K17" s="38">
        <v>19336.45</v>
      </c>
      <c r="L17" s="38">
        <v>19578.700000000008</v>
      </c>
      <c r="M17" s="28">
        <v>19094.2</v>
      </c>
      <c r="N17" s="28">
        <v>18706.05</v>
      </c>
      <c r="O17" s="39">
        <v>38080</v>
      </c>
      <c r="P17" s="40">
        <v>-7.841239109390126E-2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44798</v>
      </c>
      <c r="E18" s="37">
        <v>111.25</v>
      </c>
      <c r="F18" s="37">
        <v>110.88333333333333</v>
      </c>
      <c r="G18" s="38">
        <v>110.21666666666665</v>
      </c>
      <c r="H18" s="38">
        <v>109.18333333333332</v>
      </c>
      <c r="I18" s="38">
        <v>108.51666666666665</v>
      </c>
      <c r="J18" s="38">
        <v>111.91666666666666</v>
      </c>
      <c r="K18" s="38">
        <v>112.58333333333334</v>
      </c>
      <c r="L18" s="38">
        <v>113.61666666666666</v>
      </c>
      <c r="M18" s="28">
        <v>111.55</v>
      </c>
      <c r="N18" s="28">
        <v>109.85</v>
      </c>
      <c r="O18" s="39">
        <v>20709000</v>
      </c>
      <c r="P18" s="40">
        <v>1.4013749338974087E-2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44798</v>
      </c>
      <c r="E19" s="37">
        <v>292.85000000000002</v>
      </c>
      <c r="F19" s="37">
        <v>291.06666666666666</v>
      </c>
      <c r="G19" s="38">
        <v>288.08333333333331</v>
      </c>
      <c r="H19" s="38">
        <v>283.31666666666666</v>
      </c>
      <c r="I19" s="38">
        <v>280.33333333333331</v>
      </c>
      <c r="J19" s="38">
        <v>295.83333333333331</v>
      </c>
      <c r="K19" s="38">
        <v>298.81666666666666</v>
      </c>
      <c r="L19" s="38">
        <v>303.58333333333331</v>
      </c>
      <c r="M19" s="28">
        <v>294.05</v>
      </c>
      <c r="N19" s="28">
        <v>286.3</v>
      </c>
      <c r="O19" s="39">
        <v>11668800</v>
      </c>
      <c r="P19" s="40">
        <v>-3.0878859857482184E-2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44798</v>
      </c>
      <c r="E20" s="37">
        <v>2300</v>
      </c>
      <c r="F20" s="37">
        <v>2298.2833333333333</v>
      </c>
      <c r="G20" s="38">
        <v>2286.8666666666668</v>
      </c>
      <c r="H20" s="38">
        <v>2273.7333333333336</v>
      </c>
      <c r="I20" s="38">
        <v>2262.3166666666671</v>
      </c>
      <c r="J20" s="38">
        <v>2311.4166666666665</v>
      </c>
      <c r="K20" s="38">
        <v>2322.8333333333335</v>
      </c>
      <c r="L20" s="38">
        <v>2335.9666666666662</v>
      </c>
      <c r="M20" s="28">
        <v>2309.6999999999998</v>
      </c>
      <c r="N20" s="28">
        <v>2285.15</v>
      </c>
      <c r="O20" s="39">
        <v>2822250</v>
      </c>
      <c r="P20" s="40">
        <v>1.5106555165902346E-2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44798</v>
      </c>
      <c r="E21" s="37">
        <v>3135.35</v>
      </c>
      <c r="F21" s="37">
        <v>3091.9500000000003</v>
      </c>
      <c r="G21" s="38">
        <v>3027.9000000000005</v>
      </c>
      <c r="H21" s="38">
        <v>2920.4500000000003</v>
      </c>
      <c r="I21" s="38">
        <v>2856.4000000000005</v>
      </c>
      <c r="J21" s="38">
        <v>3199.4000000000005</v>
      </c>
      <c r="K21" s="38">
        <v>3263.4500000000007</v>
      </c>
      <c r="L21" s="38">
        <v>3370.9000000000005</v>
      </c>
      <c r="M21" s="28">
        <v>3156</v>
      </c>
      <c r="N21" s="28">
        <v>2984.5</v>
      </c>
      <c r="O21" s="39">
        <v>18490500</v>
      </c>
      <c r="P21" s="40">
        <v>-9.0570486883357008E-3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44798</v>
      </c>
      <c r="E22" s="37">
        <v>837.2</v>
      </c>
      <c r="F22" s="37">
        <v>830.91666666666663</v>
      </c>
      <c r="G22" s="38">
        <v>822.83333333333326</v>
      </c>
      <c r="H22" s="38">
        <v>808.46666666666658</v>
      </c>
      <c r="I22" s="38">
        <v>800.38333333333321</v>
      </c>
      <c r="J22" s="38">
        <v>845.2833333333333</v>
      </c>
      <c r="K22" s="38">
        <v>853.36666666666656</v>
      </c>
      <c r="L22" s="38">
        <v>867.73333333333335</v>
      </c>
      <c r="M22" s="28">
        <v>839</v>
      </c>
      <c r="N22" s="28">
        <v>816.55</v>
      </c>
      <c r="O22" s="39">
        <v>75052500</v>
      </c>
      <c r="P22" s="40">
        <v>8.0926796507723303E-3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44798</v>
      </c>
      <c r="E23" s="37">
        <v>2942.85</v>
      </c>
      <c r="F23" s="37">
        <v>2938.5166666666664</v>
      </c>
      <c r="G23" s="38">
        <v>2928.0333333333328</v>
      </c>
      <c r="H23" s="38">
        <v>2913.2166666666662</v>
      </c>
      <c r="I23" s="38">
        <v>2902.7333333333327</v>
      </c>
      <c r="J23" s="38">
        <v>2953.333333333333</v>
      </c>
      <c r="K23" s="38">
        <v>2963.8166666666666</v>
      </c>
      <c r="L23" s="38">
        <v>2978.6333333333332</v>
      </c>
      <c r="M23" s="28">
        <v>2949</v>
      </c>
      <c r="N23" s="28">
        <v>2923.7</v>
      </c>
      <c r="O23" s="39">
        <v>531600</v>
      </c>
      <c r="P23" s="40">
        <v>-3.0987969376594968E-2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44798</v>
      </c>
      <c r="E24" s="37">
        <v>512.29999999999995</v>
      </c>
      <c r="F24" s="37">
        <v>511.55</v>
      </c>
      <c r="G24" s="38">
        <v>508.1</v>
      </c>
      <c r="H24" s="38">
        <v>503.90000000000003</v>
      </c>
      <c r="I24" s="38">
        <v>500.45000000000005</v>
      </c>
      <c r="J24" s="38">
        <v>515.75</v>
      </c>
      <c r="K24" s="38">
        <v>519.19999999999993</v>
      </c>
      <c r="L24" s="38">
        <v>523.4</v>
      </c>
      <c r="M24" s="28">
        <v>515</v>
      </c>
      <c r="N24" s="28">
        <v>507.35</v>
      </c>
      <c r="O24" s="39">
        <v>6189000</v>
      </c>
      <c r="P24" s="40">
        <v>-2.1347248576850095E-2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44798</v>
      </c>
      <c r="E25" s="37">
        <v>406</v>
      </c>
      <c r="F25" s="37">
        <v>404.36666666666662</v>
      </c>
      <c r="G25" s="38">
        <v>400.28333333333325</v>
      </c>
      <c r="H25" s="38">
        <v>394.56666666666661</v>
      </c>
      <c r="I25" s="38">
        <v>390.48333333333323</v>
      </c>
      <c r="J25" s="38">
        <v>410.08333333333326</v>
      </c>
      <c r="K25" s="38">
        <v>414.16666666666663</v>
      </c>
      <c r="L25" s="38">
        <v>419.88333333333327</v>
      </c>
      <c r="M25" s="28">
        <v>408.45</v>
      </c>
      <c r="N25" s="28">
        <v>398.65</v>
      </c>
      <c r="O25" s="39">
        <v>70660800</v>
      </c>
      <c r="P25" s="40">
        <v>5.9626960347666479E-2</v>
      </c>
    </row>
    <row r="26" spans="1:16" ht="12.75" customHeight="1">
      <c r="A26" s="28">
        <v>16</v>
      </c>
      <c r="B26" s="227" t="s">
        <v>44</v>
      </c>
      <c r="C26" s="30" t="s">
        <v>53</v>
      </c>
      <c r="D26" s="31">
        <v>44798</v>
      </c>
      <c r="E26" s="37">
        <v>4209.6000000000004</v>
      </c>
      <c r="F26" s="37">
        <v>4171.5333333333328</v>
      </c>
      <c r="G26" s="38">
        <v>4124.6166666666659</v>
      </c>
      <c r="H26" s="38">
        <v>4039.6333333333332</v>
      </c>
      <c r="I26" s="38">
        <v>3992.7166666666662</v>
      </c>
      <c r="J26" s="38">
        <v>4256.5166666666655</v>
      </c>
      <c r="K26" s="38">
        <v>4303.4333333333334</v>
      </c>
      <c r="L26" s="38">
        <v>4388.4166666666652</v>
      </c>
      <c r="M26" s="28">
        <v>4218.45</v>
      </c>
      <c r="N26" s="28">
        <v>4086.55</v>
      </c>
      <c r="O26" s="39">
        <v>2048875</v>
      </c>
      <c r="P26" s="40">
        <v>-5.4674433358325163E-2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44798</v>
      </c>
      <c r="E27" s="37">
        <v>250.35</v>
      </c>
      <c r="F27" s="37">
        <v>250.85</v>
      </c>
      <c r="G27" s="38">
        <v>247.04999999999998</v>
      </c>
      <c r="H27" s="38">
        <v>243.75</v>
      </c>
      <c r="I27" s="38">
        <v>239.95</v>
      </c>
      <c r="J27" s="38">
        <v>254.14999999999998</v>
      </c>
      <c r="K27" s="38">
        <v>257.95</v>
      </c>
      <c r="L27" s="38">
        <v>261.25</v>
      </c>
      <c r="M27" s="28">
        <v>254.65</v>
      </c>
      <c r="N27" s="28">
        <v>247.55</v>
      </c>
      <c r="O27" s="39">
        <v>15585500</v>
      </c>
      <c r="P27" s="40">
        <v>-6.4495798319327738E-2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44798</v>
      </c>
      <c r="E28" s="37">
        <v>149.75</v>
      </c>
      <c r="F28" s="37">
        <v>148.53333333333333</v>
      </c>
      <c r="G28" s="38">
        <v>147.06666666666666</v>
      </c>
      <c r="H28" s="38">
        <v>144.38333333333333</v>
      </c>
      <c r="I28" s="38">
        <v>142.91666666666666</v>
      </c>
      <c r="J28" s="38">
        <v>151.21666666666667</v>
      </c>
      <c r="K28" s="38">
        <v>152.68333333333331</v>
      </c>
      <c r="L28" s="38">
        <v>155.36666666666667</v>
      </c>
      <c r="M28" s="28">
        <v>150</v>
      </c>
      <c r="N28" s="28">
        <v>145.85</v>
      </c>
      <c r="O28" s="39">
        <v>44175000</v>
      </c>
      <c r="P28" s="40">
        <v>-4.0924880590534084E-2</v>
      </c>
    </row>
    <row r="29" spans="1:16" ht="12.75" customHeight="1">
      <c r="A29" s="28">
        <v>19</v>
      </c>
      <c r="B29" s="228" t="s">
        <v>56</v>
      </c>
      <c r="C29" s="30" t="s">
        <v>57</v>
      </c>
      <c r="D29" s="31">
        <v>44798</v>
      </c>
      <c r="E29" s="37">
        <v>3376.75</v>
      </c>
      <c r="F29" s="37">
        <v>3353.2999999999997</v>
      </c>
      <c r="G29" s="38">
        <v>3324.5999999999995</v>
      </c>
      <c r="H29" s="38">
        <v>3272.45</v>
      </c>
      <c r="I29" s="38">
        <v>3243.7499999999995</v>
      </c>
      <c r="J29" s="38">
        <v>3405.4499999999994</v>
      </c>
      <c r="K29" s="38">
        <v>3434.1499999999992</v>
      </c>
      <c r="L29" s="38">
        <v>3486.2999999999993</v>
      </c>
      <c r="M29" s="28">
        <v>3382</v>
      </c>
      <c r="N29" s="28">
        <v>3301.15</v>
      </c>
      <c r="O29" s="39">
        <v>6143800</v>
      </c>
      <c r="P29" s="40">
        <v>-2.1376234469576299E-2</v>
      </c>
    </row>
    <row r="30" spans="1:16" ht="12.75" customHeight="1">
      <c r="A30" s="28">
        <v>20</v>
      </c>
      <c r="B30" s="29" t="s">
        <v>44</v>
      </c>
      <c r="C30" s="30" t="s">
        <v>302</v>
      </c>
      <c r="D30" s="31">
        <v>44798</v>
      </c>
      <c r="E30" s="37">
        <v>2101.6</v>
      </c>
      <c r="F30" s="37">
        <v>2085.9</v>
      </c>
      <c r="G30" s="38">
        <v>2060.7000000000003</v>
      </c>
      <c r="H30" s="38">
        <v>2019.8000000000002</v>
      </c>
      <c r="I30" s="38">
        <v>1994.6000000000004</v>
      </c>
      <c r="J30" s="38">
        <v>2126.8000000000002</v>
      </c>
      <c r="K30" s="38">
        <v>2152</v>
      </c>
      <c r="L30" s="38">
        <v>2192.9</v>
      </c>
      <c r="M30" s="28">
        <v>2111.1</v>
      </c>
      <c r="N30" s="28">
        <v>2045</v>
      </c>
      <c r="O30" s="39">
        <v>700425</v>
      </c>
      <c r="P30" s="40">
        <v>-1.6222479721900347E-2</v>
      </c>
    </row>
    <row r="31" spans="1:16" ht="12.75" customHeight="1">
      <c r="A31" s="28">
        <v>21</v>
      </c>
      <c r="B31" s="29" t="s">
        <v>44</v>
      </c>
      <c r="C31" s="30" t="s">
        <v>303</v>
      </c>
      <c r="D31" s="31">
        <v>44798</v>
      </c>
      <c r="E31" s="37">
        <v>9136.75</v>
      </c>
      <c r="F31" s="37">
        <v>9174</v>
      </c>
      <c r="G31" s="38">
        <v>9018</v>
      </c>
      <c r="H31" s="38">
        <v>8899.25</v>
      </c>
      <c r="I31" s="38">
        <v>8743.25</v>
      </c>
      <c r="J31" s="38">
        <v>9292.75</v>
      </c>
      <c r="K31" s="38">
        <v>9448.75</v>
      </c>
      <c r="L31" s="38">
        <v>9567.5</v>
      </c>
      <c r="M31" s="28">
        <v>9330</v>
      </c>
      <c r="N31" s="28">
        <v>9055.25</v>
      </c>
      <c r="O31" s="39">
        <v>145575</v>
      </c>
      <c r="P31" s="40">
        <v>-2.7555110220440882E-2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44798</v>
      </c>
      <c r="E32" s="37">
        <v>653.79999999999995</v>
      </c>
      <c r="F32" s="37">
        <v>652.93333333333328</v>
      </c>
      <c r="G32" s="38">
        <v>645.46666666666658</v>
      </c>
      <c r="H32" s="38">
        <v>637.13333333333333</v>
      </c>
      <c r="I32" s="38">
        <v>629.66666666666663</v>
      </c>
      <c r="J32" s="38">
        <v>661.26666666666654</v>
      </c>
      <c r="K32" s="38">
        <v>668.73333333333323</v>
      </c>
      <c r="L32" s="38">
        <v>677.06666666666649</v>
      </c>
      <c r="M32" s="28">
        <v>660.4</v>
      </c>
      <c r="N32" s="28">
        <v>644.6</v>
      </c>
      <c r="O32" s="39">
        <v>6735000</v>
      </c>
      <c r="P32" s="40">
        <v>5.0538137576041177E-2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44798</v>
      </c>
      <c r="E33" s="37">
        <v>561.95000000000005</v>
      </c>
      <c r="F33" s="37">
        <v>562.4666666666667</v>
      </c>
      <c r="G33" s="38">
        <v>557.43333333333339</v>
      </c>
      <c r="H33" s="38">
        <v>552.91666666666674</v>
      </c>
      <c r="I33" s="38">
        <v>547.88333333333344</v>
      </c>
      <c r="J33" s="38">
        <v>566.98333333333335</v>
      </c>
      <c r="K33" s="38">
        <v>572.01666666666665</v>
      </c>
      <c r="L33" s="38">
        <v>576.5333333333333</v>
      </c>
      <c r="M33" s="28">
        <v>567.5</v>
      </c>
      <c r="N33" s="28">
        <v>557.95000000000005</v>
      </c>
      <c r="O33" s="39">
        <v>13021000</v>
      </c>
      <c r="P33" s="40">
        <v>-2.4498052142643091E-2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44798</v>
      </c>
      <c r="E34" s="37">
        <v>751</v>
      </c>
      <c r="F34" s="37">
        <v>748.7166666666667</v>
      </c>
      <c r="G34" s="38">
        <v>744.88333333333344</v>
      </c>
      <c r="H34" s="38">
        <v>738.76666666666677</v>
      </c>
      <c r="I34" s="38">
        <v>734.93333333333351</v>
      </c>
      <c r="J34" s="38">
        <v>754.83333333333337</v>
      </c>
      <c r="K34" s="38">
        <v>758.66666666666663</v>
      </c>
      <c r="L34" s="38">
        <v>764.7833333333333</v>
      </c>
      <c r="M34" s="28">
        <v>752.55</v>
      </c>
      <c r="N34" s="28">
        <v>742.6</v>
      </c>
      <c r="O34" s="39">
        <v>43591200</v>
      </c>
      <c r="P34" s="40">
        <v>-7.6761275165951864E-3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44798</v>
      </c>
      <c r="E35" s="37">
        <v>4057.25</v>
      </c>
      <c r="F35" s="37">
        <v>4057.75</v>
      </c>
      <c r="G35" s="38">
        <v>4040.55</v>
      </c>
      <c r="H35" s="38">
        <v>4023.8500000000004</v>
      </c>
      <c r="I35" s="38">
        <v>4006.6500000000005</v>
      </c>
      <c r="J35" s="38">
        <v>4074.45</v>
      </c>
      <c r="K35" s="38">
        <v>4091.6499999999996</v>
      </c>
      <c r="L35" s="38">
        <v>4108.3499999999995</v>
      </c>
      <c r="M35" s="28">
        <v>4074.95</v>
      </c>
      <c r="N35" s="28">
        <v>4041.05</v>
      </c>
      <c r="O35" s="39">
        <v>1914000</v>
      </c>
      <c r="P35" s="40">
        <v>-1.1741682974559687E-3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44798</v>
      </c>
      <c r="E36" s="37">
        <v>16336.05</v>
      </c>
      <c r="F36" s="37">
        <v>16310.816666666666</v>
      </c>
      <c r="G36" s="38">
        <v>16206.633333333331</v>
      </c>
      <c r="H36" s="38">
        <v>16077.216666666665</v>
      </c>
      <c r="I36" s="38">
        <v>15973.033333333331</v>
      </c>
      <c r="J36" s="38">
        <v>16440.23333333333</v>
      </c>
      <c r="K36" s="38">
        <v>16544.416666666664</v>
      </c>
      <c r="L36" s="38">
        <v>16673.833333333332</v>
      </c>
      <c r="M36" s="28">
        <v>16415</v>
      </c>
      <c r="N36" s="28">
        <v>16181.4</v>
      </c>
      <c r="O36" s="39">
        <v>854500</v>
      </c>
      <c r="P36" s="40">
        <v>-4.1718066614332174E-2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44798</v>
      </c>
      <c r="E37" s="37">
        <v>7195.65</v>
      </c>
      <c r="F37" s="37">
        <v>7193.4333333333334</v>
      </c>
      <c r="G37" s="38">
        <v>7144.916666666667</v>
      </c>
      <c r="H37" s="38">
        <v>7094.1833333333334</v>
      </c>
      <c r="I37" s="38">
        <v>7045.666666666667</v>
      </c>
      <c r="J37" s="38">
        <v>7244.166666666667</v>
      </c>
      <c r="K37" s="38">
        <v>7292.6833333333334</v>
      </c>
      <c r="L37" s="38">
        <v>7343.416666666667</v>
      </c>
      <c r="M37" s="28">
        <v>7241.95</v>
      </c>
      <c r="N37" s="28">
        <v>7142.7</v>
      </c>
      <c r="O37" s="39">
        <v>4551250</v>
      </c>
      <c r="P37" s="40">
        <v>1.9773694824109345E-2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44798</v>
      </c>
      <c r="E38" s="37">
        <v>2122.1999999999998</v>
      </c>
      <c r="F38" s="37">
        <v>2120.4</v>
      </c>
      <c r="G38" s="38">
        <v>2096.75</v>
      </c>
      <c r="H38" s="38">
        <v>2071.2999999999997</v>
      </c>
      <c r="I38" s="38">
        <v>2047.6499999999996</v>
      </c>
      <c r="J38" s="38">
        <v>2145.8500000000004</v>
      </c>
      <c r="K38" s="38">
        <v>2169.5000000000009</v>
      </c>
      <c r="L38" s="38">
        <v>2194.9500000000007</v>
      </c>
      <c r="M38" s="28">
        <v>2144.0500000000002</v>
      </c>
      <c r="N38" s="28">
        <v>2094.9499999999998</v>
      </c>
      <c r="O38" s="39">
        <v>2004600</v>
      </c>
      <c r="P38" s="40">
        <v>-2.4667931688804556E-2</v>
      </c>
    </row>
    <row r="39" spans="1:16" ht="12.75" customHeight="1">
      <c r="A39" s="28">
        <v>29</v>
      </c>
      <c r="B39" s="29" t="s">
        <v>44</v>
      </c>
      <c r="C39" s="30" t="s">
        <v>309</v>
      </c>
      <c r="D39" s="31">
        <v>44798</v>
      </c>
      <c r="E39" s="37">
        <v>345</v>
      </c>
      <c r="F39" s="37">
        <v>347.83333333333331</v>
      </c>
      <c r="G39" s="38">
        <v>340.91666666666663</v>
      </c>
      <c r="H39" s="38">
        <v>336.83333333333331</v>
      </c>
      <c r="I39" s="38">
        <v>329.91666666666663</v>
      </c>
      <c r="J39" s="38">
        <v>351.91666666666663</v>
      </c>
      <c r="K39" s="38">
        <v>358.83333333333326</v>
      </c>
      <c r="L39" s="38">
        <v>362.91666666666663</v>
      </c>
      <c r="M39" s="28">
        <v>354.75</v>
      </c>
      <c r="N39" s="28">
        <v>343.75</v>
      </c>
      <c r="O39" s="39">
        <v>7844800</v>
      </c>
      <c r="P39" s="40">
        <v>2.359081419624217E-2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44798</v>
      </c>
      <c r="E40" s="37">
        <v>296.3</v>
      </c>
      <c r="F40" s="37">
        <v>291.7</v>
      </c>
      <c r="G40" s="38">
        <v>285.7</v>
      </c>
      <c r="H40" s="38">
        <v>275.10000000000002</v>
      </c>
      <c r="I40" s="38">
        <v>269.10000000000002</v>
      </c>
      <c r="J40" s="38">
        <v>302.29999999999995</v>
      </c>
      <c r="K40" s="38">
        <v>308.29999999999995</v>
      </c>
      <c r="L40" s="38">
        <v>318.89999999999992</v>
      </c>
      <c r="M40" s="28">
        <v>297.7</v>
      </c>
      <c r="N40" s="28">
        <v>281.10000000000002</v>
      </c>
      <c r="O40" s="39">
        <v>29901600</v>
      </c>
      <c r="P40" s="40">
        <v>-1.8055973517905506E-4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44798</v>
      </c>
      <c r="E41" s="37">
        <v>123.7</v>
      </c>
      <c r="F41" s="37">
        <v>123.10000000000001</v>
      </c>
      <c r="G41" s="38">
        <v>121.55000000000001</v>
      </c>
      <c r="H41" s="38">
        <v>119.4</v>
      </c>
      <c r="I41" s="38">
        <v>117.85000000000001</v>
      </c>
      <c r="J41" s="38">
        <v>125.25000000000001</v>
      </c>
      <c r="K41" s="38">
        <v>126.8</v>
      </c>
      <c r="L41" s="38">
        <v>128.95000000000002</v>
      </c>
      <c r="M41" s="28">
        <v>124.65</v>
      </c>
      <c r="N41" s="28">
        <v>120.95</v>
      </c>
      <c r="O41" s="39">
        <v>95559750</v>
      </c>
      <c r="P41" s="40">
        <v>3.958505695920575E-2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44798</v>
      </c>
      <c r="E42" s="37">
        <v>1863.75</v>
      </c>
      <c r="F42" s="37">
        <v>1874.6666666666667</v>
      </c>
      <c r="G42" s="38">
        <v>1842.3333333333335</v>
      </c>
      <c r="H42" s="38">
        <v>1820.9166666666667</v>
      </c>
      <c r="I42" s="38">
        <v>1788.5833333333335</v>
      </c>
      <c r="J42" s="38">
        <v>1896.0833333333335</v>
      </c>
      <c r="K42" s="38">
        <v>1928.416666666667</v>
      </c>
      <c r="L42" s="38">
        <v>1949.8333333333335</v>
      </c>
      <c r="M42" s="28">
        <v>1907</v>
      </c>
      <c r="N42" s="28">
        <v>1853.25</v>
      </c>
      <c r="O42" s="39">
        <v>2070475</v>
      </c>
      <c r="P42" s="40">
        <v>1.5237324703344121E-2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44798</v>
      </c>
      <c r="E43" s="37">
        <v>294.5</v>
      </c>
      <c r="F43" s="37">
        <v>295.33333333333331</v>
      </c>
      <c r="G43" s="38">
        <v>290.46666666666664</v>
      </c>
      <c r="H43" s="38">
        <v>286.43333333333334</v>
      </c>
      <c r="I43" s="38">
        <v>281.56666666666666</v>
      </c>
      <c r="J43" s="38">
        <v>299.36666666666662</v>
      </c>
      <c r="K43" s="38">
        <v>304.23333333333329</v>
      </c>
      <c r="L43" s="38">
        <v>308.26666666666659</v>
      </c>
      <c r="M43" s="28">
        <v>300.2</v>
      </c>
      <c r="N43" s="28">
        <v>291.3</v>
      </c>
      <c r="O43" s="39">
        <v>28127600</v>
      </c>
      <c r="P43" s="40">
        <v>2.4498269896193772E-2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44798</v>
      </c>
      <c r="E44" s="37">
        <v>659.75</v>
      </c>
      <c r="F44" s="37">
        <v>657.4666666666667</v>
      </c>
      <c r="G44" s="38">
        <v>652.28333333333342</v>
      </c>
      <c r="H44" s="38">
        <v>644.81666666666672</v>
      </c>
      <c r="I44" s="38">
        <v>639.63333333333344</v>
      </c>
      <c r="J44" s="38">
        <v>664.93333333333339</v>
      </c>
      <c r="K44" s="38">
        <v>670.11666666666679</v>
      </c>
      <c r="L44" s="38">
        <v>677.58333333333337</v>
      </c>
      <c r="M44" s="28">
        <v>662.65</v>
      </c>
      <c r="N44" s="28">
        <v>650</v>
      </c>
      <c r="O44" s="39">
        <v>7150000</v>
      </c>
      <c r="P44" s="40">
        <v>-7.4820583295159568E-3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44798</v>
      </c>
      <c r="E45" s="37">
        <v>734.65</v>
      </c>
      <c r="F45" s="37">
        <v>732.61666666666667</v>
      </c>
      <c r="G45" s="38">
        <v>726.63333333333333</v>
      </c>
      <c r="H45" s="38">
        <v>718.61666666666667</v>
      </c>
      <c r="I45" s="38">
        <v>712.63333333333333</v>
      </c>
      <c r="J45" s="38">
        <v>740.63333333333333</v>
      </c>
      <c r="K45" s="38">
        <v>746.61666666666667</v>
      </c>
      <c r="L45" s="38">
        <v>754.63333333333333</v>
      </c>
      <c r="M45" s="28">
        <v>738.6</v>
      </c>
      <c r="N45" s="28">
        <v>724.6</v>
      </c>
      <c r="O45" s="39">
        <v>7824000</v>
      </c>
      <c r="P45" s="40">
        <v>-3.8197097020626434E-3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44798</v>
      </c>
      <c r="E46" s="37">
        <v>734.7</v>
      </c>
      <c r="F46" s="37">
        <v>730.61666666666667</v>
      </c>
      <c r="G46" s="38">
        <v>723.18333333333339</v>
      </c>
      <c r="H46" s="38">
        <v>711.66666666666674</v>
      </c>
      <c r="I46" s="38">
        <v>704.23333333333346</v>
      </c>
      <c r="J46" s="38">
        <v>742.13333333333333</v>
      </c>
      <c r="K46" s="38">
        <v>749.56666666666649</v>
      </c>
      <c r="L46" s="38">
        <v>761.08333333333326</v>
      </c>
      <c r="M46" s="28">
        <v>738.05</v>
      </c>
      <c r="N46" s="28">
        <v>719.1</v>
      </c>
      <c r="O46" s="39">
        <v>51198350</v>
      </c>
      <c r="P46" s="40">
        <v>2.1756917584052366E-3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44798</v>
      </c>
      <c r="E47" s="37">
        <v>53.4</v>
      </c>
      <c r="F47" s="37">
        <v>53.133333333333333</v>
      </c>
      <c r="G47" s="38">
        <v>52.766666666666666</v>
      </c>
      <c r="H47" s="38">
        <v>52.133333333333333</v>
      </c>
      <c r="I47" s="38">
        <v>51.766666666666666</v>
      </c>
      <c r="J47" s="38">
        <v>53.766666666666666</v>
      </c>
      <c r="K47" s="38">
        <v>54.133333333333326</v>
      </c>
      <c r="L47" s="38">
        <v>54.766666666666666</v>
      </c>
      <c r="M47" s="28">
        <v>53.5</v>
      </c>
      <c r="N47" s="28">
        <v>52.5</v>
      </c>
      <c r="O47" s="39">
        <v>106323000</v>
      </c>
      <c r="P47" s="40">
        <v>-3.5251524390243899E-2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44798</v>
      </c>
      <c r="E48" s="37">
        <v>306.8</v>
      </c>
      <c r="F48" s="37">
        <v>307.41666666666669</v>
      </c>
      <c r="G48" s="38">
        <v>305.08333333333337</v>
      </c>
      <c r="H48" s="38">
        <v>303.36666666666667</v>
      </c>
      <c r="I48" s="38">
        <v>301.03333333333336</v>
      </c>
      <c r="J48" s="38">
        <v>309.13333333333338</v>
      </c>
      <c r="K48" s="38">
        <v>311.46666666666675</v>
      </c>
      <c r="L48" s="38">
        <v>313.18333333333339</v>
      </c>
      <c r="M48" s="28">
        <v>309.75</v>
      </c>
      <c r="N48" s="28">
        <v>305.7</v>
      </c>
      <c r="O48" s="39">
        <v>17730700</v>
      </c>
      <c r="P48" s="40">
        <v>3.1229668184775536E-3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44798</v>
      </c>
      <c r="E49" s="37">
        <v>17297.099999999999</v>
      </c>
      <c r="F49" s="37">
        <v>17302.616666666665</v>
      </c>
      <c r="G49" s="38">
        <v>17199.883333333331</v>
      </c>
      <c r="H49" s="38">
        <v>17102.666666666668</v>
      </c>
      <c r="I49" s="38">
        <v>16999.933333333334</v>
      </c>
      <c r="J49" s="38">
        <v>17399.833333333328</v>
      </c>
      <c r="K49" s="38">
        <v>17502.566666666658</v>
      </c>
      <c r="L49" s="38">
        <v>17599.783333333326</v>
      </c>
      <c r="M49" s="28">
        <v>17405.349999999999</v>
      </c>
      <c r="N49" s="28">
        <v>17205.400000000001</v>
      </c>
      <c r="O49" s="39">
        <v>188550</v>
      </c>
      <c r="P49" s="40">
        <v>0.11932324131789848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44798</v>
      </c>
      <c r="E50" s="37">
        <v>329.35</v>
      </c>
      <c r="F50" s="37">
        <v>330.3</v>
      </c>
      <c r="G50" s="38">
        <v>326.95000000000005</v>
      </c>
      <c r="H50" s="38">
        <v>324.55</v>
      </c>
      <c r="I50" s="38">
        <v>321.20000000000005</v>
      </c>
      <c r="J50" s="38">
        <v>332.70000000000005</v>
      </c>
      <c r="K50" s="38">
        <v>336.05000000000007</v>
      </c>
      <c r="L50" s="38">
        <v>338.45000000000005</v>
      </c>
      <c r="M50" s="28">
        <v>333.65</v>
      </c>
      <c r="N50" s="28">
        <v>327.9</v>
      </c>
      <c r="O50" s="39">
        <v>15094800</v>
      </c>
      <c r="P50" s="40">
        <v>1.3904001934469834E-2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44798</v>
      </c>
      <c r="E51" s="37">
        <v>3658.5</v>
      </c>
      <c r="F51" s="37">
        <v>3658.5</v>
      </c>
      <c r="G51" s="38">
        <v>3634</v>
      </c>
      <c r="H51" s="38">
        <v>3609.5</v>
      </c>
      <c r="I51" s="38">
        <v>3585</v>
      </c>
      <c r="J51" s="38">
        <v>3683</v>
      </c>
      <c r="K51" s="38">
        <v>3707.5</v>
      </c>
      <c r="L51" s="38">
        <v>3732</v>
      </c>
      <c r="M51" s="28">
        <v>3683</v>
      </c>
      <c r="N51" s="28">
        <v>3634</v>
      </c>
      <c r="O51" s="39">
        <v>1716600</v>
      </c>
      <c r="P51" s="40">
        <v>-3.7132600403859101E-2</v>
      </c>
    </row>
    <row r="52" spans="1:16" ht="12.75" customHeight="1">
      <c r="A52" s="28">
        <v>42</v>
      </c>
      <c r="B52" s="29" t="s">
        <v>86</v>
      </c>
      <c r="C52" s="30" t="s">
        <v>314</v>
      </c>
      <c r="D52" s="31">
        <v>44798</v>
      </c>
      <c r="E52" s="37">
        <v>320.95</v>
      </c>
      <c r="F52" s="37">
        <v>322.2</v>
      </c>
      <c r="G52" s="38">
        <v>317.95</v>
      </c>
      <c r="H52" s="38">
        <v>314.95</v>
      </c>
      <c r="I52" s="38">
        <v>310.7</v>
      </c>
      <c r="J52" s="38">
        <v>325.2</v>
      </c>
      <c r="K52" s="38">
        <v>329.45</v>
      </c>
      <c r="L52" s="38">
        <v>332.45</v>
      </c>
      <c r="M52" s="28">
        <v>326.45</v>
      </c>
      <c r="N52" s="28">
        <v>319.2</v>
      </c>
      <c r="O52" s="39">
        <v>7623200</v>
      </c>
      <c r="P52" s="40">
        <v>2.2137005403521003E-2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44798</v>
      </c>
      <c r="E53" s="37">
        <v>232.6</v>
      </c>
      <c r="F53" s="37">
        <v>231</v>
      </c>
      <c r="G53" s="38">
        <v>228.9</v>
      </c>
      <c r="H53" s="38">
        <v>225.20000000000002</v>
      </c>
      <c r="I53" s="38">
        <v>223.10000000000002</v>
      </c>
      <c r="J53" s="38">
        <v>234.7</v>
      </c>
      <c r="K53" s="38">
        <v>236.8</v>
      </c>
      <c r="L53" s="38">
        <v>240.49999999999997</v>
      </c>
      <c r="M53" s="28">
        <v>233.1</v>
      </c>
      <c r="N53" s="28">
        <v>227.3</v>
      </c>
      <c r="O53" s="39">
        <v>39330900</v>
      </c>
      <c r="P53" s="40">
        <v>-2.5031791714075362E-2</v>
      </c>
    </row>
    <row r="54" spans="1:16" ht="12.75" customHeight="1">
      <c r="A54" s="28">
        <v>44</v>
      </c>
      <c r="B54" s="29" t="s">
        <v>63</v>
      </c>
      <c r="C54" s="30" t="s">
        <v>321</v>
      </c>
      <c r="D54" s="31">
        <v>44798</v>
      </c>
      <c r="E54" s="37">
        <v>635.4</v>
      </c>
      <c r="F54" s="37">
        <v>623.35</v>
      </c>
      <c r="G54" s="38">
        <v>607.70000000000005</v>
      </c>
      <c r="H54" s="38">
        <v>580</v>
      </c>
      <c r="I54" s="38">
        <v>564.35</v>
      </c>
      <c r="J54" s="38">
        <v>651.05000000000007</v>
      </c>
      <c r="K54" s="38">
        <v>666.69999999999993</v>
      </c>
      <c r="L54" s="38">
        <v>694.40000000000009</v>
      </c>
      <c r="M54" s="28">
        <v>639</v>
      </c>
      <c r="N54" s="28">
        <v>595.65</v>
      </c>
      <c r="O54" s="39">
        <v>2652975</v>
      </c>
      <c r="P54" s="40">
        <v>9.5410628019323665E-2</v>
      </c>
    </row>
    <row r="55" spans="1:16" ht="12.75" customHeight="1">
      <c r="A55" s="28">
        <v>45</v>
      </c>
      <c r="B55" s="29" t="s">
        <v>44</v>
      </c>
      <c r="C55" s="30" t="s">
        <v>332</v>
      </c>
      <c r="D55" s="31">
        <v>44798</v>
      </c>
      <c r="E55" s="37">
        <v>325.89999999999998</v>
      </c>
      <c r="F55" s="37">
        <v>325.33333333333331</v>
      </c>
      <c r="G55" s="38">
        <v>322.46666666666664</v>
      </c>
      <c r="H55" s="38">
        <v>319.0333333333333</v>
      </c>
      <c r="I55" s="38">
        <v>316.16666666666663</v>
      </c>
      <c r="J55" s="38">
        <v>328.76666666666665</v>
      </c>
      <c r="K55" s="38">
        <v>331.63333333333333</v>
      </c>
      <c r="L55" s="38">
        <v>335.06666666666666</v>
      </c>
      <c r="M55" s="28">
        <v>328.2</v>
      </c>
      <c r="N55" s="28">
        <v>321.89999999999998</v>
      </c>
      <c r="O55" s="39">
        <v>6810000</v>
      </c>
      <c r="P55" s="40">
        <v>3.4168564920273349E-2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44798</v>
      </c>
      <c r="E56" s="37">
        <v>798.55</v>
      </c>
      <c r="F56" s="37">
        <v>795.11666666666667</v>
      </c>
      <c r="G56" s="38">
        <v>790.08333333333337</v>
      </c>
      <c r="H56" s="38">
        <v>781.61666666666667</v>
      </c>
      <c r="I56" s="38">
        <v>776.58333333333337</v>
      </c>
      <c r="J56" s="38">
        <v>803.58333333333337</v>
      </c>
      <c r="K56" s="38">
        <v>808.61666666666667</v>
      </c>
      <c r="L56" s="38">
        <v>817.08333333333337</v>
      </c>
      <c r="M56" s="28">
        <v>800.15</v>
      </c>
      <c r="N56" s="28">
        <v>786.65</v>
      </c>
      <c r="O56" s="39">
        <v>7575000</v>
      </c>
      <c r="P56" s="40">
        <v>-6.3944909001475651E-3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44798</v>
      </c>
      <c r="E57" s="37">
        <v>1036.3499999999999</v>
      </c>
      <c r="F57" s="37">
        <v>1038.0333333333333</v>
      </c>
      <c r="G57" s="38">
        <v>1023.8166666666666</v>
      </c>
      <c r="H57" s="38">
        <v>1011.2833333333333</v>
      </c>
      <c r="I57" s="38">
        <v>997.06666666666661</v>
      </c>
      <c r="J57" s="38">
        <v>1050.5666666666666</v>
      </c>
      <c r="K57" s="38">
        <v>1064.7833333333333</v>
      </c>
      <c r="L57" s="38">
        <v>1077.3166666666666</v>
      </c>
      <c r="M57" s="28">
        <v>1052.25</v>
      </c>
      <c r="N57" s="28">
        <v>1025.5</v>
      </c>
      <c r="O57" s="39">
        <v>8602100</v>
      </c>
      <c r="P57" s="40">
        <v>-4.5785564928978298E-2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44798</v>
      </c>
      <c r="E58" s="37">
        <v>223.85</v>
      </c>
      <c r="F58" s="37">
        <v>223.86666666666665</v>
      </c>
      <c r="G58" s="38">
        <v>222.18333333333328</v>
      </c>
      <c r="H58" s="38">
        <v>220.51666666666662</v>
      </c>
      <c r="I58" s="38">
        <v>218.83333333333326</v>
      </c>
      <c r="J58" s="38">
        <v>225.5333333333333</v>
      </c>
      <c r="K58" s="38">
        <v>227.21666666666664</v>
      </c>
      <c r="L58" s="38">
        <v>228.88333333333333</v>
      </c>
      <c r="M58" s="28">
        <v>225.55</v>
      </c>
      <c r="N58" s="28">
        <v>222.2</v>
      </c>
      <c r="O58" s="39">
        <v>37069200</v>
      </c>
      <c r="P58" s="40">
        <v>-9.8721112856181292E-3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44798</v>
      </c>
      <c r="E59" s="37">
        <v>3701.1</v>
      </c>
      <c r="F59" s="37">
        <v>3696.7166666666672</v>
      </c>
      <c r="G59" s="38">
        <v>3663.9333333333343</v>
      </c>
      <c r="H59" s="38">
        <v>3626.7666666666673</v>
      </c>
      <c r="I59" s="38">
        <v>3593.9833333333345</v>
      </c>
      <c r="J59" s="38">
        <v>3733.8833333333341</v>
      </c>
      <c r="K59" s="38">
        <v>3766.666666666667</v>
      </c>
      <c r="L59" s="38">
        <v>3803.8333333333339</v>
      </c>
      <c r="M59" s="28">
        <v>3729.5</v>
      </c>
      <c r="N59" s="28">
        <v>3659.55</v>
      </c>
      <c r="O59" s="39">
        <v>886650</v>
      </c>
      <c r="P59" s="40">
        <v>-6.8884408602150537E-3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44798</v>
      </c>
      <c r="E60" s="37">
        <v>1592.4</v>
      </c>
      <c r="F60" s="37">
        <v>1594.7</v>
      </c>
      <c r="G60" s="38">
        <v>1579.7</v>
      </c>
      <c r="H60" s="38">
        <v>1567</v>
      </c>
      <c r="I60" s="38">
        <v>1552</v>
      </c>
      <c r="J60" s="38">
        <v>1607.4</v>
      </c>
      <c r="K60" s="38">
        <v>1622.4</v>
      </c>
      <c r="L60" s="38">
        <v>1635.1000000000001</v>
      </c>
      <c r="M60" s="28">
        <v>1609.7</v>
      </c>
      <c r="N60" s="28">
        <v>1582</v>
      </c>
      <c r="O60" s="39">
        <v>2510900</v>
      </c>
      <c r="P60" s="40">
        <v>-5.7169141805756343E-2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44798</v>
      </c>
      <c r="E61" s="37">
        <v>688.65</v>
      </c>
      <c r="F61" s="37">
        <v>684.7833333333333</v>
      </c>
      <c r="G61" s="38">
        <v>678.66666666666663</v>
      </c>
      <c r="H61" s="38">
        <v>668.68333333333328</v>
      </c>
      <c r="I61" s="38">
        <v>662.56666666666661</v>
      </c>
      <c r="J61" s="38">
        <v>694.76666666666665</v>
      </c>
      <c r="K61" s="38">
        <v>700.88333333333344</v>
      </c>
      <c r="L61" s="38">
        <v>710.86666666666667</v>
      </c>
      <c r="M61" s="28">
        <v>690.9</v>
      </c>
      <c r="N61" s="28">
        <v>674.8</v>
      </c>
      <c r="O61" s="39">
        <v>4669000</v>
      </c>
      <c r="P61" s="40">
        <v>-4.0879211175020545E-2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44798</v>
      </c>
      <c r="E62" s="37">
        <v>1058.8499999999999</v>
      </c>
      <c r="F62" s="37">
        <v>1055.2499999999998</v>
      </c>
      <c r="G62" s="38">
        <v>1048.6999999999996</v>
      </c>
      <c r="H62" s="38">
        <v>1038.5499999999997</v>
      </c>
      <c r="I62" s="38">
        <v>1031.9999999999995</v>
      </c>
      <c r="J62" s="38">
        <v>1065.3999999999996</v>
      </c>
      <c r="K62" s="38">
        <v>1071.9499999999998</v>
      </c>
      <c r="L62" s="38">
        <v>1082.0999999999997</v>
      </c>
      <c r="M62" s="28">
        <v>1061.8</v>
      </c>
      <c r="N62" s="28">
        <v>1045.0999999999999</v>
      </c>
      <c r="O62" s="39">
        <v>1283100</v>
      </c>
      <c r="P62" s="40">
        <v>1.4950166112956811E-2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44798</v>
      </c>
      <c r="E63" s="37">
        <v>388.2</v>
      </c>
      <c r="F63" s="37">
        <v>387.98333333333335</v>
      </c>
      <c r="G63" s="38">
        <v>383.4666666666667</v>
      </c>
      <c r="H63" s="38">
        <v>378.73333333333335</v>
      </c>
      <c r="I63" s="38">
        <v>374.2166666666667</v>
      </c>
      <c r="J63" s="38">
        <v>392.7166666666667</v>
      </c>
      <c r="K63" s="38">
        <v>397.23333333333335</v>
      </c>
      <c r="L63" s="38">
        <v>401.9666666666667</v>
      </c>
      <c r="M63" s="28">
        <v>392.5</v>
      </c>
      <c r="N63" s="28">
        <v>383.25</v>
      </c>
      <c r="O63" s="39">
        <v>4879500</v>
      </c>
      <c r="P63" s="40">
        <v>8.7959866220735788E-2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44798</v>
      </c>
      <c r="E64" s="37">
        <v>177.55</v>
      </c>
      <c r="F64" s="37">
        <v>177.51666666666665</v>
      </c>
      <c r="G64" s="38">
        <v>175.7833333333333</v>
      </c>
      <c r="H64" s="38">
        <v>174.01666666666665</v>
      </c>
      <c r="I64" s="38">
        <v>172.2833333333333</v>
      </c>
      <c r="J64" s="38">
        <v>179.2833333333333</v>
      </c>
      <c r="K64" s="38">
        <v>181.01666666666665</v>
      </c>
      <c r="L64" s="38">
        <v>182.7833333333333</v>
      </c>
      <c r="M64" s="28">
        <v>179.25</v>
      </c>
      <c r="N64" s="28">
        <v>175.75</v>
      </c>
      <c r="O64" s="39">
        <v>6585000</v>
      </c>
      <c r="P64" s="40">
        <v>-0.17532874139010646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44798</v>
      </c>
      <c r="E65" s="37">
        <v>1202.3</v>
      </c>
      <c r="F65" s="37">
        <v>1192.7666666666667</v>
      </c>
      <c r="G65" s="38">
        <v>1167.5333333333333</v>
      </c>
      <c r="H65" s="38">
        <v>1132.7666666666667</v>
      </c>
      <c r="I65" s="38">
        <v>1107.5333333333333</v>
      </c>
      <c r="J65" s="38">
        <v>1227.5333333333333</v>
      </c>
      <c r="K65" s="38">
        <v>1252.7666666666664</v>
      </c>
      <c r="L65" s="38">
        <v>1287.5333333333333</v>
      </c>
      <c r="M65" s="28">
        <v>1218</v>
      </c>
      <c r="N65" s="28">
        <v>1158</v>
      </c>
      <c r="O65" s="39">
        <v>3477000</v>
      </c>
      <c r="P65" s="40">
        <v>-1.8945918015845678E-3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44798</v>
      </c>
      <c r="E66" s="37">
        <v>586.75</v>
      </c>
      <c r="F66" s="37">
        <v>584.98333333333335</v>
      </c>
      <c r="G66" s="38">
        <v>581.7166666666667</v>
      </c>
      <c r="H66" s="38">
        <v>576.68333333333339</v>
      </c>
      <c r="I66" s="38">
        <v>573.41666666666674</v>
      </c>
      <c r="J66" s="38">
        <v>590.01666666666665</v>
      </c>
      <c r="K66" s="38">
        <v>593.2833333333333</v>
      </c>
      <c r="L66" s="38">
        <v>598.31666666666661</v>
      </c>
      <c r="M66" s="28">
        <v>588.25</v>
      </c>
      <c r="N66" s="28">
        <v>579.95000000000005</v>
      </c>
      <c r="O66" s="39">
        <v>11140000</v>
      </c>
      <c r="P66" s="40">
        <v>-1.6118348421285053E-2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44798</v>
      </c>
      <c r="E67" s="37">
        <v>1551.95</v>
      </c>
      <c r="F67" s="37">
        <v>1552.4166666666667</v>
      </c>
      <c r="G67" s="38">
        <v>1539.5333333333335</v>
      </c>
      <c r="H67" s="38">
        <v>1527.1166666666668</v>
      </c>
      <c r="I67" s="38">
        <v>1514.2333333333336</v>
      </c>
      <c r="J67" s="38">
        <v>1564.8333333333335</v>
      </c>
      <c r="K67" s="38">
        <v>1577.7166666666667</v>
      </c>
      <c r="L67" s="38">
        <v>1590.1333333333334</v>
      </c>
      <c r="M67" s="28">
        <v>1565.3</v>
      </c>
      <c r="N67" s="28">
        <v>1540</v>
      </c>
      <c r="O67" s="39">
        <v>1392500</v>
      </c>
      <c r="P67" s="40">
        <v>9.423704240666908E-3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44798</v>
      </c>
      <c r="E68" s="37">
        <v>1990.75</v>
      </c>
      <c r="F68" s="37">
        <v>1990.6000000000001</v>
      </c>
      <c r="G68" s="38">
        <v>1977.9000000000003</v>
      </c>
      <c r="H68" s="38">
        <v>1965.0500000000002</v>
      </c>
      <c r="I68" s="38">
        <v>1952.3500000000004</v>
      </c>
      <c r="J68" s="38">
        <v>2003.4500000000003</v>
      </c>
      <c r="K68" s="38">
        <v>2016.15</v>
      </c>
      <c r="L68" s="38">
        <v>2029.0000000000002</v>
      </c>
      <c r="M68" s="28">
        <v>2003.3</v>
      </c>
      <c r="N68" s="28">
        <v>1977.75</v>
      </c>
      <c r="O68" s="39">
        <v>2106500</v>
      </c>
      <c r="P68" s="40">
        <v>5.609261248358993E-3</v>
      </c>
    </row>
    <row r="69" spans="1:16" ht="12.75" customHeight="1">
      <c r="A69" s="28">
        <v>59</v>
      </c>
      <c r="B69" s="29" t="s">
        <v>44</v>
      </c>
      <c r="C69" s="30" t="s">
        <v>340</v>
      </c>
      <c r="D69" s="31">
        <v>44798</v>
      </c>
      <c r="E69" s="37">
        <v>212.8</v>
      </c>
      <c r="F69" s="37">
        <v>213.23333333333335</v>
      </c>
      <c r="G69" s="38">
        <v>210.16666666666669</v>
      </c>
      <c r="H69" s="38">
        <v>207.53333333333333</v>
      </c>
      <c r="I69" s="38">
        <v>204.46666666666667</v>
      </c>
      <c r="J69" s="38">
        <v>215.8666666666667</v>
      </c>
      <c r="K69" s="38">
        <v>218.93333333333337</v>
      </c>
      <c r="L69" s="38">
        <v>221.56666666666672</v>
      </c>
      <c r="M69" s="28">
        <v>216.3</v>
      </c>
      <c r="N69" s="28">
        <v>210.6</v>
      </c>
      <c r="O69" s="39">
        <v>18837000</v>
      </c>
      <c r="P69" s="40">
        <v>4.6377922575699504E-2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44798</v>
      </c>
      <c r="E70" s="37">
        <v>3504.3</v>
      </c>
      <c r="F70" s="37">
        <v>3503.1333333333337</v>
      </c>
      <c r="G70" s="38">
        <v>3458.7166666666672</v>
      </c>
      <c r="H70" s="38">
        <v>3413.1333333333337</v>
      </c>
      <c r="I70" s="38">
        <v>3368.7166666666672</v>
      </c>
      <c r="J70" s="38">
        <v>3548.7166666666672</v>
      </c>
      <c r="K70" s="38">
        <v>3593.1333333333341</v>
      </c>
      <c r="L70" s="38">
        <v>3638.7166666666672</v>
      </c>
      <c r="M70" s="28">
        <v>3547.55</v>
      </c>
      <c r="N70" s="28">
        <v>3457.55</v>
      </c>
      <c r="O70" s="39">
        <v>3585900</v>
      </c>
      <c r="P70" s="40">
        <v>8.8516528549312454E-2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44798</v>
      </c>
      <c r="E71" s="37">
        <v>4089.95</v>
      </c>
      <c r="F71" s="37">
        <v>4089.9666666666667</v>
      </c>
      <c r="G71" s="38">
        <v>4030.9833333333336</v>
      </c>
      <c r="H71" s="38">
        <v>3972.0166666666669</v>
      </c>
      <c r="I71" s="38">
        <v>3913.0333333333338</v>
      </c>
      <c r="J71" s="38">
        <v>4148.9333333333334</v>
      </c>
      <c r="K71" s="38">
        <v>4207.9166666666661</v>
      </c>
      <c r="L71" s="38">
        <v>4266.8833333333332</v>
      </c>
      <c r="M71" s="28">
        <v>4148.95</v>
      </c>
      <c r="N71" s="28">
        <v>4031</v>
      </c>
      <c r="O71" s="39">
        <v>744125</v>
      </c>
      <c r="P71" s="40">
        <v>-0.11872686898593635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44798</v>
      </c>
      <c r="E72" s="37">
        <v>372.55</v>
      </c>
      <c r="F72" s="37">
        <v>371.2166666666667</v>
      </c>
      <c r="G72" s="38">
        <v>369.13333333333338</v>
      </c>
      <c r="H72" s="38">
        <v>365.7166666666667</v>
      </c>
      <c r="I72" s="38">
        <v>363.63333333333338</v>
      </c>
      <c r="J72" s="38">
        <v>374.63333333333338</v>
      </c>
      <c r="K72" s="38">
        <v>376.71666666666664</v>
      </c>
      <c r="L72" s="38">
        <v>380.13333333333338</v>
      </c>
      <c r="M72" s="28">
        <v>373.3</v>
      </c>
      <c r="N72" s="28">
        <v>367.8</v>
      </c>
      <c r="O72" s="39">
        <v>38898750</v>
      </c>
      <c r="P72" s="40">
        <v>-2.5386079966151893E-3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44798</v>
      </c>
      <c r="E73" s="37">
        <v>4215.8</v>
      </c>
      <c r="F73" s="37">
        <v>4211.5</v>
      </c>
      <c r="G73" s="38">
        <v>4193</v>
      </c>
      <c r="H73" s="38">
        <v>4170.2</v>
      </c>
      <c r="I73" s="38">
        <v>4151.7</v>
      </c>
      <c r="J73" s="38">
        <v>4234.3</v>
      </c>
      <c r="K73" s="38">
        <v>4252.8</v>
      </c>
      <c r="L73" s="38">
        <v>4275.6000000000004</v>
      </c>
      <c r="M73" s="28">
        <v>4230</v>
      </c>
      <c r="N73" s="28">
        <v>4188.7</v>
      </c>
      <c r="O73" s="39">
        <v>1918375</v>
      </c>
      <c r="P73" s="40">
        <v>-2.8363406141183919E-2</v>
      </c>
    </row>
    <row r="74" spans="1:16" ht="12.75" customHeight="1">
      <c r="A74" s="28">
        <v>64</v>
      </c>
      <c r="B74" s="29" t="s">
        <v>49</v>
      </c>
      <c r="C74" s="252" t="s">
        <v>99</v>
      </c>
      <c r="D74" s="31">
        <v>44798</v>
      </c>
      <c r="E74" s="37">
        <v>3436.55</v>
      </c>
      <c r="F74" s="37">
        <v>3427.3166666666671</v>
      </c>
      <c r="G74" s="38">
        <v>3393.9333333333343</v>
      </c>
      <c r="H74" s="38">
        <v>3351.3166666666671</v>
      </c>
      <c r="I74" s="38">
        <v>3317.9333333333343</v>
      </c>
      <c r="J74" s="38">
        <v>3469.9333333333343</v>
      </c>
      <c r="K74" s="38">
        <v>3503.3166666666666</v>
      </c>
      <c r="L74" s="38">
        <v>3545.9333333333343</v>
      </c>
      <c r="M74" s="28">
        <v>3460.7</v>
      </c>
      <c r="N74" s="28">
        <v>3384.7</v>
      </c>
      <c r="O74" s="39">
        <v>3284050</v>
      </c>
      <c r="P74" s="40">
        <v>-6.6368159203980093E-2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44798</v>
      </c>
      <c r="E75" s="37">
        <v>1766.3</v>
      </c>
      <c r="F75" s="37">
        <v>1757.5333333333335</v>
      </c>
      <c r="G75" s="38">
        <v>1744.366666666667</v>
      </c>
      <c r="H75" s="38">
        <v>1722.4333333333334</v>
      </c>
      <c r="I75" s="38">
        <v>1709.2666666666669</v>
      </c>
      <c r="J75" s="38">
        <v>1779.4666666666672</v>
      </c>
      <c r="K75" s="38">
        <v>1792.6333333333337</v>
      </c>
      <c r="L75" s="38">
        <v>1814.5666666666673</v>
      </c>
      <c r="M75" s="28">
        <v>1770.7</v>
      </c>
      <c r="N75" s="28">
        <v>1735.6</v>
      </c>
      <c r="O75" s="39">
        <v>1912350</v>
      </c>
      <c r="P75" s="40">
        <v>3.4632034632034632E-3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44798</v>
      </c>
      <c r="E76" s="37">
        <v>158.1</v>
      </c>
      <c r="F76" s="37">
        <v>157.28333333333333</v>
      </c>
      <c r="G76" s="38">
        <v>156.11666666666667</v>
      </c>
      <c r="H76" s="38">
        <v>154.13333333333335</v>
      </c>
      <c r="I76" s="38">
        <v>152.9666666666667</v>
      </c>
      <c r="J76" s="38">
        <v>159.26666666666665</v>
      </c>
      <c r="K76" s="38">
        <v>160.43333333333334</v>
      </c>
      <c r="L76" s="38">
        <v>162.41666666666663</v>
      </c>
      <c r="M76" s="28">
        <v>158.44999999999999</v>
      </c>
      <c r="N76" s="28">
        <v>155.30000000000001</v>
      </c>
      <c r="O76" s="39">
        <v>24289200</v>
      </c>
      <c r="P76" s="40">
        <v>5.9639182943193678E-3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44798</v>
      </c>
      <c r="E77" s="37">
        <v>113.75</v>
      </c>
      <c r="F77" s="37">
        <v>112.53333333333335</v>
      </c>
      <c r="G77" s="38">
        <v>110.81666666666669</v>
      </c>
      <c r="H77" s="38">
        <v>107.88333333333334</v>
      </c>
      <c r="I77" s="38">
        <v>106.16666666666669</v>
      </c>
      <c r="J77" s="38">
        <v>115.4666666666667</v>
      </c>
      <c r="K77" s="38">
        <v>117.18333333333337</v>
      </c>
      <c r="L77" s="38">
        <v>120.1166666666667</v>
      </c>
      <c r="M77" s="28">
        <v>114.25</v>
      </c>
      <c r="N77" s="28">
        <v>109.6</v>
      </c>
      <c r="O77" s="39">
        <v>99410000</v>
      </c>
      <c r="P77" s="40">
        <v>-3.7004746682166037E-2</v>
      </c>
    </row>
    <row r="78" spans="1:16" ht="12.75" customHeight="1">
      <c r="A78" s="28">
        <v>68</v>
      </c>
      <c r="B78" s="29" t="s">
        <v>86</v>
      </c>
      <c r="C78" s="30" t="s">
        <v>354</v>
      </c>
      <c r="D78" s="31">
        <v>44798</v>
      </c>
      <c r="E78" s="37">
        <v>108.2</v>
      </c>
      <c r="F78" s="37">
        <v>107.68333333333332</v>
      </c>
      <c r="G78" s="38">
        <v>106.36666666666665</v>
      </c>
      <c r="H78" s="38">
        <v>104.53333333333332</v>
      </c>
      <c r="I78" s="38">
        <v>103.21666666666664</v>
      </c>
      <c r="J78" s="38">
        <v>109.51666666666665</v>
      </c>
      <c r="K78" s="38">
        <v>110.83333333333334</v>
      </c>
      <c r="L78" s="38">
        <v>112.66666666666666</v>
      </c>
      <c r="M78" s="28">
        <v>109</v>
      </c>
      <c r="N78" s="28">
        <v>105.85</v>
      </c>
      <c r="O78" s="39">
        <v>15719600</v>
      </c>
      <c r="P78" s="40">
        <v>-2.263174911089557E-2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44798</v>
      </c>
      <c r="E79" s="37">
        <v>132.44999999999999</v>
      </c>
      <c r="F79" s="37">
        <v>132.16666666666666</v>
      </c>
      <c r="G79" s="38">
        <v>131.38333333333333</v>
      </c>
      <c r="H79" s="38">
        <v>130.31666666666666</v>
      </c>
      <c r="I79" s="38">
        <v>129.53333333333333</v>
      </c>
      <c r="J79" s="38">
        <v>133.23333333333332</v>
      </c>
      <c r="K79" s="38">
        <v>134.01666666666668</v>
      </c>
      <c r="L79" s="38">
        <v>135.08333333333331</v>
      </c>
      <c r="M79" s="28">
        <v>132.94999999999999</v>
      </c>
      <c r="N79" s="28">
        <v>131.1</v>
      </c>
      <c r="O79" s="39">
        <v>54076500</v>
      </c>
      <c r="P79" s="40">
        <v>-3.3726812816188868E-3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44798</v>
      </c>
      <c r="E80" s="37">
        <v>380.3</v>
      </c>
      <c r="F80" s="37">
        <v>377.7</v>
      </c>
      <c r="G80" s="38">
        <v>373</v>
      </c>
      <c r="H80" s="38">
        <v>365.7</v>
      </c>
      <c r="I80" s="38">
        <v>361</v>
      </c>
      <c r="J80" s="38">
        <v>385</v>
      </c>
      <c r="K80" s="38">
        <v>389.69999999999993</v>
      </c>
      <c r="L80" s="38">
        <v>397</v>
      </c>
      <c r="M80" s="28">
        <v>382.4</v>
      </c>
      <c r="N80" s="28">
        <v>370.4</v>
      </c>
      <c r="O80" s="39">
        <v>8521500</v>
      </c>
      <c r="P80" s="40">
        <v>-2.0618556701030927E-2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44798</v>
      </c>
      <c r="E81" s="37">
        <v>33.9</v>
      </c>
      <c r="F81" s="37">
        <v>33.766666666666666</v>
      </c>
      <c r="G81" s="38">
        <v>33.43333333333333</v>
      </c>
      <c r="H81" s="38">
        <v>32.966666666666661</v>
      </c>
      <c r="I81" s="38">
        <v>32.633333333333326</v>
      </c>
      <c r="J81" s="38">
        <v>34.233333333333334</v>
      </c>
      <c r="K81" s="38">
        <v>34.566666666666677</v>
      </c>
      <c r="L81" s="38">
        <v>35.033333333333339</v>
      </c>
      <c r="M81" s="28">
        <v>34.1</v>
      </c>
      <c r="N81" s="28">
        <v>33.299999999999997</v>
      </c>
      <c r="O81" s="39">
        <v>126382500</v>
      </c>
      <c r="P81" s="40">
        <v>7.5435573425234534E-2</v>
      </c>
    </row>
    <row r="82" spans="1:16" ht="12.75" customHeight="1">
      <c r="A82" s="28">
        <v>72</v>
      </c>
      <c r="B82" s="29" t="s">
        <v>44</v>
      </c>
      <c r="C82" s="30" t="s">
        <v>369</v>
      </c>
      <c r="D82" s="31">
        <v>44798</v>
      </c>
      <c r="E82" s="37">
        <v>735.65</v>
      </c>
      <c r="F82" s="37">
        <v>731.91666666666663</v>
      </c>
      <c r="G82" s="38">
        <v>725.2833333333333</v>
      </c>
      <c r="H82" s="38">
        <v>714.91666666666663</v>
      </c>
      <c r="I82" s="38">
        <v>708.2833333333333</v>
      </c>
      <c r="J82" s="38">
        <v>742.2833333333333</v>
      </c>
      <c r="K82" s="38">
        <v>748.91666666666674</v>
      </c>
      <c r="L82" s="38">
        <v>759.2833333333333</v>
      </c>
      <c r="M82" s="28">
        <v>738.55</v>
      </c>
      <c r="N82" s="28">
        <v>721.55</v>
      </c>
      <c r="O82" s="39">
        <v>5188300</v>
      </c>
      <c r="P82" s="40">
        <v>-2.13339872486513E-2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44798</v>
      </c>
      <c r="E83" s="37">
        <v>902.8</v>
      </c>
      <c r="F83" s="37">
        <v>898.91666666666663</v>
      </c>
      <c r="G83" s="38">
        <v>892.63333333333321</v>
      </c>
      <c r="H83" s="38">
        <v>882.46666666666658</v>
      </c>
      <c r="I83" s="38">
        <v>876.18333333333317</v>
      </c>
      <c r="J83" s="38">
        <v>909.08333333333326</v>
      </c>
      <c r="K83" s="38">
        <v>915.36666666666679</v>
      </c>
      <c r="L83" s="38">
        <v>925.5333333333333</v>
      </c>
      <c r="M83" s="28">
        <v>905.2</v>
      </c>
      <c r="N83" s="28">
        <v>888.75</v>
      </c>
      <c r="O83" s="39">
        <v>7217000</v>
      </c>
      <c r="P83" s="40">
        <v>-6.236195920488502E-2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44798</v>
      </c>
      <c r="E84" s="37">
        <v>1349.25</v>
      </c>
      <c r="F84" s="37">
        <v>1339.4833333333333</v>
      </c>
      <c r="G84" s="38">
        <v>1326.5666666666666</v>
      </c>
      <c r="H84" s="38">
        <v>1303.8833333333332</v>
      </c>
      <c r="I84" s="38">
        <v>1290.9666666666665</v>
      </c>
      <c r="J84" s="38">
        <v>1362.1666666666667</v>
      </c>
      <c r="K84" s="38">
        <v>1375.0833333333333</v>
      </c>
      <c r="L84" s="38">
        <v>1397.7666666666669</v>
      </c>
      <c r="M84" s="28">
        <v>1352.4</v>
      </c>
      <c r="N84" s="28">
        <v>1316.8</v>
      </c>
      <c r="O84" s="39">
        <v>4356625</v>
      </c>
      <c r="P84" s="40">
        <v>-2.3457419683834777E-2</v>
      </c>
    </row>
    <row r="85" spans="1:16" ht="12.75" customHeight="1">
      <c r="A85" s="28">
        <v>75</v>
      </c>
      <c r="B85" s="29" t="s">
        <v>47</v>
      </c>
      <c r="C85" s="229" t="s">
        <v>109</v>
      </c>
      <c r="D85" s="31">
        <v>44798</v>
      </c>
      <c r="E85" s="37">
        <v>309.7</v>
      </c>
      <c r="F85" s="37">
        <v>308.53333333333336</v>
      </c>
      <c r="G85" s="38">
        <v>306.31666666666672</v>
      </c>
      <c r="H85" s="38">
        <v>302.93333333333334</v>
      </c>
      <c r="I85" s="38">
        <v>300.7166666666667</v>
      </c>
      <c r="J85" s="38">
        <v>311.91666666666674</v>
      </c>
      <c r="K85" s="38">
        <v>314.13333333333333</v>
      </c>
      <c r="L85" s="38">
        <v>317.51666666666677</v>
      </c>
      <c r="M85" s="28">
        <v>310.75</v>
      </c>
      <c r="N85" s="28">
        <v>305.14999999999998</v>
      </c>
      <c r="O85" s="39">
        <v>10598000</v>
      </c>
      <c r="P85" s="40">
        <v>-2.6634827332843499E-2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44798</v>
      </c>
      <c r="E86" s="37">
        <v>1611.7</v>
      </c>
      <c r="F86" s="37">
        <v>1600.45</v>
      </c>
      <c r="G86" s="38">
        <v>1585.75</v>
      </c>
      <c r="H86" s="38">
        <v>1559.8</v>
      </c>
      <c r="I86" s="38">
        <v>1545.1</v>
      </c>
      <c r="J86" s="38">
        <v>1626.4</v>
      </c>
      <c r="K86" s="38">
        <v>1641.1000000000004</v>
      </c>
      <c r="L86" s="38">
        <v>1667.0500000000002</v>
      </c>
      <c r="M86" s="28">
        <v>1615.15</v>
      </c>
      <c r="N86" s="28">
        <v>1574.5</v>
      </c>
      <c r="O86" s="39">
        <v>8980350</v>
      </c>
      <c r="P86" s="40">
        <v>-3.05609681058353E-2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44798</v>
      </c>
      <c r="E87" s="37">
        <v>241.75</v>
      </c>
      <c r="F87" s="37">
        <v>242.83333333333334</v>
      </c>
      <c r="G87" s="38">
        <v>238.01666666666668</v>
      </c>
      <c r="H87" s="38">
        <v>234.28333333333333</v>
      </c>
      <c r="I87" s="38">
        <v>229.46666666666667</v>
      </c>
      <c r="J87" s="38">
        <v>246.56666666666669</v>
      </c>
      <c r="K87" s="38">
        <v>251.38333333333335</v>
      </c>
      <c r="L87" s="38">
        <v>255.1166666666667</v>
      </c>
      <c r="M87" s="28">
        <v>247.65</v>
      </c>
      <c r="N87" s="28">
        <v>239.1</v>
      </c>
      <c r="O87" s="39">
        <v>4027500</v>
      </c>
      <c r="P87" s="40">
        <v>-3.3593281343731254E-2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44798</v>
      </c>
      <c r="E88" s="37">
        <v>479.85</v>
      </c>
      <c r="F88" s="37">
        <v>483.31666666666666</v>
      </c>
      <c r="G88" s="38">
        <v>473.2833333333333</v>
      </c>
      <c r="H88" s="38">
        <v>466.71666666666664</v>
      </c>
      <c r="I88" s="38">
        <v>456.68333333333328</v>
      </c>
      <c r="J88" s="38">
        <v>489.88333333333333</v>
      </c>
      <c r="K88" s="38">
        <v>499.91666666666674</v>
      </c>
      <c r="L88" s="38">
        <v>506.48333333333335</v>
      </c>
      <c r="M88" s="28">
        <v>493.35</v>
      </c>
      <c r="N88" s="28">
        <v>476.75</v>
      </c>
      <c r="O88" s="39">
        <v>5236250</v>
      </c>
      <c r="P88" s="40">
        <v>-8.9898273006860652E-3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44798</v>
      </c>
      <c r="E89" s="37">
        <v>2223.9499999999998</v>
      </c>
      <c r="F89" s="37">
        <v>2231</v>
      </c>
      <c r="G89" s="38">
        <v>2200.1999999999998</v>
      </c>
      <c r="H89" s="38">
        <v>2176.4499999999998</v>
      </c>
      <c r="I89" s="38">
        <v>2145.6499999999996</v>
      </c>
      <c r="J89" s="38">
        <v>2254.75</v>
      </c>
      <c r="K89" s="38">
        <v>2285.5500000000002</v>
      </c>
      <c r="L89" s="38">
        <v>2309.3000000000002</v>
      </c>
      <c r="M89" s="28">
        <v>2261.8000000000002</v>
      </c>
      <c r="N89" s="28">
        <v>2207.25</v>
      </c>
      <c r="O89" s="39">
        <v>2899400</v>
      </c>
      <c r="P89" s="40">
        <v>3.2873109796186721E-3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44798</v>
      </c>
      <c r="E90" s="37">
        <v>1299.05</v>
      </c>
      <c r="F90" s="37">
        <v>1296.8166666666666</v>
      </c>
      <c r="G90" s="38">
        <v>1289.5333333333333</v>
      </c>
      <c r="H90" s="38">
        <v>1280.0166666666667</v>
      </c>
      <c r="I90" s="38">
        <v>1272.7333333333333</v>
      </c>
      <c r="J90" s="38">
        <v>1306.3333333333333</v>
      </c>
      <c r="K90" s="38">
        <v>1313.6166666666666</v>
      </c>
      <c r="L90" s="38">
        <v>1323.1333333333332</v>
      </c>
      <c r="M90" s="28">
        <v>1304.0999999999999</v>
      </c>
      <c r="N90" s="28">
        <v>1287.3</v>
      </c>
      <c r="O90" s="39">
        <v>4995000</v>
      </c>
      <c r="P90" s="40">
        <v>-5.4753608760577405E-3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44798</v>
      </c>
      <c r="E91" s="37">
        <v>948.95</v>
      </c>
      <c r="F91" s="37">
        <v>948.6</v>
      </c>
      <c r="G91" s="38">
        <v>943</v>
      </c>
      <c r="H91" s="38">
        <v>937.05</v>
      </c>
      <c r="I91" s="38">
        <v>931.44999999999993</v>
      </c>
      <c r="J91" s="38">
        <v>954.55000000000007</v>
      </c>
      <c r="K91" s="38">
        <v>960.1500000000002</v>
      </c>
      <c r="L91" s="38">
        <v>966.10000000000014</v>
      </c>
      <c r="M91" s="28">
        <v>954.2</v>
      </c>
      <c r="N91" s="28">
        <v>942.65</v>
      </c>
      <c r="O91" s="39">
        <v>21758100</v>
      </c>
      <c r="P91" s="40">
        <v>-2.8231368900580667E-3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44798</v>
      </c>
      <c r="E92" s="37">
        <v>2438.3000000000002</v>
      </c>
      <c r="F92" s="37">
        <v>2429.15</v>
      </c>
      <c r="G92" s="38">
        <v>2415.5500000000002</v>
      </c>
      <c r="H92" s="38">
        <v>2392.8000000000002</v>
      </c>
      <c r="I92" s="38">
        <v>2379.2000000000003</v>
      </c>
      <c r="J92" s="38">
        <v>2451.9</v>
      </c>
      <c r="K92" s="38">
        <v>2465.4999999999995</v>
      </c>
      <c r="L92" s="38">
        <v>2488.25</v>
      </c>
      <c r="M92" s="28">
        <v>2442.75</v>
      </c>
      <c r="N92" s="28">
        <v>2406.4</v>
      </c>
      <c r="O92" s="39">
        <v>19456200</v>
      </c>
      <c r="P92" s="40">
        <v>-5.2914922008006262E-3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44798</v>
      </c>
      <c r="E93" s="37">
        <v>2117.4</v>
      </c>
      <c r="F93" s="37">
        <v>2120.2333333333336</v>
      </c>
      <c r="G93" s="38">
        <v>2100.5166666666673</v>
      </c>
      <c r="H93" s="38">
        <v>2083.6333333333337</v>
      </c>
      <c r="I93" s="38">
        <v>2063.9166666666674</v>
      </c>
      <c r="J93" s="38">
        <v>2137.1166666666672</v>
      </c>
      <c r="K93" s="38">
        <v>2156.8333333333335</v>
      </c>
      <c r="L93" s="38">
        <v>2173.7166666666672</v>
      </c>
      <c r="M93" s="28">
        <v>2139.9499999999998</v>
      </c>
      <c r="N93" s="28">
        <v>2103.35</v>
      </c>
      <c r="O93" s="39">
        <v>2192700</v>
      </c>
      <c r="P93" s="40">
        <v>1.9244177938920654E-2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44798</v>
      </c>
      <c r="E94" s="37">
        <v>1474.2</v>
      </c>
      <c r="F94" s="37">
        <v>1470.7666666666664</v>
      </c>
      <c r="G94" s="38">
        <v>1464.5333333333328</v>
      </c>
      <c r="H94" s="38">
        <v>1454.8666666666663</v>
      </c>
      <c r="I94" s="38">
        <v>1448.6333333333328</v>
      </c>
      <c r="J94" s="38">
        <v>1480.4333333333329</v>
      </c>
      <c r="K94" s="38">
        <v>1486.6666666666665</v>
      </c>
      <c r="L94" s="38">
        <v>1496.333333333333</v>
      </c>
      <c r="M94" s="28">
        <v>1477</v>
      </c>
      <c r="N94" s="28">
        <v>1461.1</v>
      </c>
      <c r="O94" s="39">
        <v>59215200</v>
      </c>
      <c r="P94" s="40">
        <v>1.7906778859790112E-2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44798</v>
      </c>
      <c r="E95" s="37">
        <v>567.35</v>
      </c>
      <c r="F95" s="37">
        <v>568.18333333333339</v>
      </c>
      <c r="G95" s="38">
        <v>562.41666666666674</v>
      </c>
      <c r="H95" s="38">
        <v>557.48333333333335</v>
      </c>
      <c r="I95" s="38">
        <v>551.7166666666667</v>
      </c>
      <c r="J95" s="38">
        <v>573.11666666666679</v>
      </c>
      <c r="K95" s="38">
        <v>578.88333333333344</v>
      </c>
      <c r="L95" s="38">
        <v>583.81666666666683</v>
      </c>
      <c r="M95" s="28">
        <v>573.95000000000005</v>
      </c>
      <c r="N95" s="28">
        <v>563.25</v>
      </c>
      <c r="O95" s="39">
        <v>25164700</v>
      </c>
      <c r="P95" s="40">
        <v>-8.4088249317324781E-3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44798</v>
      </c>
      <c r="E96" s="37">
        <v>2805.95</v>
      </c>
      <c r="F96" s="37">
        <v>2805.4500000000003</v>
      </c>
      <c r="G96" s="38">
        <v>2782.5000000000005</v>
      </c>
      <c r="H96" s="38">
        <v>2759.05</v>
      </c>
      <c r="I96" s="38">
        <v>2736.1000000000004</v>
      </c>
      <c r="J96" s="38">
        <v>2828.9000000000005</v>
      </c>
      <c r="K96" s="38">
        <v>2851.8500000000004</v>
      </c>
      <c r="L96" s="38">
        <v>2875.3000000000006</v>
      </c>
      <c r="M96" s="28">
        <v>2828.4</v>
      </c>
      <c r="N96" s="28">
        <v>2782</v>
      </c>
      <c r="O96" s="39">
        <v>3621300</v>
      </c>
      <c r="P96" s="40">
        <v>4.9954208642078099E-3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44798</v>
      </c>
      <c r="E97" s="37">
        <v>429.35</v>
      </c>
      <c r="F97" s="37">
        <v>428.98333333333335</v>
      </c>
      <c r="G97" s="38">
        <v>425.31666666666672</v>
      </c>
      <c r="H97" s="38">
        <v>421.28333333333336</v>
      </c>
      <c r="I97" s="38">
        <v>417.61666666666673</v>
      </c>
      <c r="J97" s="38">
        <v>433.01666666666671</v>
      </c>
      <c r="K97" s="38">
        <v>436.68333333333334</v>
      </c>
      <c r="L97" s="38">
        <v>440.7166666666667</v>
      </c>
      <c r="M97" s="28">
        <v>432.65</v>
      </c>
      <c r="N97" s="28">
        <v>424.95</v>
      </c>
      <c r="O97" s="39">
        <v>28764850</v>
      </c>
      <c r="P97" s="40">
        <v>9.9523339907955297E-2</v>
      </c>
    </row>
    <row r="98" spans="1:16" ht="12.75" customHeight="1">
      <c r="A98" s="28">
        <v>88</v>
      </c>
      <c r="B98" s="29" t="s">
        <v>119</v>
      </c>
      <c r="C98" s="30" t="s">
        <v>379</v>
      </c>
      <c r="D98" s="31">
        <v>44798</v>
      </c>
      <c r="E98" s="37">
        <v>116.95</v>
      </c>
      <c r="F98" s="37">
        <v>116.38333333333333</v>
      </c>
      <c r="G98" s="38">
        <v>114.96666666666665</v>
      </c>
      <c r="H98" s="38">
        <v>112.98333333333333</v>
      </c>
      <c r="I98" s="38">
        <v>111.56666666666666</v>
      </c>
      <c r="J98" s="38">
        <v>118.36666666666665</v>
      </c>
      <c r="K98" s="38">
        <v>119.78333333333333</v>
      </c>
      <c r="L98" s="38">
        <v>121.76666666666664</v>
      </c>
      <c r="M98" s="28">
        <v>117.8</v>
      </c>
      <c r="N98" s="28">
        <v>114.4</v>
      </c>
      <c r="O98" s="39">
        <v>15931500</v>
      </c>
      <c r="P98" s="40">
        <v>-2.9601722282023681E-3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44798</v>
      </c>
      <c r="E99" s="37">
        <v>237.6</v>
      </c>
      <c r="F99" s="37">
        <v>238.46666666666667</v>
      </c>
      <c r="G99" s="38">
        <v>234.38333333333333</v>
      </c>
      <c r="H99" s="38">
        <v>231.16666666666666</v>
      </c>
      <c r="I99" s="38">
        <v>227.08333333333331</v>
      </c>
      <c r="J99" s="38">
        <v>241.68333333333334</v>
      </c>
      <c r="K99" s="38">
        <v>245.76666666666665</v>
      </c>
      <c r="L99" s="38">
        <v>248.98333333333335</v>
      </c>
      <c r="M99" s="28">
        <v>242.55</v>
      </c>
      <c r="N99" s="28">
        <v>235.25</v>
      </c>
      <c r="O99" s="39">
        <v>18327600</v>
      </c>
      <c r="P99" s="40">
        <v>-2.4992818155702385E-2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44798</v>
      </c>
      <c r="E100" s="37">
        <v>2591.5</v>
      </c>
      <c r="F100" s="37">
        <v>2589.1666666666665</v>
      </c>
      <c r="G100" s="38">
        <v>2567.333333333333</v>
      </c>
      <c r="H100" s="38">
        <v>2543.1666666666665</v>
      </c>
      <c r="I100" s="38">
        <v>2521.333333333333</v>
      </c>
      <c r="J100" s="38">
        <v>2613.333333333333</v>
      </c>
      <c r="K100" s="38">
        <v>2635.1666666666661</v>
      </c>
      <c r="L100" s="38">
        <v>2659.333333333333</v>
      </c>
      <c r="M100" s="28">
        <v>2611</v>
      </c>
      <c r="N100" s="28">
        <v>2565</v>
      </c>
      <c r="O100" s="39">
        <v>10122900</v>
      </c>
      <c r="P100" s="40">
        <v>-2.0209646040825809E-2</v>
      </c>
    </row>
    <row r="101" spans="1:16" ht="12.75" customHeight="1">
      <c r="A101" s="28">
        <v>91</v>
      </c>
      <c r="B101" s="29" t="s">
        <v>44</v>
      </c>
      <c r="C101" s="30" t="s">
        <v>380</v>
      </c>
      <c r="D101" s="31">
        <v>44798</v>
      </c>
      <c r="E101" s="37">
        <v>43316.1</v>
      </c>
      <c r="F101" s="37">
        <v>43118.366666666669</v>
      </c>
      <c r="G101" s="38">
        <v>42732.583333333336</v>
      </c>
      <c r="H101" s="38">
        <v>42149.066666666666</v>
      </c>
      <c r="I101" s="38">
        <v>41763.283333333333</v>
      </c>
      <c r="J101" s="38">
        <v>43701.883333333339</v>
      </c>
      <c r="K101" s="38">
        <v>44087.666666666664</v>
      </c>
      <c r="L101" s="38">
        <v>44671.183333333342</v>
      </c>
      <c r="M101" s="28">
        <v>43504.15</v>
      </c>
      <c r="N101" s="28">
        <v>42534.85</v>
      </c>
      <c r="O101" s="39">
        <v>10845</v>
      </c>
      <c r="P101" s="40">
        <v>6.0117302052785926E-2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44798</v>
      </c>
      <c r="E102" s="37">
        <v>134.55000000000001</v>
      </c>
      <c r="F102" s="37">
        <v>132.94999999999999</v>
      </c>
      <c r="G102" s="38">
        <v>130.54999999999998</v>
      </c>
      <c r="H102" s="38">
        <v>126.54999999999998</v>
      </c>
      <c r="I102" s="38">
        <v>124.14999999999998</v>
      </c>
      <c r="J102" s="38">
        <v>136.94999999999999</v>
      </c>
      <c r="K102" s="38">
        <v>139.34999999999997</v>
      </c>
      <c r="L102" s="38">
        <v>143.35</v>
      </c>
      <c r="M102" s="28">
        <v>135.35</v>
      </c>
      <c r="N102" s="28">
        <v>128.94999999999999</v>
      </c>
      <c r="O102" s="39">
        <v>34796000</v>
      </c>
      <c r="P102" s="40">
        <v>3.4363852556480383E-2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44798</v>
      </c>
      <c r="E103" s="37">
        <v>873.25</v>
      </c>
      <c r="F103" s="37">
        <v>869.83333333333337</v>
      </c>
      <c r="G103" s="38">
        <v>864.2166666666667</v>
      </c>
      <c r="H103" s="38">
        <v>855.18333333333328</v>
      </c>
      <c r="I103" s="38">
        <v>849.56666666666661</v>
      </c>
      <c r="J103" s="38">
        <v>878.86666666666679</v>
      </c>
      <c r="K103" s="38">
        <v>884.48333333333335</v>
      </c>
      <c r="L103" s="38">
        <v>893.51666666666688</v>
      </c>
      <c r="M103" s="28">
        <v>875.45</v>
      </c>
      <c r="N103" s="28">
        <v>860.8</v>
      </c>
      <c r="O103" s="39">
        <v>90948000</v>
      </c>
      <c r="P103" s="40">
        <v>1.9560693641618498E-2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44798</v>
      </c>
      <c r="E104" s="37">
        <v>1246.45</v>
      </c>
      <c r="F104" s="37">
        <v>1243.9166666666667</v>
      </c>
      <c r="G104" s="38">
        <v>1234.5333333333335</v>
      </c>
      <c r="H104" s="38">
        <v>1222.6166666666668</v>
      </c>
      <c r="I104" s="38">
        <v>1213.2333333333336</v>
      </c>
      <c r="J104" s="38">
        <v>1255.8333333333335</v>
      </c>
      <c r="K104" s="38">
        <v>1265.2166666666667</v>
      </c>
      <c r="L104" s="38">
        <v>1277.1333333333334</v>
      </c>
      <c r="M104" s="28">
        <v>1253.3</v>
      </c>
      <c r="N104" s="28">
        <v>1232</v>
      </c>
      <c r="O104" s="39">
        <v>3826700</v>
      </c>
      <c r="P104" s="40">
        <v>1.293733828327146E-2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44798</v>
      </c>
      <c r="E105" s="37">
        <v>583.04999999999995</v>
      </c>
      <c r="F105" s="37">
        <v>582.38333333333333</v>
      </c>
      <c r="G105" s="38">
        <v>578.11666666666667</v>
      </c>
      <c r="H105" s="38">
        <v>573.18333333333339</v>
      </c>
      <c r="I105" s="38">
        <v>568.91666666666674</v>
      </c>
      <c r="J105" s="38">
        <v>587.31666666666661</v>
      </c>
      <c r="K105" s="38">
        <v>591.58333333333326</v>
      </c>
      <c r="L105" s="38">
        <v>596.51666666666654</v>
      </c>
      <c r="M105" s="28">
        <v>586.65</v>
      </c>
      <c r="N105" s="28">
        <v>577.45000000000005</v>
      </c>
      <c r="O105" s="39">
        <v>8086500</v>
      </c>
      <c r="P105" s="40">
        <v>-5.8011532413070069E-2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44798</v>
      </c>
      <c r="E106" s="37">
        <v>9.25</v>
      </c>
      <c r="F106" s="37">
        <v>9.15</v>
      </c>
      <c r="G106" s="38">
        <v>8.9500000000000011</v>
      </c>
      <c r="H106" s="38">
        <v>8.65</v>
      </c>
      <c r="I106" s="38">
        <v>8.4500000000000011</v>
      </c>
      <c r="J106" s="38">
        <v>9.4500000000000011</v>
      </c>
      <c r="K106" s="38">
        <v>9.65</v>
      </c>
      <c r="L106" s="38">
        <v>9.9500000000000011</v>
      </c>
      <c r="M106" s="28">
        <v>9.35</v>
      </c>
      <c r="N106" s="28">
        <v>8.85</v>
      </c>
      <c r="O106" s="39">
        <v>753970000</v>
      </c>
      <c r="P106" s="40">
        <v>5.0419348546908521E-2</v>
      </c>
    </row>
    <row r="107" spans="1:16" ht="12.75" customHeight="1">
      <c r="A107" s="28">
        <v>97</v>
      </c>
      <c r="B107" s="29" t="s">
        <v>63</v>
      </c>
      <c r="C107" s="30" t="s">
        <v>384</v>
      </c>
      <c r="D107" s="31">
        <v>44798</v>
      </c>
      <c r="E107" s="37">
        <v>62.65</v>
      </c>
      <c r="F107" s="37">
        <v>62.283333333333331</v>
      </c>
      <c r="G107" s="38">
        <v>61.466666666666661</v>
      </c>
      <c r="H107" s="38">
        <v>60.283333333333331</v>
      </c>
      <c r="I107" s="38">
        <v>59.466666666666661</v>
      </c>
      <c r="J107" s="38">
        <v>63.466666666666661</v>
      </c>
      <c r="K107" s="38">
        <v>64.283333333333331</v>
      </c>
      <c r="L107" s="38">
        <v>65.466666666666669</v>
      </c>
      <c r="M107" s="28">
        <v>63.1</v>
      </c>
      <c r="N107" s="28">
        <v>61.1</v>
      </c>
      <c r="O107" s="39">
        <v>128240000</v>
      </c>
      <c r="P107" s="40">
        <v>-1.7167381974248927E-2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44798</v>
      </c>
      <c r="E108" s="37">
        <v>48.4</v>
      </c>
      <c r="F108" s="37">
        <v>47.583333333333336</v>
      </c>
      <c r="G108" s="38">
        <v>46.516666666666673</v>
      </c>
      <c r="H108" s="38">
        <v>44.63333333333334</v>
      </c>
      <c r="I108" s="38">
        <v>43.566666666666677</v>
      </c>
      <c r="J108" s="38">
        <v>49.466666666666669</v>
      </c>
      <c r="K108" s="38">
        <v>50.533333333333331</v>
      </c>
      <c r="L108" s="38">
        <v>52.416666666666664</v>
      </c>
      <c r="M108" s="28">
        <v>48.65</v>
      </c>
      <c r="N108" s="28">
        <v>45.7</v>
      </c>
      <c r="O108" s="39">
        <v>200580000</v>
      </c>
      <c r="P108" s="40">
        <v>-0.12834886904373899</v>
      </c>
    </row>
    <row r="109" spans="1:16" ht="12.75" customHeight="1">
      <c r="A109" s="28">
        <v>99</v>
      </c>
      <c r="B109" s="29" t="s">
        <v>44</v>
      </c>
      <c r="C109" s="30" t="s">
        <v>394</v>
      </c>
      <c r="D109" s="31">
        <v>44798</v>
      </c>
      <c r="E109" s="37">
        <v>159.69999999999999</v>
      </c>
      <c r="F109" s="37">
        <v>159.4</v>
      </c>
      <c r="G109" s="38">
        <v>157.5</v>
      </c>
      <c r="H109" s="38">
        <v>155.29999999999998</v>
      </c>
      <c r="I109" s="38">
        <v>153.39999999999998</v>
      </c>
      <c r="J109" s="38">
        <v>161.60000000000002</v>
      </c>
      <c r="K109" s="38">
        <v>163.50000000000006</v>
      </c>
      <c r="L109" s="38">
        <v>165.70000000000005</v>
      </c>
      <c r="M109" s="28">
        <v>161.30000000000001</v>
      </c>
      <c r="N109" s="28">
        <v>157.19999999999999</v>
      </c>
      <c r="O109" s="39">
        <v>61023750</v>
      </c>
      <c r="P109" s="40">
        <v>2.958397534668721E-3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44798</v>
      </c>
      <c r="E110" s="37">
        <v>424.8</v>
      </c>
      <c r="F110" s="37">
        <v>420.0333333333333</v>
      </c>
      <c r="G110" s="38">
        <v>414.11666666666662</v>
      </c>
      <c r="H110" s="38">
        <v>403.43333333333334</v>
      </c>
      <c r="I110" s="38">
        <v>397.51666666666665</v>
      </c>
      <c r="J110" s="38">
        <v>430.71666666666658</v>
      </c>
      <c r="K110" s="38">
        <v>436.63333333333333</v>
      </c>
      <c r="L110" s="38">
        <v>447.31666666666655</v>
      </c>
      <c r="M110" s="28">
        <v>425.95</v>
      </c>
      <c r="N110" s="28">
        <v>409.35</v>
      </c>
      <c r="O110" s="39">
        <v>15466000</v>
      </c>
      <c r="P110" s="40">
        <v>-2.9759337531268869E-2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44798</v>
      </c>
      <c r="E111" s="37">
        <v>274.8</v>
      </c>
      <c r="F111" s="37">
        <v>273.95</v>
      </c>
      <c r="G111" s="38">
        <v>272.59999999999997</v>
      </c>
      <c r="H111" s="38">
        <v>270.39999999999998</v>
      </c>
      <c r="I111" s="38">
        <v>269.04999999999995</v>
      </c>
      <c r="J111" s="38">
        <v>276.14999999999998</v>
      </c>
      <c r="K111" s="38">
        <v>277.5</v>
      </c>
      <c r="L111" s="38">
        <v>279.7</v>
      </c>
      <c r="M111" s="28">
        <v>275.3</v>
      </c>
      <c r="N111" s="28">
        <v>271.75</v>
      </c>
      <c r="O111" s="39">
        <v>24485936</v>
      </c>
      <c r="P111" s="40">
        <v>-2.6075827867541194E-2</v>
      </c>
    </row>
    <row r="112" spans="1:16" ht="12.75" customHeight="1">
      <c r="A112" s="28">
        <v>102</v>
      </c>
      <c r="B112" s="29" t="s">
        <v>42</v>
      </c>
      <c r="C112" s="30" t="s">
        <v>391</v>
      </c>
      <c r="D112" s="31">
        <v>44798</v>
      </c>
      <c r="E112" s="37">
        <v>208.1</v>
      </c>
      <c r="F112" s="37">
        <v>208.20000000000002</v>
      </c>
      <c r="G112" s="38">
        <v>205.75000000000003</v>
      </c>
      <c r="H112" s="38">
        <v>203.4</v>
      </c>
      <c r="I112" s="38">
        <v>200.95000000000002</v>
      </c>
      <c r="J112" s="38">
        <v>210.55000000000004</v>
      </c>
      <c r="K112" s="38">
        <v>213.00000000000003</v>
      </c>
      <c r="L112" s="38">
        <v>215.35000000000005</v>
      </c>
      <c r="M112" s="28">
        <v>210.65</v>
      </c>
      <c r="N112" s="28">
        <v>205.85</v>
      </c>
      <c r="O112" s="39">
        <v>12881800</v>
      </c>
      <c r="P112" s="40">
        <v>1.6010978956999086E-2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44798</v>
      </c>
      <c r="E113" s="37">
        <v>4101.55</v>
      </c>
      <c r="F113" s="37">
        <v>4114.4333333333334</v>
      </c>
      <c r="G113" s="38">
        <v>4069.2666666666664</v>
      </c>
      <c r="H113" s="38">
        <v>4036.9833333333331</v>
      </c>
      <c r="I113" s="38">
        <v>3991.8166666666662</v>
      </c>
      <c r="J113" s="38">
        <v>4146.7166666666672</v>
      </c>
      <c r="K113" s="38">
        <v>4191.8833333333332</v>
      </c>
      <c r="L113" s="38">
        <v>4224.166666666667</v>
      </c>
      <c r="M113" s="28">
        <v>4159.6000000000004</v>
      </c>
      <c r="N113" s="28">
        <v>4082.15</v>
      </c>
      <c r="O113" s="39">
        <v>310650</v>
      </c>
      <c r="P113" s="40">
        <v>-2.172886159659896E-2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44798</v>
      </c>
      <c r="E114" s="37">
        <v>1971.65</v>
      </c>
      <c r="F114" s="37">
        <v>1979.6666666666667</v>
      </c>
      <c r="G114" s="38">
        <v>1950.6333333333334</v>
      </c>
      <c r="H114" s="38">
        <v>1929.6166666666668</v>
      </c>
      <c r="I114" s="38">
        <v>1900.5833333333335</v>
      </c>
      <c r="J114" s="38">
        <v>2000.6833333333334</v>
      </c>
      <c r="K114" s="38">
        <v>2029.7166666666667</v>
      </c>
      <c r="L114" s="38">
        <v>2050.7333333333336</v>
      </c>
      <c r="M114" s="28">
        <v>2008.7</v>
      </c>
      <c r="N114" s="28">
        <v>1958.65</v>
      </c>
      <c r="O114" s="39">
        <v>2330100</v>
      </c>
      <c r="P114" s="40">
        <v>-5.0953079178885634E-2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44798</v>
      </c>
      <c r="E115" s="37">
        <v>1102.9000000000001</v>
      </c>
      <c r="F115" s="37">
        <v>1095.5500000000002</v>
      </c>
      <c r="G115" s="38">
        <v>1085.4000000000003</v>
      </c>
      <c r="H115" s="38">
        <v>1067.9000000000001</v>
      </c>
      <c r="I115" s="38">
        <v>1057.7500000000002</v>
      </c>
      <c r="J115" s="38">
        <v>1113.0500000000004</v>
      </c>
      <c r="K115" s="38">
        <v>1123.2</v>
      </c>
      <c r="L115" s="38">
        <v>1140.7000000000005</v>
      </c>
      <c r="M115" s="28">
        <v>1105.7</v>
      </c>
      <c r="N115" s="28">
        <v>1078.05</v>
      </c>
      <c r="O115" s="39">
        <v>24926400</v>
      </c>
      <c r="P115" s="40">
        <v>3.0472150909699743E-2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44798</v>
      </c>
      <c r="E116" s="37">
        <v>198.5</v>
      </c>
      <c r="F116" s="37">
        <v>199.11666666666667</v>
      </c>
      <c r="G116" s="38">
        <v>196.88333333333335</v>
      </c>
      <c r="H116" s="38">
        <v>195.26666666666668</v>
      </c>
      <c r="I116" s="38">
        <v>193.03333333333336</v>
      </c>
      <c r="J116" s="38">
        <v>200.73333333333335</v>
      </c>
      <c r="K116" s="38">
        <v>202.9666666666667</v>
      </c>
      <c r="L116" s="38">
        <v>204.58333333333334</v>
      </c>
      <c r="M116" s="28">
        <v>201.35</v>
      </c>
      <c r="N116" s="28">
        <v>197.5</v>
      </c>
      <c r="O116" s="39">
        <v>19888400</v>
      </c>
      <c r="P116" s="40">
        <v>-7.0409632247088072E-2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44798</v>
      </c>
      <c r="E117" s="37">
        <v>1537.55</v>
      </c>
      <c r="F117" s="37">
        <v>1538.9000000000003</v>
      </c>
      <c r="G117" s="38">
        <v>1530.3000000000006</v>
      </c>
      <c r="H117" s="38">
        <v>1523.0500000000004</v>
      </c>
      <c r="I117" s="38">
        <v>1514.4500000000007</v>
      </c>
      <c r="J117" s="38">
        <v>1546.1500000000005</v>
      </c>
      <c r="K117" s="38">
        <v>1554.7500000000005</v>
      </c>
      <c r="L117" s="38">
        <v>1562.0000000000005</v>
      </c>
      <c r="M117" s="28">
        <v>1547.5</v>
      </c>
      <c r="N117" s="28">
        <v>1531.65</v>
      </c>
      <c r="O117" s="39">
        <v>37617300</v>
      </c>
      <c r="P117" s="40">
        <v>-1.9183010697911361E-3</v>
      </c>
    </row>
    <row r="118" spans="1:16" ht="12.75" customHeight="1">
      <c r="A118" s="28">
        <v>108</v>
      </c>
      <c r="B118" s="29" t="s">
        <v>86</v>
      </c>
      <c r="C118" s="30" t="s">
        <v>400</v>
      </c>
      <c r="D118" s="31">
        <v>44798</v>
      </c>
      <c r="E118" s="37">
        <v>595.20000000000005</v>
      </c>
      <c r="F118" s="37">
        <v>593.88333333333333</v>
      </c>
      <c r="G118" s="38">
        <v>587.86666666666667</v>
      </c>
      <c r="H118" s="38">
        <v>580.5333333333333</v>
      </c>
      <c r="I118" s="38">
        <v>574.51666666666665</v>
      </c>
      <c r="J118" s="38">
        <v>601.2166666666667</v>
      </c>
      <c r="K118" s="38">
        <v>607.23333333333335</v>
      </c>
      <c r="L118" s="38">
        <v>614.56666666666672</v>
      </c>
      <c r="M118" s="28">
        <v>599.9</v>
      </c>
      <c r="N118" s="28">
        <v>586.54999999999995</v>
      </c>
      <c r="O118" s="39">
        <v>1986750</v>
      </c>
      <c r="P118" s="40">
        <v>-5.6959772160911359E-2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44798</v>
      </c>
      <c r="E119" s="37">
        <v>70.75</v>
      </c>
      <c r="F119" s="37">
        <v>70.850000000000009</v>
      </c>
      <c r="G119" s="38">
        <v>70.350000000000023</v>
      </c>
      <c r="H119" s="38">
        <v>69.950000000000017</v>
      </c>
      <c r="I119" s="38">
        <v>69.450000000000031</v>
      </c>
      <c r="J119" s="38">
        <v>71.250000000000014</v>
      </c>
      <c r="K119" s="38">
        <v>71.749999999999986</v>
      </c>
      <c r="L119" s="38">
        <v>72.150000000000006</v>
      </c>
      <c r="M119" s="28">
        <v>71.349999999999994</v>
      </c>
      <c r="N119" s="28">
        <v>70.45</v>
      </c>
      <c r="O119" s="39">
        <v>93863250</v>
      </c>
      <c r="P119" s="40">
        <v>5.5358261959473571E-3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44798</v>
      </c>
      <c r="E120" s="37">
        <v>922.4</v>
      </c>
      <c r="F120" s="37">
        <v>918.86666666666667</v>
      </c>
      <c r="G120" s="38">
        <v>910.88333333333333</v>
      </c>
      <c r="H120" s="38">
        <v>899.36666666666667</v>
      </c>
      <c r="I120" s="38">
        <v>891.38333333333333</v>
      </c>
      <c r="J120" s="38">
        <v>930.38333333333333</v>
      </c>
      <c r="K120" s="38">
        <v>938.36666666666667</v>
      </c>
      <c r="L120" s="38">
        <v>949.88333333333333</v>
      </c>
      <c r="M120" s="28">
        <v>926.85</v>
      </c>
      <c r="N120" s="28">
        <v>907.35</v>
      </c>
      <c r="O120" s="39">
        <v>1388400</v>
      </c>
      <c r="P120" s="40">
        <v>-0.14009661835748793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44798</v>
      </c>
      <c r="E121" s="37">
        <v>725.45</v>
      </c>
      <c r="F121" s="37">
        <v>721.2833333333333</v>
      </c>
      <c r="G121" s="38">
        <v>712.06666666666661</v>
      </c>
      <c r="H121" s="38">
        <v>698.68333333333328</v>
      </c>
      <c r="I121" s="38">
        <v>689.46666666666658</v>
      </c>
      <c r="J121" s="38">
        <v>734.66666666666663</v>
      </c>
      <c r="K121" s="38">
        <v>743.88333333333333</v>
      </c>
      <c r="L121" s="38">
        <v>757.26666666666665</v>
      </c>
      <c r="M121" s="28">
        <v>730.5</v>
      </c>
      <c r="N121" s="28">
        <v>707.9</v>
      </c>
      <c r="O121" s="39">
        <v>14903875</v>
      </c>
      <c r="P121" s="40">
        <v>5.9650366170564614E-3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44798</v>
      </c>
      <c r="E122" s="37">
        <v>313.7</v>
      </c>
      <c r="F122" s="37">
        <v>315.36666666666662</v>
      </c>
      <c r="G122" s="38">
        <v>311.53333333333325</v>
      </c>
      <c r="H122" s="38">
        <v>309.36666666666662</v>
      </c>
      <c r="I122" s="38">
        <v>305.53333333333325</v>
      </c>
      <c r="J122" s="38">
        <v>317.53333333333325</v>
      </c>
      <c r="K122" s="38">
        <v>321.36666666666662</v>
      </c>
      <c r="L122" s="38">
        <v>323.53333333333325</v>
      </c>
      <c r="M122" s="28">
        <v>319.2</v>
      </c>
      <c r="N122" s="28">
        <v>313.2</v>
      </c>
      <c r="O122" s="39">
        <v>76336000</v>
      </c>
      <c r="P122" s="40">
        <v>-2.6684075237667797E-2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44798</v>
      </c>
      <c r="E123" s="37">
        <v>397.65</v>
      </c>
      <c r="F123" s="37">
        <v>397.3</v>
      </c>
      <c r="G123" s="38">
        <v>391.70000000000005</v>
      </c>
      <c r="H123" s="38">
        <v>385.75000000000006</v>
      </c>
      <c r="I123" s="38">
        <v>380.15000000000009</v>
      </c>
      <c r="J123" s="38">
        <v>403.25</v>
      </c>
      <c r="K123" s="38">
        <v>408.85</v>
      </c>
      <c r="L123" s="38">
        <v>414.79999999999995</v>
      </c>
      <c r="M123" s="28">
        <v>402.9</v>
      </c>
      <c r="N123" s="28">
        <v>391.35</v>
      </c>
      <c r="O123" s="39">
        <v>34101250</v>
      </c>
      <c r="P123" s="40">
        <v>-1.6900900900900902E-2</v>
      </c>
    </row>
    <row r="124" spans="1:16" ht="12.75" customHeight="1">
      <c r="A124" s="28">
        <v>114</v>
      </c>
      <c r="B124" s="29" t="s">
        <v>42</v>
      </c>
      <c r="C124" s="30" t="s">
        <v>402</v>
      </c>
      <c r="D124" s="31">
        <v>44798</v>
      </c>
      <c r="E124" s="37">
        <v>2663.65</v>
      </c>
      <c r="F124" s="37">
        <v>2663.0666666666671</v>
      </c>
      <c r="G124" s="38">
        <v>2639.0833333333339</v>
      </c>
      <c r="H124" s="38">
        <v>2614.5166666666669</v>
      </c>
      <c r="I124" s="38">
        <v>2590.5333333333338</v>
      </c>
      <c r="J124" s="38">
        <v>2687.6333333333341</v>
      </c>
      <c r="K124" s="38">
        <v>2711.6166666666668</v>
      </c>
      <c r="L124" s="38">
        <v>2736.1833333333343</v>
      </c>
      <c r="M124" s="28">
        <v>2687.05</v>
      </c>
      <c r="N124" s="28">
        <v>2638.5</v>
      </c>
      <c r="O124" s="39">
        <v>334750</v>
      </c>
      <c r="P124" s="40">
        <v>-0.15733165512901195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44798</v>
      </c>
      <c r="E125" s="37">
        <v>651.20000000000005</v>
      </c>
      <c r="F125" s="37">
        <v>651.4</v>
      </c>
      <c r="G125" s="38">
        <v>646.29999999999995</v>
      </c>
      <c r="H125" s="38">
        <v>641.4</v>
      </c>
      <c r="I125" s="38">
        <v>636.29999999999995</v>
      </c>
      <c r="J125" s="38">
        <v>656.3</v>
      </c>
      <c r="K125" s="38">
        <v>661.40000000000009</v>
      </c>
      <c r="L125" s="38">
        <v>666.3</v>
      </c>
      <c r="M125" s="28">
        <v>656.5</v>
      </c>
      <c r="N125" s="28">
        <v>646.5</v>
      </c>
      <c r="O125" s="39">
        <v>37737900</v>
      </c>
      <c r="P125" s="40">
        <v>-7.1743145333143911E-3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44798</v>
      </c>
      <c r="E126" s="37">
        <v>579.65</v>
      </c>
      <c r="F126" s="37">
        <v>578.31666666666672</v>
      </c>
      <c r="G126" s="38">
        <v>573.53333333333342</v>
      </c>
      <c r="H126" s="38">
        <v>567.41666666666674</v>
      </c>
      <c r="I126" s="38">
        <v>562.63333333333344</v>
      </c>
      <c r="J126" s="38">
        <v>584.43333333333339</v>
      </c>
      <c r="K126" s="38">
        <v>589.2166666666667</v>
      </c>
      <c r="L126" s="38">
        <v>595.33333333333337</v>
      </c>
      <c r="M126" s="28">
        <v>583.1</v>
      </c>
      <c r="N126" s="28">
        <v>572.20000000000005</v>
      </c>
      <c r="O126" s="39">
        <v>11065000</v>
      </c>
      <c r="P126" s="40">
        <v>-1.0064862446879893E-2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44798</v>
      </c>
      <c r="E127" s="37">
        <v>1865.55</v>
      </c>
      <c r="F127" s="37">
        <v>1858.9000000000003</v>
      </c>
      <c r="G127" s="38">
        <v>1845.8000000000006</v>
      </c>
      <c r="H127" s="38">
        <v>1826.0500000000004</v>
      </c>
      <c r="I127" s="38">
        <v>1812.9500000000007</v>
      </c>
      <c r="J127" s="38">
        <v>1878.6500000000005</v>
      </c>
      <c r="K127" s="38">
        <v>1891.7500000000005</v>
      </c>
      <c r="L127" s="38">
        <v>1911.5000000000005</v>
      </c>
      <c r="M127" s="28">
        <v>1872</v>
      </c>
      <c r="N127" s="28">
        <v>1839.15</v>
      </c>
      <c r="O127" s="39">
        <v>14422000</v>
      </c>
      <c r="P127" s="40">
        <v>-5.8222756242816844E-2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44798</v>
      </c>
      <c r="E128" s="37">
        <v>75.2</v>
      </c>
      <c r="F128" s="37">
        <v>74.566666666666663</v>
      </c>
      <c r="G128" s="38">
        <v>73.833333333333329</v>
      </c>
      <c r="H128" s="38">
        <v>72.466666666666669</v>
      </c>
      <c r="I128" s="38">
        <v>71.733333333333334</v>
      </c>
      <c r="J128" s="38">
        <v>75.933333333333323</v>
      </c>
      <c r="K128" s="38">
        <v>76.666666666666671</v>
      </c>
      <c r="L128" s="38">
        <v>78.033333333333317</v>
      </c>
      <c r="M128" s="28">
        <v>75.3</v>
      </c>
      <c r="N128" s="28">
        <v>73.2</v>
      </c>
      <c r="O128" s="39">
        <v>55525128</v>
      </c>
      <c r="P128" s="40">
        <v>1.0885458976441918E-2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44798</v>
      </c>
      <c r="E129" s="37">
        <v>2485.1999999999998</v>
      </c>
      <c r="F129" s="37">
        <v>2468.7333333333331</v>
      </c>
      <c r="G129" s="38">
        <v>2431.4666666666662</v>
      </c>
      <c r="H129" s="38">
        <v>2377.7333333333331</v>
      </c>
      <c r="I129" s="38">
        <v>2340.4666666666662</v>
      </c>
      <c r="J129" s="38">
        <v>2522.4666666666662</v>
      </c>
      <c r="K129" s="38">
        <v>2559.7333333333336</v>
      </c>
      <c r="L129" s="38">
        <v>2613.4666666666662</v>
      </c>
      <c r="M129" s="28">
        <v>2506</v>
      </c>
      <c r="N129" s="28">
        <v>2415</v>
      </c>
      <c r="O129" s="39">
        <v>1284250</v>
      </c>
      <c r="P129" s="40">
        <v>3.8948393378773126E-4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44798</v>
      </c>
      <c r="E130" s="37">
        <v>579.29999999999995</v>
      </c>
      <c r="F130" s="37">
        <v>582.5333333333333</v>
      </c>
      <c r="G130" s="38">
        <v>570.91666666666663</v>
      </c>
      <c r="H130" s="38">
        <v>562.5333333333333</v>
      </c>
      <c r="I130" s="38">
        <v>550.91666666666663</v>
      </c>
      <c r="J130" s="38">
        <v>590.91666666666663</v>
      </c>
      <c r="K130" s="38">
        <v>602.53333333333342</v>
      </c>
      <c r="L130" s="38">
        <v>610.91666666666663</v>
      </c>
      <c r="M130" s="28">
        <v>594.15</v>
      </c>
      <c r="N130" s="28">
        <v>574.15</v>
      </c>
      <c r="O130" s="39">
        <v>5814900</v>
      </c>
      <c r="P130" s="40">
        <v>1.9728535353535352E-2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44798</v>
      </c>
      <c r="E131" s="37">
        <v>395.15</v>
      </c>
      <c r="F131" s="37">
        <v>392.5</v>
      </c>
      <c r="G131" s="38">
        <v>388.7</v>
      </c>
      <c r="H131" s="38">
        <v>382.25</v>
      </c>
      <c r="I131" s="38">
        <v>378.45</v>
      </c>
      <c r="J131" s="38">
        <v>398.95</v>
      </c>
      <c r="K131" s="38">
        <v>402.74999999999994</v>
      </c>
      <c r="L131" s="38">
        <v>409.2</v>
      </c>
      <c r="M131" s="28">
        <v>396.3</v>
      </c>
      <c r="N131" s="28">
        <v>386.05</v>
      </c>
      <c r="O131" s="39">
        <v>14186000</v>
      </c>
      <c r="P131" s="40">
        <v>3.7291605732670374E-2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44798</v>
      </c>
      <c r="E132" s="37">
        <v>1888.9</v>
      </c>
      <c r="F132" s="37">
        <v>1877.9333333333332</v>
      </c>
      <c r="G132" s="38">
        <v>1862.8166666666664</v>
      </c>
      <c r="H132" s="38">
        <v>1836.7333333333331</v>
      </c>
      <c r="I132" s="38">
        <v>1821.6166666666663</v>
      </c>
      <c r="J132" s="38">
        <v>1904.0166666666664</v>
      </c>
      <c r="K132" s="38">
        <v>1919.1333333333332</v>
      </c>
      <c r="L132" s="38">
        <v>1945.2166666666665</v>
      </c>
      <c r="M132" s="28">
        <v>1893.05</v>
      </c>
      <c r="N132" s="28">
        <v>1851.85</v>
      </c>
      <c r="O132" s="39">
        <v>10292100</v>
      </c>
      <c r="P132" s="40">
        <v>-2.3594034608378871E-2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44798</v>
      </c>
      <c r="E133" s="37">
        <v>4667.2</v>
      </c>
      <c r="F133" s="37">
        <v>4662.05</v>
      </c>
      <c r="G133" s="38">
        <v>4629.1000000000004</v>
      </c>
      <c r="H133" s="38">
        <v>4591</v>
      </c>
      <c r="I133" s="38">
        <v>4558.05</v>
      </c>
      <c r="J133" s="38">
        <v>4700.1500000000005</v>
      </c>
      <c r="K133" s="38">
        <v>4733.0999999999995</v>
      </c>
      <c r="L133" s="38">
        <v>4771.2000000000007</v>
      </c>
      <c r="M133" s="28">
        <v>4695</v>
      </c>
      <c r="N133" s="28">
        <v>4623.95</v>
      </c>
      <c r="O133" s="39">
        <v>1361250</v>
      </c>
      <c r="P133" s="40">
        <v>3.0949486017464354E-3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44798</v>
      </c>
      <c r="E134" s="37">
        <v>3687.2</v>
      </c>
      <c r="F134" s="37">
        <v>3670.8333333333335</v>
      </c>
      <c r="G134" s="38">
        <v>3645.0666666666671</v>
      </c>
      <c r="H134" s="38">
        <v>3602.9333333333334</v>
      </c>
      <c r="I134" s="38">
        <v>3577.166666666667</v>
      </c>
      <c r="J134" s="38">
        <v>3712.9666666666672</v>
      </c>
      <c r="K134" s="38">
        <v>3738.7333333333336</v>
      </c>
      <c r="L134" s="38">
        <v>3780.8666666666672</v>
      </c>
      <c r="M134" s="28">
        <v>3696.6</v>
      </c>
      <c r="N134" s="28">
        <v>3628.7</v>
      </c>
      <c r="O134" s="39">
        <v>860600</v>
      </c>
      <c r="P134" s="40">
        <v>-3.2429928190873293E-3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44798</v>
      </c>
      <c r="E135" s="37">
        <v>678.75</v>
      </c>
      <c r="F135" s="37">
        <v>685.7833333333333</v>
      </c>
      <c r="G135" s="38">
        <v>667.71666666666658</v>
      </c>
      <c r="H135" s="38">
        <v>656.68333333333328</v>
      </c>
      <c r="I135" s="38">
        <v>638.61666666666656</v>
      </c>
      <c r="J135" s="38">
        <v>696.81666666666661</v>
      </c>
      <c r="K135" s="38">
        <v>714.88333333333321</v>
      </c>
      <c r="L135" s="38">
        <v>725.91666666666663</v>
      </c>
      <c r="M135" s="28">
        <v>703.85</v>
      </c>
      <c r="N135" s="28">
        <v>674.75</v>
      </c>
      <c r="O135" s="39">
        <v>9240350</v>
      </c>
      <c r="P135" s="40">
        <v>-9.1149393856530848E-3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44798</v>
      </c>
      <c r="E136" s="37">
        <v>1269.5999999999999</v>
      </c>
      <c r="F136" s="37">
        <v>1271.1000000000001</v>
      </c>
      <c r="G136" s="38">
        <v>1259.5000000000002</v>
      </c>
      <c r="H136" s="38">
        <v>1249.4000000000001</v>
      </c>
      <c r="I136" s="38">
        <v>1237.8000000000002</v>
      </c>
      <c r="J136" s="38">
        <v>1281.2000000000003</v>
      </c>
      <c r="K136" s="38">
        <v>1292.8000000000002</v>
      </c>
      <c r="L136" s="38">
        <v>1302.9000000000003</v>
      </c>
      <c r="M136" s="28">
        <v>1282.7</v>
      </c>
      <c r="N136" s="28">
        <v>1261</v>
      </c>
      <c r="O136" s="39">
        <v>12212900</v>
      </c>
      <c r="P136" s="40">
        <v>-2.0051673781172771E-2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44798</v>
      </c>
      <c r="E137" s="37">
        <v>196.55</v>
      </c>
      <c r="F137" s="37">
        <v>196.08333333333334</v>
      </c>
      <c r="G137" s="38">
        <v>194.76666666666668</v>
      </c>
      <c r="H137" s="38">
        <v>192.98333333333335</v>
      </c>
      <c r="I137" s="38">
        <v>191.66666666666669</v>
      </c>
      <c r="J137" s="38">
        <v>197.86666666666667</v>
      </c>
      <c r="K137" s="38">
        <v>199.18333333333334</v>
      </c>
      <c r="L137" s="38">
        <v>200.96666666666667</v>
      </c>
      <c r="M137" s="28">
        <v>197.4</v>
      </c>
      <c r="N137" s="28">
        <v>194.3</v>
      </c>
      <c r="O137" s="39">
        <v>26160000</v>
      </c>
      <c r="P137" s="40">
        <v>1.6317016317016316E-2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44798</v>
      </c>
      <c r="E138" s="37">
        <v>102.9</v>
      </c>
      <c r="F138" s="37">
        <v>102.35000000000001</v>
      </c>
      <c r="G138" s="38">
        <v>101.60000000000002</v>
      </c>
      <c r="H138" s="38">
        <v>100.30000000000001</v>
      </c>
      <c r="I138" s="38">
        <v>99.550000000000026</v>
      </c>
      <c r="J138" s="38">
        <v>103.65000000000002</v>
      </c>
      <c r="K138" s="38">
        <v>104.39999999999999</v>
      </c>
      <c r="L138" s="38">
        <v>105.70000000000002</v>
      </c>
      <c r="M138" s="28">
        <v>103.1</v>
      </c>
      <c r="N138" s="28">
        <v>101.05</v>
      </c>
      <c r="O138" s="39">
        <v>26472000</v>
      </c>
      <c r="P138" s="40">
        <v>-3.0542737859811032E-2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44798</v>
      </c>
      <c r="E139" s="37">
        <v>522.85</v>
      </c>
      <c r="F139" s="37">
        <v>519.25</v>
      </c>
      <c r="G139" s="38">
        <v>513.6</v>
      </c>
      <c r="H139" s="38">
        <v>504.35</v>
      </c>
      <c r="I139" s="38">
        <v>498.70000000000005</v>
      </c>
      <c r="J139" s="38">
        <v>528.5</v>
      </c>
      <c r="K139" s="38">
        <v>534.15000000000009</v>
      </c>
      <c r="L139" s="38">
        <v>543.4</v>
      </c>
      <c r="M139" s="28">
        <v>524.9</v>
      </c>
      <c r="N139" s="28">
        <v>510</v>
      </c>
      <c r="O139" s="39">
        <v>9778800</v>
      </c>
      <c r="P139" s="40">
        <v>2.9174033846931045E-2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44798</v>
      </c>
      <c r="E140" s="37">
        <v>8698.2000000000007</v>
      </c>
      <c r="F140" s="37">
        <v>8669.7333333333336</v>
      </c>
      <c r="G140" s="38">
        <v>8620.7166666666672</v>
      </c>
      <c r="H140" s="38">
        <v>8543.2333333333336</v>
      </c>
      <c r="I140" s="38">
        <v>8494.2166666666672</v>
      </c>
      <c r="J140" s="38">
        <v>8747.2166666666672</v>
      </c>
      <c r="K140" s="38">
        <v>8796.2333333333336</v>
      </c>
      <c r="L140" s="38">
        <v>8873.7166666666672</v>
      </c>
      <c r="M140" s="28">
        <v>8718.75</v>
      </c>
      <c r="N140" s="28">
        <v>8592.25</v>
      </c>
      <c r="O140" s="39">
        <v>4135700</v>
      </c>
      <c r="P140" s="40">
        <v>-3.0133551902029798E-3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44798</v>
      </c>
      <c r="E141" s="37">
        <v>777.25</v>
      </c>
      <c r="F141" s="37">
        <v>776.96666666666658</v>
      </c>
      <c r="G141" s="38">
        <v>764.08333333333314</v>
      </c>
      <c r="H141" s="38">
        <v>750.91666666666652</v>
      </c>
      <c r="I141" s="38">
        <v>738.03333333333308</v>
      </c>
      <c r="J141" s="38">
        <v>790.13333333333321</v>
      </c>
      <c r="K141" s="38">
        <v>803.01666666666665</v>
      </c>
      <c r="L141" s="38">
        <v>816.18333333333328</v>
      </c>
      <c r="M141" s="28">
        <v>789.85</v>
      </c>
      <c r="N141" s="28">
        <v>763.8</v>
      </c>
      <c r="O141" s="39">
        <v>16448750</v>
      </c>
      <c r="P141" s="40">
        <v>6.654238936618577E-2</v>
      </c>
    </row>
    <row r="142" spans="1:16" ht="12.75" customHeight="1">
      <c r="A142" s="28">
        <v>132</v>
      </c>
      <c r="B142" s="29" t="s">
        <v>44</v>
      </c>
      <c r="C142" s="30" t="s">
        <v>434</v>
      </c>
      <c r="D142" s="31">
        <v>44798</v>
      </c>
      <c r="E142" s="37">
        <v>1296.5</v>
      </c>
      <c r="F142" s="37">
        <v>1301.5166666666667</v>
      </c>
      <c r="G142" s="38">
        <v>1286.1333333333332</v>
      </c>
      <c r="H142" s="38">
        <v>1275.7666666666667</v>
      </c>
      <c r="I142" s="38">
        <v>1260.3833333333332</v>
      </c>
      <c r="J142" s="38">
        <v>1311.8833333333332</v>
      </c>
      <c r="K142" s="38">
        <v>1327.2666666666669</v>
      </c>
      <c r="L142" s="38">
        <v>1337.6333333333332</v>
      </c>
      <c r="M142" s="28">
        <v>1316.9</v>
      </c>
      <c r="N142" s="28">
        <v>1291.1500000000001</v>
      </c>
      <c r="O142" s="39">
        <v>3321600</v>
      </c>
      <c r="P142" s="40">
        <v>3.245057814248415E-2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44798</v>
      </c>
      <c r="E143" s="37">
        <v>1413.25</v>
      </c>
      <c r="F143" s="37">
        <v>1414.5333333333335</v>
      </c>
      <c r="G143" s="38">
        <v>1398.0666666666671</v>
      </c>
      <c r="H143" s="38">
        <v>1382.8833333333334</v>
      </c>
      <c r="I143" s="38">
        <v>1366.416666666667</v>
      </c>
      <c r="J143" s="38">
        <v>1429.7166666666672</v>
      </c>
      <c r="K143" s="38">
        <v>1446.1833333333338</v>
      </c>
      <c r="L143" s="38">
        <v>1461.3666666666672</v>
      </c>
      <c r="M143" s="28">
        <v>1431</v>
      </c>
      <c r="N143" s="28">
        <v>1399.35</v>
      </c>
      <c r="O143" s="39">
        <v>1115100</v>
      </c>
      <c r="P143" s="40">
        <v>-3.5297171035556706E-2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44798</v>
      </c>
      <c r="E144" s="37">
        <v>804.6</v>
      </c>
      <c r="F144" s="37">
        <v>799.61666666666667</v>
      </c>
      <c r="G144" s="38">
        <v>792.48333333333335</v>
      </c>
      <c r="H144" s="38">
        <v>780.36666666666667</v>
      </c>
      <c r="I144" s="38">
        <v>773.23333333333335</v>
      </c>
      <c r="J144" s="38">
        <v>811.73333333333335</v>
      </c>
      <c r="K144" s="38">
        <v>818.86666666666679</v>
      </c>
      <c r="L144" s="38">
        <v>830.98333333333335</v>
      </c>
      <c r="M144" s="28">
        <v>806.75</v>
      </c>
      <c r="N144" s="28">
        <v>787.5</v>
      </c>
      <c r="O144" s="39">
        <v>1723150</v>
      </c>
      <c r="P144" s="40">
        <v>-9.1812264474134972E-2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44798</v>
      </c>
      <c r="E145" s="37">
        <v>863.9</v>
      </c>
      <c r="F145" s="37">
        <v>860.66666666666663</v>
      </c>
      <c r="G145" s="38">
        <v>855.33333333333326</v>
      </c>
      <c r="H145" s="38">
        <v>846.76666666666665</v>
      </c>
      <c r="I145" s="38">
        <v>841.43333333333328</v>
      </c>
      <c r="J145" s="38">
        <v>869.23333333333323</v>
      </c>
      <c r="K145" s="38">
        <v>874.56666666666649</v>
      </c>
      <c r="L145" s="38">
        <v>883.13333333333321</v>
      </c>
      <c r="M145" s="28">
        <v>866</v>
      </c>
      <c r="N145" s="28">
        <v>852.1</v>
      </c>
      <c r="O145" s="39">
        <v>2885600</v>
      </c>
      <c r="P145" s="40">
        <v>-5.4521625163826998E-2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44798</v>
      </c>
      <c r="E146" s="37">
        <v>3337.65</v>
      </c>
      <c r="F146" s="37">
        <v>3335.4499999999994</v>
      </c>
      <c r="G146" s="38">
        <v>3306.6499999999987</v>
      </c>
      <c r="H146" s="38">
        <v>3275.6499999999992</v>
      </c>
      <c r="I146" s="38">
        <v>3246.8499999999985</v>
      </c>
      <c r="J146" s="38">
        <v>3366.4499999999989</v>
      </c>
      <c r="K146" s="38">
        <v>3395.2499999999991</v>
      </c>
      <c r="L146" s="38">
        <v>3426.2499999999991</v>
      </c>
      <c r="M146" s="28">
        <v>3364.25</v>
      </c>
      <c r="N146" s="28">
        <v>3304.45</v>
      </c>
      <c r="O146" s="39">
        <v>2696200</v>
      </c>
      <c r="P146" s="40">
        <v>7.0969669804273119E-3</v>
      </c>
    </row>
    <row r="147" spans="1:16" ht="12.75" customHeight="1">
      <c r="A147" s="28">
        <v>137</v>
      </c>
      <c r="B147" s="29" t="s">
        <v>49</v>
      </c>
      <c r="C147" s="30" t="s">
        <v>834</v>
      </c>
      <c r="D147" s="31">
        <v>44798</v>
      </c>
      <c r="E147" s="37">
        <v>125.05</v>
      </c>
      <c r="F147" s="37">
        <v>125.05</v>
      </c>
      <c r="G147" s="38">
        <v>124.05</v>
      </c>
      <c r="H147" s="38">
        <v>123.05</v>
      </c>
      <c r="I147" s="38">
        <v>122.05</v>
      </c>
      <c r="J147" s="38">
        <v>126.05</v>
      </c>
      <c r="K147" s="38">
        <v>127.05</v>
      </c>
      <c r="L147" s="38">
        <v>128.05000000000001</v>
      </c>
      <c r="M147" s="28">
        <v>126.05</v>
      </c>
      <c r="N147" s="28">
        <v>124.05</v>
      </c>
      <c r="O147" s="39">
        <v>38254500</v>
      </c>
      <c r="P147" s="40">
        <v>-4.9211497595347278E-2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44798</v>
      </c>
      <c r="E148" s="37">
        <v>2223.5</v>
      </c>
      <c r="F148" s="37">
        <v>2242.9</v>
      </c>
      <c r="G148" s="38">
        <v>2194.5500000000002</v>
      </c>
      <c r="H148" s="38">
        <v>2165.6</v>
      </c>
      <c r="I148" s="38">
        <v>2117.25</v>
      </c>
      <c r="J148" s="38">
        <v>2271.8500000000004</v>
      </c>
      <c r="K148" s="38">
        <v>2320.1999999999998</v>
      </c>
      <c r="L148" s="38">
        <v>2349.1500000000005</v>
      </c>
      <c r="M148" s="28">
        <v>2291.25</v>
      </c>
      <c r="N148" s="28">
        <v>2213.9499999999998</v>
      </c>
      <c r="O148" s="39">
        <v>2121350</v>
      </c>
      <c r="P148" s="40">
        <v>6.5014935863644346E-2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44798</v>
      </c>
      <c r="E149" s="37">
        <v>85103.1</v>
      </c>
      <c r="F149" s="37">
        <v>85426.28333333334</v>
      </c>
      <c r="G149" s="38">
        <v>84227.56666666668</v>
      </c>
      <c r="H149" s="38">
        <v>83352.03333333334</v>
      </c>
      <c r="I149" s="38">
        <v>82153.31666666668</v>
      </c>
      <c r="J149" s="38">
        <v>86301.81666666668</v>
      </c>
      <c r="K149" s="38">
        <v>87500.533333333326</v>
      </c>
      <c r="L149" s="38">
        <v>88376.06666666668</v>
      </c>
      <c r="M149" s="28">
        <v>86625</v>
      </c>
      <c r="N149" s="28">
        <v>84550.75</v>
      </c>
      <c r="O149" s="39">
        <v>66250</v>
      </c>
      <c r="P149" s="40">
        <v>-6.9522471910112363E-2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44798</v>
      </c>
      <c r="E150" s="37">
        <v>1029.5999999999999</v>
      </c>
      <c r="F150" s="37">
        <v>1032.5666666666666</v>
      </c>
      <c r="G150" s="38">
        <v>1022.9833333333331</v>
      </c>
      <c r="H150" s="38">
        <v>1016.3666666666666</v>
      </c>
      <c r="I150" s="38">
        <v>1006.7833333333331</v>
      </c>
      <c r="J150" s="38">
        <v>1039.1833333333332</v>
      </c>
      <c r="K150" s="38">
        <v>1048.7666666666667</v>
      </c>
      <c r="L150" s="38">
        <v>1055.3833333333332</v>
      </c>
      <c r="M150" s="28">
        <v>1042.1500000000001</v>
      </c>
      <c r="N150" s="28">
        <v>1025.95</v>
      </c>
      <c r="O150" s="39">
        <v>5666625</v>
      </c>
      <c r="P150" s="40">
        <v>-3.8067349926793559E-2</v>
      </c>
    </row>
    <row r="151" spans="1:16" ht="12.75" customHeight="1">
      <c r="A151" s="28">
        <v>141</v>
      </c>
      <c r="B151" s="29" t="s">
        <v>44</v>
      </c>
      <c r="C151" s="30" t="s">
        <v>162</v>
      </c>
      <c r="D151" s="31">
        <v>44798</v>
      </c>
      <c r="E151" s="37">
        <v>313.8</v>
      </c>
      <c r="F151" s="37">
        <v>314.98333333333335</v>
      </c>
      <c r="G151" s="38">
        <v>310.01666666666671</v>
      </c>
      <c r="H151" s="38">
        <v>306.23333333333335</v>
      </c>
      <c r="I151" s="38">
        <v>301.26666666666671</v>
      </c>
      <c r="J151" s="38">
        <v>318.76666666666671</v>
      </c>
      <c r="K151" s="38">
        <v>323.73333333333341</v>
      </c>
      <c r="L151" s="38">
        <v>327.51666666666671</v>
      </c>
      <c r="M151" s="28">
        <v>319.95</v>
      </c>
      <c r="N151" s="28">
        <v>311.2</v>
      </c>
      <c r="O151" s="39">
        <v>1292800</v>
      </c>
      <c r="P151" s="40">
        <v>-0.13211600429645542</v>
      </c>
    </row>
    <row r="152" spans="1:16" ht="12.75" customHeight="1">
      <c r="A152" s="28">
        <v>142</v>
      </c>
      <c r="B152" s="29" t="s">
        <v>119</v>
      </c>
      <c r="C152" s="30" t="s">
        <v>163</v>
      </c>
      <c r="D152" s="31">
        <v>44798</v>
      </c>
      <c r="E152" s="37">
        <v>80.099999999999994</v>
      </c>
      <c r="F152" s="37">
        <v>79.933333333333337</v>
      </c>
      <c r="G152" s="38">
        <v>79.216666666666669</v>
      </c>
      <c r="H152" s="38">
        <v>78.333333333333329</v>
      </c>
      <c r="I152" s="38">
        <v>77.61666666666666</v>
      </c>
      <c r="J152" s="38">
        <v>80.816666666666677</v>
      </c>
      <c r="K152" s="38">
        <v>81.533333333333346</v>
      </c>
      <c r="L152" s="38">
        <v>82.416666666666686</v>
      </c>
      <c r="M152" s="28">
        <v>80.650000000000006</v>
      </c>
      <c r="N152" s="28">
        <v>79.05</v>
      </c>
      <c r="O152" s="39">
        <v>58854000</v>
      </c>
      <c r="P152" s="40">
        <v>3.4782608695652175E-3</v>
      </c>
    </row>
    <row r="153" spans="1:16" ht="12.75" customHeight="1">
      <c r="A153" s="28">
        <v>143</v>
      </c>
      <c r="B153" s="29" t="s">
        <v>44</v>
      </c>
      <c r="C153" s="30" t="s">
        <v>164</v>
      </c>
      <c r="D153" s="31">
        <v>44798</v>
      </c>
      <c r="E153" s="37">
        <v>4434.5</v>
      </c>
      <c r="F153" s="37">
        <v>4381.0166666666664</v>
      </c>
      <c r="G153" s="38">
        <v>4300.0333333333328</v>
      </c>
      <c r="H153" s="38">
        <v>4165.5666666666666</v>
      </c>
      <c r="I153" s="38">
        <v>4084.583333333333</v>
      </c>
      <c r="J153" s="38">
        <v>4515.4833333333327</v>
      </c>
      <c r="K153" s="38">
        <v>4596.4666666666662</v>
      </c>
      <c r="L153" s="38">
        <v>4730.9333333333325</v>
      </c>
      <c r="M153" s="28">
        <v>4462</v>
      </c>
      <c r="N153" s="28">
        <v>4246.55</v>
      </c>
      <c r="O153" s="39">
        <v>1450500</v>
      </c>
      <c r="P153" s="40">
        <v>-9.6894699976651885E-2</v>
      </c>
    </row>
    <row r="154" spans="1:16" ht="12.75" customHeight="1">
      <c r="A154" s="28">
        <v>144</v>
      </c>
      <c r="B154" s="29" t="s">
        <v>38</v>
      </c>
      <c r="C154" s="30" t="s">
        <v>165</v>
      </c>
      <c r="D154" s="31">
        <v>44798</v>
      </c>
      <c r="E154" s="37">
        <v>4262.2</v>
      </c>
      <c r="F154" s="37">
        <v>4267.083333333333</v>
      </c>
      <c r="G154" s="38">
        <v>4219.2166666666662</v>
      </c>
      <c r="H154" s="38">
        <v>4176.2333333333336</v>
      </c>
      <c r="I154" s="38">
        <v>4128.3666666666668</v>
      </c>
      <c r="J154" s="38">
        <v>4310.0666666666657</v>
      </c>
      <c r="K154" s="38">
        <v>4357.9333333333325</v>
      </c>
      <c r="L154" s="38">
        <v>4400.9166666666652</v>
      </c>
      <c r="M154" s="28">
        <v>4314.95</v>
      </c>
      <c r="N154" s="28">
        <v>4224.1000000000004</v>
      </c>
      <c r="O154" s="39">
        <v>602775</v>
      </c>
      <c r="P154" s="40">
        <v>1.1210762331838565E-3</v>
      </c>
    </row>
    <row r="155" spans="1:16" ht="12.75" customHeight="1">
      <c r="A155" s="28">
        <v>145</v>
      </c>
      <c r="B155" s="29" t="s">
        <v>56</v>
      </c>
      <c r="C155" s="30" t="s">
        <v>166</v>
      </c>
      <c r="D155" s="31">
        <v>44798</v>
      </c>
      <c r="E155" s="37">
        <v>19673.5</v>
      </c>
      <c r="F155" s="37">
        <v>19578.083333333332</v>
      </c>
      <c r="G155" s="38">
        <v>19449.966666666664</v>
      </c>
      <c r="H155" s="38">
        <v>19226.433333333331</v>
      </c>
      <c r="I155" s="38">
        <v>19098.316666666662</v>
      </c>
      <c r="J155" s="38">
        <v>19801.616666666665</v>
      </c>
      <c r="K155" s="38">
        <v>19929.733333333334</v>
      </c>
      <c r="L155" s="38">
        <v>20153.266666666666</v>
      </c>
      <c r="M155" s="28">
        <v>19706.2</v>
      </c>
      <c r="N155" s="28">
        <v>19354.55</v>
      </c>
      <c r="O155" s="39">
        <v>367680</v>
      </c>
      <c r="P155" s="40">
        <v>-2.812433918375978E-2</v>
      </c>
    </row>
    <row r="156" spans="1:16" ht="12.75" customHeight="1">
      <c r="A156" s="28">
        <v>146</v>
      </c>
      <c r="B156" s="29" t="s">
        <v>119</v>
      </c>
      <c r="C156" s="30" t="s">
        <v>167</v>
      </c>
      <c r="D156" s="31">
        <v>44798</v>
      </c>
      <c r="E156" s="37">
        <v>120.75</v>
      </c>
      <c r="F156" s="37">
        <v>120.8</v>
      </c>
      <c r="G156" s="38">
        <v>118.25</v>
      </c>
      <c r="H156" s="38">
        <v>115.75</v>
      </c>
      <c r="I156" s="38">
        <v>113.2</v>
      </c>
      <c r="J156" s="38">
        <v>123.3</v>
      </c>
      <c r="K156" s="38">
        <v>125.84999999999998</v>
      </c>
      <c r="L156" s="38">
        <v>128.35</v>
      </c>
      <c r="M156" s="28">
        <v>123.35</v>
      </c>
      <c r="N156" s="28">
        <v>118.3</v>
      </c>
      <c r="O156" s="39">
        <v>71231050</v>
      </c>
      <c r="P156" s="40">
        <v>-5.9991158267020339E-2</v>
      </c>
    </row>
    <row r="157" spans="1:16" ht="12.75" customHeight="1">
      <c r="A157" s="28">
        <v>147</v>
      </c>
      <c r="B157" s="29" t="s">
        <v>168</v>
      </c>
      <c r="C157" s="30" t="s">
        <v>169</v>
      </c>
      <c r="D157" s="31">
        <v>44798</v>
      </c>
      <c r="E157" s="37">
        <v>160.9</v>
      </c>
      <c r="F157" s="37">
        <v>160.5</v>
      </c>
      <c r="G157" s="38">
        <v>158.5</v>
      </c>
      <c r="H157" s="38">
        <v>156.1</v>
      </c>
      <c r="I157" s="38">
        <v>154.1</v>
      </c>
      <c r="J157" s="38">
        <v>162.9</v>
      </c>
      <c r="K157" s="38">
        <v>164.9</v>
      </c>
      <c r="L157" s="38">
        <v>167.3</v>
      </c>
      <c r="M157" s="28">
        <v>162.5</v>
      </c>
      <c r="N157" s="28">
        <v>158.1</v>
      </c>
      <c r="O157" s="39">
        <v>99459300</v>
      </c>
      <c r="P157" s="40">
        <v>0.17890683061955273</v>
      </c>
    </row>
    <row r="158" spans="1:16" ht="12.75" customHeight="1">
      <c r="A158" s="28">
        <v>148</v>
      </c>
      <c r="B158" s="29" t="s">
        <v>96</v>
      </c>
      <c r="C158" s="30" t="s">
        <v>268</v>
      </c>
      <c r="D158" s="31">
        <v>44798</v>
      </c>
      <c r="E158" s="37">
        <v>964.75</v>
      </c>
      <c r="F158" s="37">
        <v>961.23333333333323</v>
      </c>
      <c r="G158" s="38">
        <v>953.51666666666642</v>
      </c>
      <c r="H158" s="38">
        <v>942.28333333333319</v>
      </c>
      <c r="I158" s="38">
        <v>934.56666666666638</v>
      </c>
      <c r="J158" s="38">
        <v>972.46666666666647</v>
      </c>
      <c r="K158" s="38">
        <v>980.18333333333339</v>
      </c>
      <c r="L158" s="38">
        <v>991.41666666666652</v>
      </c>
      <c r="M158" s="28">
        <v>968.95</v>
      </c>
      <c r="N158" s="28">
        <v>950</v>
      </c>
      <c r="O158" s="39">
        <v>4678100</v>
      </c>
      <c r="P158" s="40">
        <v>1.9216104926033248E-2</v>
      </c>
    </row>
    <row r="159" spans="1:16" ht="12.75" customHeight="1">
      <c r="A159" s="28">
        <v>149</v>
      </c>
      <c r="B159" s="29" t="s">
        <v>86</v>
      </c>
      <c r="C159" s="30" t="s">
        <v>443</v>
      </c>
      <c r="D159" s="31">
        <v>44798</v>
      </c>
      <c r="E159" s="37">
        <v>3242.75</v>
      </c>
      <c r="F159" s="37">
        <v>3235.8166666666671</v>
      </c>
      <c r="G159" s="38">
        <v>3203.5333333333342</v>
      </c>
      <c r="H159" s="38">
        <v>3164.3166666666671</v>
      </c>
      <c r="I159" s="38">
        <v>3132.0333333333342</v>
      </c>
      <c r="J159" s="38">
        <v>3275.0333333333342</v>
      </c>
      <c r="K159" s="38">
        <v>3307.3166666666671</v>
      </c>
      <c r="L159" s="38">
        <v>3346.5333333333342</v>
      </c>
      <c r="M159" s="28">
        <v>3268.1</v>
      </c>
      <c r="N159" s="28">
        <v>3196.6</v>
      </c>
      <c r="O159" s="39">
        <v>422400</v>
      </c>
      <c r="P159" s="40">
        <v>2.3751817741153661E-2</v>
      </c>
    </row>
    <row r="160" spans="1:16" ht="12.75" customHeight="1">
      <c r="A160" s="28">
        <v>150</v>
      </c>
      <c r="B160" s="29" t="s">
        <v>79</v>
      </c>
      <c r="C160" s="30" t="s">
        <v>170</v>
      </c>
      <c r="D160" s="31">
        <v>44798</v>
      </c>
      <c r="E160" s="37">
        <v>136.35</v>
      </c>
      <c r="F160" s="37">
        <v>136.20000000000002</v>
      </c>
      <c r="G160" s="38">
        <v>134.90000000000003</v>
      </c>
      <c r="H160" s="38">
        <v>133.45000000000002</v>
      </c>
      <c r="I160" s="38">
        <v>132.15000000000003</v>
      </c>
      <c r="J160" s="38">
        <v>137.65000000000003</v>
      </c>
      <c r="K160" s="38">
        <v>138.95000000000005</v>
      </c>
      <c r="L160" s="38">
        <v>140.40000000000003</v>
      </c>
      <c r="M160" s="28">
        <v>137.5</v>
      </c>
      <c r="N160" s="28">
        <v>134.75</v>
      </c>
      <c r="O160" s="39">
        <v>52802750</v>
      </c>
      <c r="P160" s="40">
        <v>-1.7690875232774673E-2</v>
      </c>
    </row>
    <row r="161" spans="1:16" ht="12.75" customHeight="1">
      <c r="A161" s="28">
        <v>151</v>
      </c>
      <c r="B161" s="29" t="s">
        <v>40</v>
      </c>
      <c r="C161" s="30" t="s">
        <v>171</v>
      </c>
      <c r="D161" s="31">
        <v>44798</v>
      </c>
      <c r="E161" s="37">
        <v>49925.4</v>
      </c>
      <c r="F161" s="37">
        <v>49817.833333333336</v>
      </c>
      <c r="G161" s="38">
        <v>49416.76666666667</v>
      </c>
      <c r="H161" s="38">
        <v>48908.133333333331</v>
      </c>
      <c r="I161" s="38">
        <v>48507.066666666666</v>
      </c>
      <c r="J161" s="38">
        <v>50326.466666666674</v>
      </c>
      <c r="K161" s="38">
        <v>50727.53333333334</v>
      </c>
      <c r="L161" s="38">
        <v>51236.166666666679</v>
      </c>
      <c r="M161" s="28">
        <v>50218.9</v>
      </c>
      <c r="N161" s="28">
        <v>49309.2</v>
      </c>
      <c r="O161" s="39">
        <v>103335</v>
      </c>
      <c r="P161" s="40">
        <v>-2.3171614771904415E-3</v>
      </c>
    </row>
    <row r="162" spans="1:16" ht="12.75" customHeight="1">
      <c r="A162" s="28">
        <v>152</v>
      </c>
      <c r="B162" s="29" t="s">
        <v>47</v>
      </c>
      <c r="C162" s="30" t="s">
        <v>172</v>
      </c>
      <c r="D162" s="31">
        <v>44798</v>
      </c>
      <c r="E162" s="37">
        <v>1976.4</v>
      </c>
      <c r="F162" s="37">
        <v>1946.25</v>
      </c>
      <c r="G162" s="38">
        <v>1908.35</v>
      </c>
      <c r="H162" s="38">
        <v>1840.3</v>
      </c>
      <c r="I162" s="38">
        <v>1802.3999999999999</v>
      </c>
      <c r="J162" s="38">
        <v>2014.3</v>
      </c>
      <c r="K162" s="38">
        <v>2052.1999999999998</v>
      </c>
      <c r="L162" s="38">
        <v>2120.25</v>
      </c>
      <c r="M162" s="28">
        <v>1984.15</v>
      </c>
      <c r="N162" s="28">
        <v>1878.2</v>
      </c>
      <c r="O162" s="39">
        <v>2870450</v>
      </c>
      <c r="P162" s="40">
        <v>-9.5337146819206103E-2</v>
      </c>
    </row>
    <row r="163" spans="1:16" ht="12.75" customHeight="1">
      <c r="A163" s="28">
        <v>153</v>
      </c>
      <c r="B163" s="29" t="s">
        <v>86</v>
      </c>
      <c r="C163" s="30" t="s">
        <v>448</v>
      </c>
      <c r="D163" s="31">
        <v>44798</v>
      </c>
      <c r="E163" s="37">
        <v>3608.5</v>
      </c>
      <c r="F163" s="37">
        <v>3626.4333333333329</v>
      </c>
      <c r="G163" s="38">
        <v>3562.8666666666659</v>
      </c>
      <c r="H163" s="38">
        <v>3517.2333333333331</v>
      </c>
      <c r="I163" s="38">
        <v>3453.6666666666661</v>
      </c>
      <c r="J163" s="38">
        <v>3672.0666666666657</v>
      </c>
      <c r="K163" s="38">
        <v>3735.6333333333323</v>
      </c>
      <c r="L163" s="38">
        <v>3781.2666666666655</v>
      </c>
      <c r="M163" s="28">
        <v>3690</v>
      </c>
      <c r="N163" s="28">
        <v>3580.8</v>
      </c>
      <c r="O163" s="39">
        <v>472950</v>
      </c>
      <c r="P163" s="40">
        <v>-0.11382799325463744</v>
      </c>
    </row>
    <row r="164" spans="1:16" ht="12.75" customHeight="1">
      <c r="A164" s="28">
        <v>154</v>
      </c>
      <c r="B164" s="29" t="s">
        <v>79</v>
      </c>
      <c r="C164" s="30" t="s">
        <v>173</v>
      </c>
      <c r="D164" s="31">
        <v>44798</v>
      </c>
      <c r="E164" s="37">
        <v>216.05</v>
      </c>
      <c r="F164" s="37">
        <v>216.13333333333333</v>
      </c>
      <c r="G164" s="38">
        <v>214.76666666666665</v>
      </c>
      <c r="H164" s="38">
        <v>213.48333333333332</v>
      </c>
      <c r="I164" s="38">
        <v>212.11666666666665</v>
      </c>
      <c r="J164" s="38">
        <v>217.41666666666666</v>
      </c>
      <c r="K164" s="38">
        <v>218.78333333333333</v>
      </c>
      <c r="L164" s="38">
        <v>220.06666666666666</v>
      </c>
      <c r="M164" s="28">
        <v>217.5</v>
      </c>
      <c r="N164" s="28">
        <v>214.85</v>
      </c>
      <c r="O164" s="39">
        <v>15426000</v>
      </c>
      <c r="P164" s="40">
        <v>-4.0674026728646133E-3</v>
      </c>
    </row>
    <row r="165" spans="1:16" ht="12.75" customHeight="1">
      <c r="A165" s="28">
        <v>155</v>
      </c>
      <c r="B165" s="29" t="s">
        <v>63</v>
      </c>
      <c r="C165" s="30" t="s">
        <v>174</v>
      </c>
      <c r="D165" s="31">
        <v>44798</v>
      </c>
      <c r="E165" s="37">
        <v>118.45</v>
      </c>
      <c r="F165" s="37">
        <v>118.60000000000001</v>
      </c>
      <c r="G165" s="38">
        <v>117.75000000000001</v>
      </c>
      <c r="H165" s="38">
        <v>117.05000000000001</v>
      </c>
      <c r="I165" s="38">
        <v>116.20000000000002</v>
      </c>
      <c r="J165" s="38">
        <v>119.30000000000001</v>
      </c>
      <c r="K165" s="38">
        <v>120.15</v>
      </c>
      <c r="L165" s="38">
        <v>120.85000000000001</v>
      </c>
      <c r="M165" s="28">
        <v>119.45</v>
      </c>
      <c r="N165" s="28">
        <v>117.9</v>
      </c>
      <c r="O165" s="39">
        <v>39537400</v>
      </c>
      <c r="P165" s="40">
        <v>3.1543189906179228E-2</v>
      </c>
    </row>
    <row r="166" spans="1:16" ht="12.75" customHeight="1">
      <c r="A166" s="28">
        <v>156</v>
      </c>
      <c r="B166" s="29" t="s">
        <v>56</v>
      </c>
      <c r="C166" s="30" t="s">
        <v>176</v>
      </c>
      <c r="D166" s="31">
        <v>44798</v>
      </c>
      <c r="E166" s="37">
        <v>2673.15</v>
      </c>
      <c r="F166" s="37">
        <v>2674.0666666666671</v>
      </c>
      <c r="G166" s="38">
        <v>2651.0833333333339</v>
      </c>
      <c r="H166" s="38">
        <v>2629.0166666666669</v>
      </c>
      <c r="I166" s="38">
        <v>2606.0333333333338</v>
      </c>
      <c r="J166" s="38">
        <v>2696.1333333333341</v>
      </c>
      <c r="K166" s="38">
        <v>2719.1166666666668</v>
      </c>
      <c r="L166" s="38">
        <v>2741.1833333333343</v>
      </c>
      <c r="M166" s="28">
        <v>2697.05</v>
      </c>
      <c r="N166" s="28">
        <v>2652</v>
      </c>
      <c r="O166" s="39">
        <v>2616750</v>
      </c>
      <c r="P166" s="40">
        <v>-1.2404580152671756E-3</v>
      </c>
    </row>
    <row r="167" spans="1:16" ht="12.75" customHeight="1">
      <c r="A167" s="28">
        <v>157</v>
      </c>
      <c r="B167" s="29" t="s">
        <v>38</v>
      </c>
      <c r="C167" s="30" t="s">
        <v>177</v>
      </c>
      <c r="D167" s="31">
        <v>44798</v>
      </c>
      <c r="E167" s="37">
        <v>3385.3</v>
      </c>
      <c r="F167" s="37">
        <v>3369.4166666666665</v>
      </c>
      <c r="G167" s="38">
        <v>3343.7333333333331</v>
      </c>
      <c r="H167" s="38">
        <v>3302.1666666666665</v>
      </c>
      <c r="I167" s="38">
        <v>3276.4833333333331</v>
      </c>
      <c r="J167" s="38">
        <v>3410.9833333333331</v>
      </c>
      <c r="K167" s="38">
        <v>3436.6666666666665</v>
      </c>
      <c r="L167" s="38">
        <v>3478.2333333333331</v>
      </c>
      <c r="M167" s="28">
        <v>3395.1</v>
      </c>
      <c r="N167" s="28">
        <v>3327.85</v>
      </c>
      <c r="O167" s="39">
        <v>1670250</v>
      </c>
      <c r="P167" s="40">
        <v>-3.9810290313308419E-2</v>
      </c>
    </row>
    <row r="168" spans="1:16" ht="12.75" customHeight="1">
      <c r="A168" s="28">
        <v>158</v>
      </c>
      <c r="B168" s="29" t="s">
        <v>58</v>
      </c>
      <c r="C168" s="30" t="s">
        <v>178</v>
      </c>
      <c r="D168" s="31">
        <v>44798</v>
      </c>
      <c r="E168" s="37">
        <v>33.6</v>
      </c>
      <c r="F168" s="37">
        <v>33.4</v>
      </c>
      <c r="G168" s="38">
        <v>33.15</v>
      </c>
      <c r="H168" s="38">
        <v>32.700000000000003</v>
      </c>
      <c r="I168" s="38">
        <v>32.450000000000003</v>
      </c>
      <c r="J168" s="38">
        <v>33.849999999999994</v>
      </c>
      <c r="K168" s="38">
        <v>34.099999999999994</v>
      </c>
      <c r="L168" s="38">
        <v>34.54999999999999</v>
      </c>
      <c r="M168" s="28">
        <v>33.65</v>
      </c>
      <c r="N168" s="28">
        <v>32.950000000000003</v>
      </c>
      <c r="O168" s="39">
        <v>230080000</v>
      </c>
      <c r="P168" s="40">
        <v>-9.9146240705039936E-3</v>
      </c>
    </row>
    <row r="169" spans="1:16" ht="12.75" customHeight="1">
      <c r="A169" s="28">
        <v>159</v>
      </c>
      <c r="B169" s="29" t="s">
        <v>44</v>
      </c>
      <c r="C169" s="30" t="s">
        <v>270</v>
      </c>
      <c r="D169" s="31">
        <v>44798</v>
      </c>
      <c r="E169" s="37">
        <v>2427.1</v>
      </c>
      <c r="F169" s="37">
        <v>2408.85</v>
      </c>
      <c r="G169" s="38">
        <v>2380.85</v>
      </c>
      <c r="H169" s="38">
        <v>2334.6</v>
      </c>
      <c r="I169" s="38">
        <v>2306.6</v>
      </c>
      <c r="J169" s="38">
        <v>2455.1</v>
      </c>
      <c r="K169" s="38">
        <v>2483.1</v>
      </c>
      <c r="L169" s="38">
        <v>2529.35</v>
      </c>
      <c r="M169" s="28">
        <v>2436.85</v>
      </c>
      <c r="N169" s="28">
        <v>2362.6</v>
      </c>
      <c r="O169" s="39">
        <v>938400</v>
      </c>
      <c r="P169" s="40">
        <v>6.358381502890173E-2</v>
      </c>
    </row>
    <row r="170" spans="1:16" ht="12.75" customHeight="1">
      <c r="A170" s="28">
        <v>160</v>
      </c>
      <c r="B170" s="29" t="s">
        <v>168</v>
      </c>
      <c r="C170" s="30" t="s">
        <v>179</v>
      </c>
      <c r="D170" s="31">
        <v>44798</v>
      </c>
      <c r="E170" s="37">
        <v>229.35</v>
      </c>
      <c r="F170" s="37">
        <v>228.6</v>
      </c>
      <c r="G170" s="38">
        <v>227.35</v>
      </c>
      <c r="H170" s="38">
        <v>225.35</v>
      </c>
      <c r="I170" s="38">
        <v>224.1</v>
      </c>
      <c r="J170" s="38">
        <v>230.6</v>
      </c>
      <c r="K170" s="38">
        <v>231.85</v>
      </c>
      <c r="L170" s="38">
        <v>233.85</v>
      </c>
      <c r="M170" s="28">
        <v>229.85</v>
      </c>
      <c r="N170" s="28">
        <v>226.6</v>
      </c>
      <c r="O170" s="39">
        <v>42630300</v>
      </c>
      <c r="P170" s="40">
        <v>2.2216579916211755E-3</v>
      </c>
    </row>
    <row r="171" spans="1:16" ht="12.75" customHeight="1">
      <c r="A171" s="28">
        <v>161</v>
      </c>
      <c r="B171" s="29" t="s">
        <v>180</v>
      </c>
      <c r="C171" s="30" t="s">
        <v>181</v>
      </c>
      <c r="D171" s="31">
        <v>44798</v>
      </c>
      <c r="E171" s="37">
        <v>1831.6</v>
      </c>
      <c r="F171" s="37">
        <v>1828.9333333333332</v>
      </c>
      <c r="G171" s="38">
        <v>1813.0666666666664</v>
      </c>
      <c r="H171" s="38">
        <v>1794.5333333333333</v>
      </c>
      <c r="I171" s="38">
        <v>1778.6666666666665</v>
      </c>
      <c r="J171" s="38">
        <v>1847.4666666666662</v>
      </c>
      <c r="K171" s="38">
        <v>1863.333333333333</v>
      </c>
      <c r="L171" s="38">
        <v>1881.8666666666661</v>
      </c>
      <c r="M171" s="28">
        <v>1844.8</v>
      </c>
      <c r="N171" s="28">
        <v>1810.4</v>
      </c>
      <c r="O171" s="39">
        <v>3373216</v>
      </c>
      <c r="P171" s="40">
        <v>-7.6628352490421452E-3</v>
      </c>
    </row>
    <row r="172" spans="1:16" ht="12.75" customHeight="1">
      <c r="A172" s="28">
        <v>162</v>
      </c>
      <c r="B172" s="29" t="s">
        <v>44</v>
      </c>
      <c r="C172" s="30" t="s">
        <v>460</v>
      </c>
      <c r="D172" s="31">
        <v>44798</v>
      </c>
      <c r="E172" s="37">
        <v>200</v>
      </c>
      <c r="F172" s="37">
        <v>199.63333333333333</v>
      </c>
      <c r="G172" s="38">
        <v>197.26666666666665</v>
      </c>
      <c r="H172" s="38">
        <v>194.53333333333333</v>
      </c>
      <c r="I172" s="38">
        <v>192.16666666666666</v>
      </c>
      <c r="J172" s="38">
        <v>202.36666666666665</v>
      </c>
      <c r="K172" s="38">
        <v>204.73333333333332</v>
      </c>
      <c r="L172" s="38">
        <v>207.46666666666664</v>
      </c>
      <c r="M172" s="28">
        <v>202</v>
      </c>
      <c r="N172" s="28">
        <v>196.9</v>
      </c>
      <c r="O172" s="39">
        <v>11476500</v>
      </c>
      <c r="P172" s="40">
        <v>-1.2349397590361445E-2</v>
      </c>
    </row>
    <row r="173" spans="1:16" ht="12.75" customHeight="1">
      <c r="A173" s="28">
        <v>163</v>
      </c>
      <c r="B173" s="29" t="s">
        <v>42</v>
      </c>
      <c r="C173" s="30" t="s">
        <v>182</v>
      </c>
      <c r="D173" s="31">
        <v>44798</v>
      </c>
      <c r="E173" s="37">
        <v>751.95</v>
      </c>
      <c r="F173" s="37">
        <v>748.63333333333333</v>
      </c>
      <c r="G173" s="38">
        <v>741.31666666666661</v>
      </c>
      <c r="H173" s="38">
        <v>730.68333333333328</v>
      </c>
      <c r="I173" s="38">
        <v>723.36666666666656</v>
      </c>
      <c r="J173" s="38">
        <v>759.26666666666665</v>
      </c>
      <c r="K173" s="38">
        <v>766.58333333333348</v>
      </c>
      <c r="L173" s="38">
        <v>777.2166666666667</v>
      </c>
      <c r="M173" s="28">
        <v>755.95</v>
      </c>
      <c r="N173" s="28">
        <v>738</v>
      </c>
      <c r="O173" s="39">
        <v>5621900</v>
      </c>
      <c r="P173" s="40">
        <v>4.7015988602184582E-2</v>
      </c>
    </row>
    <row r="174" spans="1:16" ht="12.75" customHeight="1">
      <c r="A174" s="28">
        <v>164</v>
      </c>
      <c r="B174" s="29" t="s">
        <v>58</v>
      </c>
      <c r="C174" s="30" t="s">
        <v>183</v>
      </c>
      <c r="D174" s="31">
        <v>44798</v>
      </c>
      <c r="E174" s="37">
        <v>122.05</v>
      </c>
      <c r="F174" s="37">
        <v>117.28333333333335</v>
      </c>
      <c r="G174" s="38">
        <v>109.26666666666669</v>
      </c>
      <c r="H174" s="38">
        <v>96.483333333333348</v>
      </c>
      <c r="I174" s="38">
        <v>88.466666666666697</v>
      </c>
      <c r="J174" s="38">
        <v>130.06666666666669</v>
      </c>
      <c r="K174" s="38">
        <v>138.08333333333334</v>
      </c>
      <c r="L174" s="38">
        <v>150.86666666666667</v>
      </c>
      <c r="M174" s="28">
        <v>125.3</v>
      </c>
      <c r="N174" s="28">
        <v>104.5</v>
      </c>
      <c r="O174" s="39">
        <v>54960000</v>
      </c>
      <c r="P174" s="40">
        <v>7.9128215197329668E-2</v>
      </c>
    </row>
    <row r="175" spans="1:16" ht="12.75" customHeight="1">
      <c r="A175" s="28">
        <v>165</v>
      </c>
      <c r="B175" s="29" t="s">
        <v>168</v>
      </c>
      <c r="C175" s="30" t="s">
        <v>184</v>
      </c>
      <c r="D175" s="31">
        <v>44798</v>
      </c>
      <c r="E175" s="37">
        <v>105.7</v>
      </c>
      <c r="F175" s="37">
        <v>105.35000000000001</v>
      </c>
      <c r="G175" s="38">
        <v>104.75000000000001</v>
      </c>
      <c r="H175" s="38">
        <v>103.80000000000001</v>
      </c>
      <c r="I175" s="38">
        <v>103.20000000000002</v>
      </c>
      <c r="J175" s="38">
        <v>106.30000000000001</v>
      </c>
      <c r="K175" s="38">
        <v>106.9</v>
      </c>
      <c r="L175" s="38">
        <v>107.85000000000001</v>
      </c>
      <c r="M175" s="28">
        <v>105.95</v>
      </c>
      <c r="N175" s="28">
        <v>104.4</v>
      </c>
      <c r="O175" s="39">
        <v>32272000</v>
      </c>
      <c r="P175" s="40">
        <v>-1.9792182088075212E-3</v>
      </c>
    </row>
    <row r="176" spans="1:16" ht="12.75" customHeight="1">
      <c r="A176" s="28">
        <v>166</v>
      </c>
      <c r="B176" s="228" t="s">
        <v>79</v>
      </c>
      <c r="C176" s="30" t="s">
        <v>185</v>
      </c>
      <c r="D176" s="31">
        <v>44798</v>
      </c>
      <c r="E176" s="37">
        <v>2639.4</v>
      </c>
      <c r="F176" s="37">
        <v>2647.1</v>
      </c>
      <c r="G176" s="38">
        <v>2625.7999999999997</v>
      </c>
      <c r="H176" s="38">
        <v>2612.1999999999998</v>
      </c>
      <c r="I176" s="38">
        <v>2590.8999999999996</v>
      </c>
      <c r="J176" s="38">
        <v>2660.7</v>
      </c>
      <c r="K176" s="38">
        <v>2682</v>
      </c>
      <c r="L176" s="38">
        <v>2695.6</v>
      </c>
      <c r="M176" s="28">
        <v>2668.4</v>
      </c>
      <c r="N176" s="28">
        <v>2633.5</v>
      </c>
      <c r="O176" s="39">
        <v>32479000</v>
      </c>
      <c r="P176" s="40">
        <v>6.4844010257284297E-3</v>
      </c>
    </row>
    <row r="177" spans="1:16" ht="12.75" customHeight="1">
      <c r="A177" s="28">
        <v>167</v>
      </c>
      <c r="B177" s="29" t="s">
        <v>119</v>
      </c>
      <c r="C177" s="30" t="s">
        <v>186</v>
      </c>
      <c r="D177" s="31">
        <v>44798</v>
      </c>
      <c r="E177" s="37">
        <v>79.599999999999994</v>
      </c>
      <c r="F177" s="37">
        <v>79.583333333333329</v>
      </c>
      <c r="G177" s="38">
        <v>78.86666666666666</v>
      </c>
      <c r="H177" s="38">
        <v>78.133333333333326</v>
      </c>
      <c r="I177" s="38">
        <v>77.416666666666657</v>
      </c>
      <c r="J177" s="38">
        <v>80.316666666666663</v>
      </c>
      <c r="K177" s="38">
        <v>81.033333333333331</v>
      </c>
      <c r="L177" s="38">
        <v>81.766666666666666</v>
      </c>
      <c r="M177" s="28">
        <v>80.3</v>
      </c>
      <c r="N177" s="28">
        <v>78.849999999999994</v>
      </c>
      <c r="O177" s="39">
        <v>105786000</v>
      </c>
      <c r="P177" s="40">
        <v>3.4561671165356182E-2</v>
      </c>
    </row>
    <row r="178" spans="1:16" ht="12.75" customHeight="1">
      <c r="A178" s="28">
        <v>168</v>
      </c>
      <c r="B178" s="29" t="s">
        <v>58</v>
      </c>
      <c r="C178" s="30" t="s">
        <v>273</v>
      </c>
      <c r="D178" s="31">
        <v>44798</v>
      </c>
      <c r="E178" s="37">
        <v>921.95</v>
      </c>
      <c r="F178" s="37">
        <v>917.13333333333333</v>
      </c>
      <c r="G178" s="38">
        <v>910.26666666666665</v>
      </c>
      <c r="H178" s="38">
        <v>898.58333333333337</v>
      </c>
      <c r="I178" s="38">
        <v>891.7166666666667</v>
      </c>
      <c r="J178" s="38">
        <v>928.81666666666661</v>
      </c>
      <c r="K178" s="38">
        <v>935.68333333333317</v>
      </c>
      <c r="L178" s="38">
        <v>947.36666666666656</v>
      </c>
      <c r="M178" s="28">
        <v>924</v>
      </c>
      <c r="N178" s="28">
        <v>905.45</v>
      </c>
      <c r="O178" s="39">
        <v>5512800</v>
      </c>
      <c r="P178" s="40">
        <v>-3.1618887015177066E-2</v>
      </c>
    </row>
    <row r="179" spans="1:16" ht="12.75" customHeight="1">
      <c r="A179" s="28">
        <v>169</v>
      </c>
      <c r="B179" s="29" t="s">
        <v>63</v>
      </c>
      <c r="C179" s="30" t="s">
        <v>187</v>
      </c>
      <c r="D179" s="31">
        <v>44798</v>
      </c>
      <c r="E179" s="37">
        <v>1288.5</v>
      </c>
      <c r="F179" s="37">
        <v>1284.05</v>
      </c>
      <c r="G179" s="38">
        <v>1277.5999999999999</v>
      </c>
      <c r="H179" s="38">
        <v>1266.7</v>
      </c>
      <c r="I179" s="38">
        <v>1260.25</v>
      </c>
      <c r="J179" s="38">
        <v>1294.9499999999998</v>
      </c>
      <c r="K179" s="38">
        <v>1301.4000000000001</v>
      </c>
      <c r="L179" s="38">
        <v>1312.2999999999997</v>
      </c>
      <c r="M179" s="28">
        <v>1290.5</v>
      </c>
      <c r="N179" s="28">
        <v>1273.1500000000001</v>
      </c>
      <c r="O179" s="39">
        <v>6120750</v>
      </c>
      <c r="P179" s="40">
        <v>4.8017729623245509E-3</v>
      </c>
    </row>
    <row r="180" spans="1:16" ht="12.75" customHeight="1">
      <c r="A180" s="28">
        <v>170</v>
      </c>
      <c r="B180" s="29" t="s">
        <v>58</v>
      </c>
      <c r="C180" s="30" t="s">
        <v>188</v>
      </c>
      <c r="D180" s="31">
        <v>44798</v>
      </c>
      <c r="E180" s="37">
        <v>520.79999999999995</v>
      </c>
      <c r="F180" s="37">
        <v>519.1</v>
      </c>
      <c r="G180" s="38">
        <v>514.6</v>
      </c>
      <c r="H180" s="38">
        <v>508.4</v>
      </c>
      <c r="I180" s="38">
        <v>503.9</v>
      </c>
      <c r="J180" s="38">
        <v>525.30000000000007</v>
      </c>
      <c r="K180" s="38">
        <v>529.80000000000007</v>
      </c>
      <c r="L180" s="38">
        <v>536.00000000000011</v>
      </c>
      <c r="M180" s="28">
        <v>523.6</v>
      </c>
      <c r="N180" s="28">
        <v>512.9</v>
      </c>
      <c r="O180" s="39">
        <v>52269000</v>
      </c>
      <c r="P180" s="40">
        <v>1.5232949156439514E-3</v>
      </c>
    </row>
    <row r="181" spans="1:16" ht="12.75" customHeight="1">
      <c r="A181" s="28">
        <v>171</v>
      </c>
      <c r="B181" s="29" t="s">
        <v>42</v>
      </c>
      <c r="C181" s="30" t="s">
        <v>189</v>
      </c>
      <c r="D181" s="31">
        <v>44798</v>
      </c>
      <c r="E181" s="37">
        <v>21303.9</v>
      </c>
      <c r="F181" s="37">
        <v>21273</v>
      </c>
      <c r="G181" s="38">
        <v>21080</v>
      </c>
      <c r="H181" s="38">
        <v>20856.099999999999</v>
      </c>
      <c r="I181" s="38">
        <v>20663.099999999999</v>
      </c>
      <c r="J181" s="38">
        <v>21496.9</v>
      </c>
      <c r="K181" s="38">
        <v>21689.9</v>
      </c>
      <c r="L181" s="38">
        <v>21913.800000000003</v>
      </c>
      <c r="M181" s="28">
        <v>21466</v>
      </c>
      <c r="N181" s="28">
        <v>21049.1</v>
      </c>
      <c r="O181" s="39">
        <v>316100</v>
      </c>
      <c r="P181" s="40">
        <v>4.0744094164128733E-2</v>
      </c>
    </row>
    <row r="182" spans="1:16" ht="12.75" customHeight="1">
      <c r="A182" s="28">
        <v>172</v>
      </c>
      <c r="B182" s="29" t="s">
        <v>70</v>
      </c>
      <c r="C182" s="30" t="s">
        <v>190</v>
      </c>
      <c r="D182" s="31">
        <v>44798</v>
      </c>
      <c r="E182" s="37">
        <v>2896.6</v>
      </c>
      <c r="F182" s="37">
        <v>2886.2833333333333</v>
      </c>
      <c r="G182" s="38">
        <v>2861.9166666666665</v>
      </c>
      <c r="H182" s="38">
        <v>2827.2333333333331</v>
      </c>
      <c r="I182" s="38">
        <v>2802.8666666666663</v>
      </c>
      <c r="J182" s="38">
        <v>2920.9666666666667</v>
      </c>
      <c r="K182" s="38">
        <v>2945.3333333333335</v>
      </c>
      <c r="L182" s="38">
        <v>2980.0166666666669</v>
      </c>
      <c r="M182" s="28">
        <v>2910.65</v>
      </c>
      <c r="N182" s="28">
        <v>2851.6</v>
      </c>
      <c r="O182" s="39">
        <v>1675575</v>
      </c>
      <c r="P182" s="40">
        <v>4.6188186813186816E-2</v>
      </c>
    </row>
    <row r="183" spans="1:16" ht="12.75" customHeight="1">
      <c r="A183" s="28">
        <v>173</v>
      </c>
      <c r="B183" s="29" t="s">
        <v>40</v>
      </c>
      <c r="C183" s="30" t="s">
        <v>191</v>
      </c>
      <c r="D183" s="31">
        <v>44798</v>
      </c>
      <c r="E183" s="37">
        <v>2385.4499999999998</v>
      </c>
      <c r="F183" s="37">
        <v>2390.5333333333333</v>
      </c>
      <c r="G183" s="38">
        <v>2356.1166666666668</v>
      </c>
      <c r="H183" s="38">
        <v>2326.7833333333333</v>
      </c>
      <c r="I183" s="38">
        <v>2292.3666666666668</v>
      </c>
      <c r="J183" s="38">
        <v>2419.8666666666668</v>
      </c>
      <c r="K183" s="38">
        <v>2454.2833333333338</v>
      </c>
      <c r="L183" s="38">
        <v>2483.6166666666668</v>
      </c>
      <c r="M183" s="28">
        <v>2424.9499999999998</v>
      </c>
      <c r="N183" s="28">
        <v>2361.1999999999998</v>
      </c>
      <c r="O183" s="39">
        <v>3688875</v>
      </c>
      <c r="P183" s="40">
        <v>7.6828518746158573E-3</v>
      </c>
    </row>
    <row r="184" spans="1:16" ht="12.75" customHeight="1">
      <c r="A184" s="28">
        <v>174</v>
      </c>
      <c r="B184" s="29" t="s">
        <v>63</v>
      </c>
      <c r="C184" s="30" t="s">
        <v>192</v>
      </c>
      <c r="D184" s="31">
        <v>44798</v>
      </c>
      <c r="E184" s="37">
        <v>1343.5</v>
      </c>
      <c r="F184" s="37">
        <v>1340.5333333333335</v>
      </c>
      <c r="G184" s="38">
        <v>1331.166666666667</v>
      </c>
      <c r="H184" s="38">
        <v>1318.8333333333335</v>
      </c>
      <c r="I184" s="38">
        <v>1309.4666666666669</v>
      </c>
      <c r="J184" s="38">
        <v>1352.866666666667</v>
      </c>
      <c r="K184" s="38">
        <v>1362.2333333333333</v>
      </c>
      <c r="L184" s="38">
        <v>1374.5666666666671</v>
      </c>
      <c r="M184" s="28">
        <v>1349.9</v>
      </c>
      <c r="N184" s="28">
        <v>1328.2</v>
      </c>
      <c r="O184" s="39">
        <v>4424400</v>
      </c>
      <c r="P184" s="40">
        <v>-2.9353692246939581E-2</v>
      </c>
    </row>
    <row r="185" spans="1:16" ht="12.75" customHeight="1">
      <c r="A185" s="28">
        <v>175</v>
      </c>
      <c r="B185" s="29" t="s">
        <v>47</v>
      </c>
      <c r="C185" s="30" t="s">
        <v>193</v>
      </c>
      <c r="D185" s="31">
        <v>44798</v>
      </c>
      <c r="E185" s="37">
        <v>881.55</v>
      </c>
      <c r="F185" s="37">
        <v>886.38333333333333</v>
      </c>
      <c r="G185" s="38">
        <v>873.26666666666665</v>
      </c>
      <c r="H185" s="38">
        <v>864.98333333333335</v>
      </c>
      <c r="I185" s="38">
        <v>851.86666666666667</v>
      </c>
      <c r="J185" s="38">
        <v>894.66666666666663</v>
      </c>
      <c r="K185" s="38">
        <v>907.78333333333319</v>
      </c>
      <c r="L185" s="38">
        <v>916.06666666666661</v>
      </c>
      <c r="M185" s="28">
        <v>899.5</v>
      </c>
      <c r="N185" s="28">
        <v>878.1</v>
      </c>
      <c r="O185" s="39">
        <v>19492900</v>
      </c>
      <c r="P185" s="40">
        <v>-1.0904311998295091E-2</v>
      </c>
    </row>
    <row r="186" spans="1:16" ht="12.75" customHeight="1">
      <c r="A186" s="28">
        <v>176</v>
      </c>
      <c r="B186" s="29" t="s">
        <v>180</v>
      </c>
      <c r="C186" s="30" t="s">
        <v>194</v>
      </c>
      <c r="D186" s="31">
        <v>44798</v>
      </c>
      <c r="E186" s="37">
        <v>511.8</v>
      </c>
      <c r="F186" s="37">
        <v>504.55</v>
      </c>
      <c r="G186" s="38">
        <v>494.70000000000005</v>
      </c>
      <c r="H186" s="38">
        <v>477.6</v>
      </c>
      <c r="I186" s="38">
        <v>467.75000000000006</v>
      </c>
      <c r="J186" s="38">
        <v>521.65000000000009</v>
      </c>
      <c r="K186" s="38">
        <v>531.5</v>
      </c>
      <c r="L186" s="38">
        <v>548.6</v>
      </c>
      <c r="M186" s="28">
        <v>514.4</v>
      </c>
      <c r="N186" s="28">
        <v>487.45</v>
      </c>
      <c r="O186" s="39">
        <v>11703000</v>
      </c>
      <c r="P186" s="40">
        <v>7.7326705330019327E-2</v>
      </c>
    </row>
    <row r="187" spans="1:16" ht="12.75" customHeight="1">
      <c r="A187" s="28">
        <v>177</v>
      </c>
      <c r="B187" s="29" t="s">
        <v>47</v>
      </c>
      <c r="C187" s="30" t="s">
        <v>275</v>
      </c>
      <c r="D187" s="31">
        <v>44798</v>
      </c>
      <c r="E187" s="37">
        <v>612.6</v>
      </c>
      <c r="F187" s="37">
        <v>605.69999999999993</v>
      </c>
      <c r="G187" s="38">
        <v>595.39999999999986</v>
      </c>
      <c r="H187" s="38">
        <v>578.19999999999993</v>
      </c>
      <c r="I187" s="38">
        <v>567.89999999999986</v>
      </c>
      <c r="J187" s="38">
        <v>622.89999999999986</v>
      </c>
      <c r="K187" s="38">
        <v>633.19999999999982</v>
      </c>
      <c r="L187" s="38">
        <v>650.39999999999986</v>
      </c>
      <c r="M187" s="28">
        <v>616</v>
      </c>
      <c r="N187" s="28">
        <v>588.5</v>
      </c>
      <c r="O187" s="39">
        <v>2601000</v>
      </c>
      <c r="P187" s="40">
        <v>3.5429936305732483E-2</v>
      </c>
    </row>
    <row r="188" spans="1:16" ht="12.75" customHeight="1">
      <c r="A188" s="28">
        <v>178</v>
      </c>
      <c r="B188" s="29" t="s">
        <v>38</v>
      </c>
      <c r="C188" s="30" t="s">
        <v>195</v>
      </c>
      <c r="D188" s="31">
        <v>44798</v>
      </c>
      <c r="E188" s="37">
        <v>1096.75</v>
      </c>
      <c r="F188" s="37">
        <v>1100.55</v>
      </c>
      <c r="G188" s="38">
        <v>1078.8499999999999</v>
      </c>
      <c r="H188" s="38">
        <v>1060.95</v>
      </c>
      <c r="I188" s="38">
        <v>1039.25</v>
      </c>
      <c r="J188" s="38">
        <v>1118.4499999999998</v>
      </c>
      <c r="K188" s="38">
        <v>1140.1500000000001</v>
      </c>
      <c r="L188" s="38">
        <v>1158.0499999999997</v>
      </c>
      <c r="M188" s="28">
        <v>1122.25</v>
      </c>
      <c r="N188" s="28">
        <v>1082.6500000000001</v>
      </c>
      <c r="O188" s="39">
        <v>5709000</v>
      </c>
      <c r="P188" s="40">
        <v>-2.4436090225563908E-2</v>
      </c>
    </row>
    <row r="189" spans="1:16" ht="12.75" customHeight="1">
      <c r="A189" s="28">
        <v>179</v>
      </c>
      <c r="B189" s="29" t="s">
        <v>74</v>
      </c>
      <c r="C189" s="30" t="s">
        <v>503</v>
      </c>
      <c r="D189" s="31">
        <v>44798</v>
      </c>
      <c r="E189" s="37">
        <v>1168.5</v>
      </c>
      <c r="F189" s="37">
        <v>1165.4333333333334</v>
      </c>
      <c r="G189" s="38">
        <v>1153.8666666666668</v>
      </c>
      <c r="H189" s="38">
        <v>1139.2333333333333</v>
      </c>
      <c r="I189" s="38">
        <v>1127.6666666666667</v>
      </c>
      <c r="J189" s="38">
        <v>1180.0666666666668</v>
      </c>
      <c r="K189" s="38">
        <v>1191.6333333333334</v>
      </c>
      <c r="L189" s="38">
        <v>1206.2666666666669</v>
      </c>
      <c r="M189" s="28">
        <v>1177</v>
      </c>
      <c r="N189" s="28">
        <v>1150.8</v>
      </c>
      <c r="O189" s="39">
        <v>3107000</v>
      </c>
      <c r="P189" s="40">
        <v>2.1535426598717738E-2</v>
      </c>
    </row>
    <row r="190" spans="1:16" ht="12.75" customHeight="1">
      <c r="A190" s="28">
        <v>180</v>
      </c>
      <c r="B190" s="29" t="s">
        <v>56</v>
      </c>
      <c r="C190" s="30" t="s">
        <v>196</v>
      </c>
      <c r="D190" s="31">
        <v>44798</v>
      </c>
      <c r="E190" s="37">
        <v>805.85</v>
      </c>
      <c r="F190" s="37">
        <v>806</v>
      </c>
      <c r="G190" s="38">
        <v>798.9</v>
      </c>
      <c r="H190" s="38">
        <v>791.94999999999993</v>
      </c>
      <c r="I190" s="38">
        <v>784.84999999999991</v>
      </c>
      <c r="J190" s="38">
        <v>812.95</v>
      </c>
      <c r="K190" s="38">
        <v>820.05</v>
      </c>
      <c r="L190" s="38">
        <v>827.00000000000011</v>
      </c>
      <c r="M190" s="28">
        <v>813.1</v>
      </c>
      <c r="N190" s="28">
        <v>799.05</v>
      </c>
      <c r="O190" s="39">
        <v>8212500</v>
      </c>
      <c r="P190" s="40">
        <v>-5.5579773321708806E-3</v>
      </c>
    </row>
    <row r="191" spans="1:16" ht="12.75" customHeight="1">
      <c r="A191" s="28">
        <v>181</v>
      </c>
      <c r="B191" s="29" t="s">
        <v>49</v>
      </c>
      <c r="C191" s="30" t="s">
        <v>197</v>
      </c>
      <c r="D191" s="31">
        <v>44798</v>
      </c>
      <c r="E191" s="37">
        <v>463.35</v>
      </c>
      <c r="F191" s="37">
        <v>462.01666666666665</v>
      </c>
      <c r="G191" s="38">
        <v>459.0333333333333</v>
      </c>
      <c r="H191" s="38">
        <v>454.71666666666664</v>
      </c>
      <c r="I191" s="38">
        <v>451.73333333333329</v>
      </c>
      <c r="J191" s="38">
        <v>466.33333333333331</v>
      </c>
      <c r="K191" s="38">
        <v>469.31666666666666</v>
      </c>
      <c r="L191" s="38">
        <v>473.63333333333333</v>
      </c>
      <c r="M191" s="28">
        <v>465</v>
      </c>
      <c r="N191" s="28">
        <v>457.7</v>
      </c>
      <c r="O191" s="39">
        <v>60286050</v>
      </c>
      <c r="P191" s="40">
        <v>-1.1495864292723959E-2</v>
      </c>
    </row>
    <row r="192" spans="1:16" ht="12.75" customHeight="1">
      <c r="A192" s="28">
        <v>182</v>
      </c>
      <c r="B192" s="29" t="s">
        <v>168</v>
      </c>
      <c r="C192" s="30" t="s">
        <v>198</v>
      </c>
      <c r="D192" s="31">
        <v>44798</v>
      </c>
      <c r="E192" s="37">
        <v>229.95</v>
      </c>
      <c r="F192" s="37">
        <v>230.08333333333334</v>
      </c>
      <c r="G192" s="38">
        <v>227.31666666666669</v>
      </c>
      <c r="H192" s="38">
        <v>224.68333333333334</v>
      </c>
      <c r="I192" s="38">
        <v>221.91666666666669</v>
      </c>
      <c r="J192" s="38">
        <v>232.7166666666667</v>
      </c>
      <c r="K192" s="38">
        <v>235.48333333333335</v>
      </c>
      <c r="L192" s="38">
        <v>238.1166666666667</v>
      </c>
      <c r="M192" s="28">
        <v>232.85</v>
      </c>
      <c r="N192" s="28">
        <v>227.45</v>
      </c>
      <c r="O192" s="39">
        <v>91314000</v>
      </c>
      <c r="P192" s="40">
        <v>-7.6291079812206572E-3</v>
      </c>
    </row>
    <row r="193" spans="1:16" ht="12.75" customHeight="1">
      <c r="A193" s="28">
        <v>183</v>
      </c>
      <c r="B193" s="29" t="s">
        <v>119</v>
      </c>
      <c r="C193" s="30" t="s">
        <v>199</v>
      </c>
      <c r="D193" s="31">
        <v>44798</v>
      </c>
      <c r="E193" s="37">
        <v>106.45</v>
      </c>
      <c r="F193" s="37">
        <v>106.76666666666667</v>
      </c>
      <c r="G193" s="38">
        <v>105.38333333333333</v>
      </c>
      <c r="H193" s="38">
        <v>104.31666666666666</v>
      </c>
      <c r="I193" s="38">
        <v>102.93333333333332</v>
      </c>
      <c r="J193" s="38">
        <v>107.83333333333333</v>
      </c>
      <c r="K193" s="38">
        <v>109.21666666666668</v>
      </c>
      <c r="L193" s="38">
        <v>110.28333333333333</v>
      </c>
      <c r="M193" s="28">
        <v>108.15</v>
      </c>
      <c r="N193" s="28">
        <v>105.7</v>
      </c>
      <c r="O193" s="39">
        <v>238459000</v>
      </c>
      <c r="P193" s="40">
        <v>8.2843639369597644E-3</v>
      </c>
    </row>
    <row r="194" spans="1:16" ht="12.75" customHeight="1">
      <c r="A194" s="28">
        <v>184</v>
      </c>
      <c r="B194" s="29" t="s">
        <v>86</v>
      </c>
      <c r="C194" s="30" t="s">
        <v>200</v>
      </c>
      <c r="D194" s="31">
        <v>44798</v>
      </c>
      <c r="E194" s="37">
        <v>3259.1</v>
      </c>
      <c r="F194" s="37">
        <v>3275.4833333333331</v>
      </c>
      <c r="G194" s="38">
        <v>3237.5166666666664</v>
      </c>
      <c r="H194" s="38">
        <v>3215.9333333333334</v>
      </c>
      <c r="I194" s="38">
        <v>3177.9666666666667</v>
      </c>
      <c r="J194" s="38">
        <v>3297.0666666666662</v>
      </c>
      <c r="K194" s="38">
        <v>3335.0333333333324</v>
      </c>
      <c r="L194" s="38">
        <v>3356.6166666666659</v>
      </c>
      <c r="M194" s="28">
        <v>3313.45</v>
      </c>
      <c r="N194" s="28">
        <v>3253.9</v>
      </c>
      <c r="O194" s="39">
        <v>12089400</v>
      </c>
      <c r="P194" s="40">
        <v>1.3123491552695092E-2</v>
      </c>
    </row>
    <row r="195" spans="1:16" ht="12.75" customHeight="1">
      <c r="A195" s="28">
        <v>185</v>
      </c>
      <c r="B195" s="29" t="s">
        <v>86</v>
      </c>
      <c r="C195" s="30" t="s">
        <v>201</v>
      </c>
      <c r="D195" s="31">
        <v>44798</v>
      </c>
      <c r="E195" s="37">
        <v>1070.7</v>
      </c>
      <c r="F195" s="37">
        <v>1066.95</v>
      </c>
      <c r="G195" s="38">
        <v>1060.5500000000002</v>
      </c>
      <c r="H195" s="38">
        <v>1050.4000000000001</v>
      </c>
      <c r="I195" s="38">
        <v>1044.0000000000002</v>
      </c>
      <c r="J195" s="38">
        <v>1077.1000000000001</v>
      </c>
      <c r="K195" s="38">
        <v>1083.5000000000002</v>
      </c>
      <c r="L195" s="38">
        <v>1093.6500000000001</v>
      </c>
      <c r="M195" s="28">
        <v>1073.3499999999999</v>
      </c>
      <c r="N195" s="28">
        <v>1056.8</v>
      </c>
      <c r="O195" s="39">
        <v>18998400</v>
      </c>
      <c r="P195" s="40">
        <v>-3.2109802933954542E-3</v>
      </c>
    </row>
    <row r="196" spans="1:16" ht="12.75" customHeight="1">
      <c r="A196" s="28">
        <v>186</v>
      </c>
      <c r="B196" s="29" t="s">
        <v>56</v>
      </c>
      <c r="C196" s="30" t="s">
        <v>202</v>
      </c>
      <c r="D196" s="31">
        <v>44798</v>
      </c>
      <c r="E196" s="37">
        <v>2461.3000000000002</v>
      </c>
      <c r="F196" s="37">
        <v>2462.6166666666668</v>
      </c>
      <c r="G196" s="38">
        <v>2437.0833333333335</v>
      </c>
      <c r="H196" s="38">
        <v>2412.8666666666668</v>
      </c>
      <c r="I196" s="38">
        <v>2387.3333333333335</v>
      </c>
      <c r="J196" s="38">
        <v>2486.8333333333335</v>
      </c>
      <c r="K196" s="38">
        <v>2512.3666666666663</v>
      </c>
      <c r="L196" s="38">
        <v>2536.5833333333335</v>
      </c>
      <c r="M196" s="28">
        <v>2488.15</v>
      </c>
      <c r="N196" s="28">
        <v>2438.4</v>
      </c>
      <c r="O196" s="39">
        <v>5067750</v>
      </c>
      <c r="P196" s="40">
        <v>-1.2711864406779662E-2</v>
      </c>
    </row>
    <row r="197" spans="1:16" ht="12.75" customHeight="1">
      <c r="A197" s="28">
        <v>187</v>
      </c>
      <c r="B197" s="29" t="s">
        <v>47</v>
      </c>
      <c r="C197" s="30" t="s">
        <v>203</v>
      </c>
      <c r="D197" s="31">
        <v>44798</v>
      </c>
      <c r="E197" s="37">
        <v>1553.35</v>
      </c>
      <c r="F197" s="37">
        <v>1546.8833333333332</v>
      </c>
      <c r="G197" s="38">
        <v>1537.7166666666665</v>
      </c>
      <c r="H197" s="38">
        <v>1522.0833333333333</v>
      </c>
      <c r="I197" s="38">
        <v>1512.9166666666665</v>
      </c>
      <c r="J197" s="38">
        <v>1562.5166666666664</v>
      </c>
      <c r="K197" s="38">
        <v>1571.6833333333334</v>
      </c>
      <c r="L197" s="38">
        <v>1587.3166666666664</v>
      </c>
      <c r="M197" s="28">
        <v>1556.05</v>
      </c>
      <c r="N197" s="28">
        <v>1531.25</v>
      </c>
      <c r="O197" s="39">
        <v>1516500</v>
      </c>
      <c r="P197" s="40">
        <v>-6.5897858319604609E-4</v>
      </c>
    </row>
    <row r="198" spans="1:16" ht="12.75" customHeight="1">
      <c r="A198" s="28">
        <v>188</v>
      </c>
      <c r="B198" s="29" t="s">
        <v>168</v>
      </c>
      <c r="C198" s="30" t="s">
        <v>204</v>
      </c>
      <c r="D198" s="31">
        <v>44798</v>
      </c>
      <c r="E198" s="37">
        <v>582.65</v>
      </c>
      <c r="F198" s="37">
        <v>583.53333333333342</v>
      </c>
      <c r="G198" s="38">
        <v>574.56666666666683</v>
      </c>
      <c r="H198" s="38">
        <v>566.48333333333346</v>
      </c>
      <c r="I198" s="38">
        <v>557.51666666666688</v>
      </c>
      <c r="J198" s="38">
        <v>591.61666666666679</v>
      </c>
      <c r="K198" s="38">
        <v>600.58333333333326</v>
      </c>
      <c r="L198" s="38">
        <v>608.66666666666674</v>
      </c>
      <c r="M198" s="28">
        <v>592.5</v>
      </c>
      <c r="N198" s="28">
        <v>575.45000000000005</v>
      </c>
      <c r="O198" s="39">
        <v>3057000</v>
      </c>
      <c r="P198" s="40">
        <v>-5.2093023255813956E-2</v>
      </c>
    </row>
    <row r="199" spans="1:16" ht="12.75" customHeight="1">
      <c r="A199" s="28">
        <v>189</v>
      </c>
      <c r="B199" s="29" t="s">
        <v>44</v>
      </c>
      <c r="C199" s="30" t="s">
        <v>205</v>
      </c>
      <c r="D199" s="31">
        <v>44798</v>
      </c>
      <c r="E199" s="37">
        <v>1347.05</v>
      </c>
      <c r="F199" s="37">
        <v>1341.0166666666667</v>
      </c>
      <c r="G199" s="38">
        <v>1330.0333333333333</v>
      </c>
      <c r="H199" s="38">
        <v>1313.0166666666667</v>
      </c>
      <c r="I199" s="38">
        <v>1302.0333333333333</v>
      </c>
      <c r="J199" s="38">
        <v>1358.0333333333333</v>
      </c>
      <c r="K199" s="38">
        <v>1369.0166666666664</v>
      </c>
      <c r="L199" s="38">
        <v>1386.0333333333333</v>
      </c>
      <c r="M199" s="28">
        <v>1352</v>
      </c>
      <c r="N199" s="28">
        <v>1324</v>
      </c>
      <c r="O199" s="39">
        <v>5324400</v>
      </c>
      <c r="P199" s="40">
        <v>-1.3301088270858524E-2</v>
      </c>
    </row>
    <row r="200" spans="1:16" ht="12.75" customHeight="1">
      <c r="A200" s="28">
        <v>190</v>
      </c>
      <c r="B200" s="29" t="s">
        <v>49</v>
      </c>
      <c r="C200" s="30" t="s">
        <v>206</v>
      </c>
      <c r="D200" s="31">
        <v>44798</v>
      </c>
      <c r="E200" s="37">
        <v>962.4</v>
      </c>
      <c r="F200" s="37">
        <v>960.5</v>
      </c>
      <c r="G200" s="38">
        <v>954.05</v>
      </c>
      <c r="H200" s="38">
        <v>945.69999999999993</v>
      </c>
      <c r="I200" s="38">
        <v>939.24999999999989</v>
      </c>
      <c r="J200" s="38">
        <v>968.85</v>
      </c>
      <c r="K200" s="38">
        <v>975.30000000000007</v>
      </c>
      <c r="L200" s="38">
        <v>983.65000000000009</v>
      </c>
      <c r="M200" s="28">
        <v>966.95</v>
      </c>
      <c r="N200" s="28">
        <v>952.15</v>
      </c>
      <c r="O200" s="39">
        <v>9583000</v>
      </c>
      <c r="P200" s="40">
        <v>2.516100044930358E-2</v>
      </c>
    </row>
    <row r="201" spans="1:16" ht="12.75" customHeight="1">
      <c r="A201" s="28">
        <v>191</v>
      </c>
      <c r="B201" s="29" t="s">
        <v>56</v>
      </c>
      <c r="C201" s="30" t="s">
        <v>207</v>
      </c>
      <c r="D201" s="31">
        <v>44798</v>
      </c>
      <c r="E201" s="37">
        <v>1620.7</v>
      </c>
      <c r="F201" s="37">
        <v>1629.2166666666665</v>
      </c>
      <c r="G201" s="38">
        <v>1602.583333333333</v>
      </c>
      <c r="H201" s="38">
        <v>1584.4666666666665</v>
      </c>
      <c r="I201" s="38">
        <v>1557.833333333333</v>
      </c>
      <c r="J201" s="38">
        <v>1647.333333333333</v>
      </c>
      <c r="K201" s="38">
        <v>1673.9666666666667</v>
      </c>
      <c r="L201" s="38">
        <v>1692.083333333333</v>
      </c>
      <c r="M201" s="28">
        <v>1655.85</v>
      </c>
      <c r="N201" s="28">
        <v>1611.1</v>
      </c>
      <c r="O201" s="39">
        <v>1258800</v>
      </c>
      <c r="P201" s="40">
        <v>-1.0066058508965083E-2</v>
      </c>
    </row>
    <row r="202" spans="1:16" ht="12.75" customHeight="1">
      <c r="A202" s="28">
        <v>192</v>
      </c>
      <c r="B202" s="29" t="s">
        <v>42</v>
      </c>
      <c r="C202" s="30" t="s">
        <v>208</v>
      </c>
      <c r="D202" s="31">
        <v>44798</v>
      </c>
      <c r="E202" s="37">
        <v>6511.95</v>
      </c>
      <c r="F202" s="37">
        <v>6505.1500000000005</v>
      </c>
      <c r="G202" s="38">
        <v>6465.3000000000011</v>
      </c>
      <c r="H202" s="38">
        <v>6418.6500000000005</v>
      </c>
      <c r="I202" s="38">
        <v>6378.8000000000011</v>
      </c>
      <c r="J202" s="38">
        <v>6551.8000000000011</v>
      </c>
      <c r="K202" s="38">
        <v>6591.6500000000015</v>
      </c>
      <c r="L202" s="38">
        <v>6638.3000000000011</v>
      </c>
      <c r="M202" s="28">
        <v>6545</v>
      </c>
      <c r="N202" s="28">
        <v>6458.5</v>
      </c>
      <c r="O202" s="39">
        <v>2011600</v>
      </c>
      <c r="P202" s="40">
        <v>-3.1714568880079285E-3</v>
      </c>
    </row>
    <row r="203" spans="1:16" ht="12.75" customHeight="1">
      <c r="A203" s="28">
        <v>193</v>
      </c>
      <c r="B203" s="29" t="s">
        <v>38</v>
      </c>
      <c r="C203" s="30" t="s">
        <v>209</v>
      </c>
      <c r="D203" s="31">
        <v>44798</v>
      </c>
      <c r="E203" s="37">
        <v>761.1</v>
      </c>
      <c r="F203" s="37">
        <v>759.2166666666667</v>
      </c>
      <c r="G203" s="38">
        <v>754.88333333333344</v>
      </c>
      <c r="H203" s="38">
        <v>748.66666666666674</v>
      </c>
      <c r="I203" s="38">
        <v>744.33333333333348</v>
      </c>
      <c r="J203" s="38">
        <v>765.43333333333339</v>
      </c>
      <c r="K203" s="38">
        <v>769.76666666666665</v>
      </c>
      <c r="L203" s="38">
        <v>775.98333333333335</v>
      </c>
      <c r="M203" s="28">
        <v>763.55</v>
      </c>
      <c r="N203" s="28">
        <v>753</v>
      </c>
      <c r="O203" s="39">
        <v>19817200</v>
      </c>
      <c r="P203" s="40">
        <v>5.0768114986483818E-3</v>
      </c>
    </row>
    <row r="204" spans="1:16" ht="12.75" customHeight="1">
      <c r="A204" s="28">
        <v>194</v>
      </c>
      <c r="B204" s="29" t="s">
        <v>119</v>
      </c>
      <c r="C204" s="30" t="s">
        <v>210</v>
      </c>
      <c r="D204" s="31">
        <v>44798</v>
      </c>
      <c r="E204" s="37">
        <v>267.05</v>
      </c>
      <c r="F204" s="37">
        <v>265.45</v>
      </c>
      <c r="G204" s="38">
        <v>263.14999999999998</v>
      </c>
      <c r="H204" s="38">
        <v>259.25</v>
      </c>
      <c r="I204" s="38">
        <v>256.95</v>
      </c>
      <c r="J204" s="38">
        <v>269.34999999999997</v>
      </c>
      <c r="K204" s="38">
        <v>271.65000000000003</v>
      </c>
      <c r="L204" s="38">
        <v>275.54999999999995</v>
      </c>
      <c r="M204" s="28">
        <v>267.75</v>
      </c>
      <c r="N204" s="28">
        <v>261.55</v>
      </c>
      <c r="O204" s="39">
        <v>41172650</v>
      </c>
      <c r="P204" s="40">
        <v>-3.6757811034844904E-3</v>
      </c>
    </row>
    <row r="205" spans="1:16" ht="12.75" customHeight="1">
      <c r="A205" s="28">
        <v>195</v>
      </c>
      <c r="B205" s="29" t="s">
        <v>70</v>
      </c>
      <c r="C205" s="30" t="s">
        <v>211</v>
      </c>
      <c r="D205" s="31">
        <v>44798</v>
      </c>
      <c r="E205" s="37">
        <v>994.7</v>
      </c>
      <c r="F205" s="37">
        <v>991.9666666666667</v>
      </c>
      <c r="G205" s="38">
        <v>984.73333333333335</v>
      </c>
      <c r="H205" s="38">
        <v>974.76666666666665</v>
      </c>
      <c r="I205" s="38">
        <v>967.5333333333333</v>
      </c>
      <c r="J205" s="38">
        <v>1001.9333333333334</v>
      </c>
      <c r="K205" s="38">
        <v>1009.1666666666667</v>
      </c>
      <c r="L205" s="38">
        <v>1019.1333333333334</v>
      </c>
      <c r="M205" s="28">
        <v>999.2</v>
      </c>
      <c r="N205" s="28">
        <v>982</v>
      </c>
      <c r="O205" s="39">
        <v>3653000</v>
      </c>
      <c r="P205" s="40">
        <v>3.6312056737588652E-2</v>
      </c>
    </row>
    <row r="206" spans="1:16" ht="12.75" customHeight="1">
      <c r="A206" s="28">
        <v>196</v>
      </c>
      <c r="B206" s="29" t="s">
        <v>70</v>
      </c>
      <c r="C206" s="30" t="s">
        <v>280</v>
      </c>
      <c r="D206" s="31">
        <v>44798</v>
      </c>
      <c r="E206" s="37">
        <v>1799.3</v>
      </c>
      <c r="F206" s="37">
        <v>1797.3666666666668</v>
      </c>
      <c r="G206" s="38">
        <v>1787.9833333333336</v>
      </c>
      <c r="H206" s="38">
        <v>1776.6666666666667</v>
      </c>
      <c r="I206" s="38">
        <v>1767.2833333333335</v>
      </c>
      <c r="J206" s="38">
        <v>1808.6833333333336</v>
      </c>
      <c r="K206" s="38">
        <v>1818.0666666666668</v>
      </c>
      <c r="L206" s="38">
        <v>1829.3833333333337</v>
      </c>
      <c r="M206" s="28">
        <v>1806.75</v>
      </c>
      <c r="N206" s="28">
        <v>1786.05</v>
      </c>
      <c r="O206" s="39">
        <v>782600</v>
      </c>
      <c r="P206" s="40">
        <v>2.9940119760479042E-2</v>
      </c>
    </row>
    <row r="207" spans="1:16" ht="12.75" customHeight="1">
      <c r="A207" s="28">
        <v>197</v>
      </c>
      <c r="B207" s="29" t="s">
        <v>86</v>
      </c>
      <c r="C207" s="30" t="s">
        <v>212</v>
      </c>
      <c r="D207" s="31">
        <v>44798</v>
      </c>
      <c r="E207" s="37">
        <v>416.75</v>
      </c>
      <c r="F207" s="37">
        <v>416.76666666666665</v>
      </c>
      <c r="G207" s="38">
        <v>414.63333333333333</v>
      </c>
      <c r="H207" s="38">
        <v>412.51666666666665</v>
      </c>
      <c r="I207" s="38">
        <v>410.38333333333333</v>
      </c>
      <c r="J207" s="38">
        <v>418.88333333333333</v>
      </c>
      <c r="K207" s="38">
        <v>421.01666666666665</v>
      </c>
      <c r="L207" s="38">
        <v>423.13333333333333</v>
      </c>
      <c r="M207" s="28">
        <v>418.9</v>
      </c>
      <c r="N207" s="28">
        <v>414.65</v>
      </c>
      <c r="O207" s="39">
        <v>41430000</v>
      </c>
      <c r="P207" s="40">
        <v>3.7796191306875998E-3</v>
      </c>
    </row>
    <row r="208" spans="1:16" ht="12.75" customHeight="1">
      <c r="A208" s="28">
        <v>198</v>
      </c>
      <c r="B208" s="29" t="s">
        <v>180</v>
      </c>
      <c r="C208" s="30" t="s">
        <v>213</v>
      </c>
      <c r="D208" s="31">
        <v>44798</v>
      </c>
      <c r="E208" s="37">
        <v>264.35000000000002</v>
      </c>
      <c r="F208" s="37">
        <v>262.05</v>
      </c>
      <c r="G208" s="38">
        <v>258.70000000000005</v>
      </c>
      <c r="H208" s="38">
        <v>253.05</v>
      </c>
      <c r="I208" s="38">
        <v>249.70000000000005</v>
      </c>
      <c r="J208" s="38">
        <v>267.70000000000005</v>
      </c>
      <c r="K208" s="38">
        <v>271.05000000000007</v>
      </c>
      <c r="L208" s="38">
        <v>276.70000000000005</v>
      </c>
      <c r="M208" s="28">
        <v>265.39999999999998</v>
      </c>
      <c r="N208" s="28">
        <v>256.39999999999998</v>
      </c>
      <c r="O208" s="39">
        <v>91212000</v>
      </c>
      <c r="P208" s="40">
        <v>2.1880146539844721E-2</v>
      </c>
    </row>
    <row r="209" spans="1:16" ht="12.75" customHeight="1">
      <c r="A209" s="28">
        <v>199</v>
      </c>
      <c r="B209" s="29" t="s">
        <v>47</v>
      </c>
      <c r="C209" s="30" t="s">
        <v>827</v>
      </c>
      <c r="D209" s="31">
        <v>44798</v>
      </c>
      <c r="E209" s="37">
        <v>391.25</v>
      </c>
      <c r="F209" s="37">
        <v>389.59999999999997</v>
      </c>
      <c r="G209" s="38">
        <v>386.64999999999992</v>
      </c>
      <c r="H209" s="38">
        <v>382.04999999999995</v>
      </c>
      <c r="I209" s="38">
        <v>379.09999999999991</v>
      </c>
      <c r="J209" s="38">
        <v>394.19999999999993</v>
      </c>
      <c r="K209" s="38">
        <v>397.15</v>
      </c>
      <c r="L209" s="38">
        <v>401.74999999999994</v>
      </c>
      <c r="M209" s="28">
        <v>392.55</v>
      </c>
      <c r="N209" s="28">
        <v>385</v>
      </c>
      <c r="O209" s="39">
        <v>13663800</v>
      </c>
      <c r="P209" s="40">
        <v>9.8443528003192768E-3</v>
      </c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9"/>
      <c r="C211" s="30"/>
      <c r="D211" s="31"/>
      <c r="E211" s="37"/>
      <c r="F211" s="37"/>
      <c r="G211" s="38"/>
      <c r="H211" s="38"/>
      <c r="I211" s="38"/>
      <c r="J211" s="38"/>
      <c r="K211" s="38"/>
      <c r="L211" s="38"/>
      <c r="M211" s="28"/>
      <c r="N211" s="28"/>
      <c r="O211" s="39"/>
      <c r="P211" s="40"/>
    </row>
    <row r="212" spans="1:16" ht="12.75" customHeight="1">
      <c r="A212" s="28"/>
      <c r="B212" s="273"/>
      <c r="C212" s="252"/>
      <c r="D212" s="274"/>
      <c r="E212" s="253"/>
      <c r="F212" s="253"/>
      <c r="G212" s="275"/>
      <c r="H212" s="275"/>
      <c r="I212" s="275"/>
      <c r="J212" s="275"/>
      <c r="K212" s="275"/>
      <c r="L212" s="275"/>
      <c r="M212" s="252"/>
      <c r="N212" s="252"/>
      <c r="O212" s="276"/>
      <c r="P212" s="277"/>
    </row>
    <row r="213" spans="1:16" ht="12.75" customHeight="1">
      <c r="A213" s="28"/>
      <c r="B213" s="273"/>
      <c r="C213" s="252"/>
      <c r="D213" s="274"/>
      <c r="E213" s="253"/>
      <c r="F213" s="253"/>
      <c r="G213" s="275"/>
      <c r="H213" s="275"/>
      <c r="I213" s="275"/>
      <c r="J213" s="275"/>
      <c r="K213" s="275"/>
      <c r="L213" s="275"/>
      <c r="M213" s="252"/>
      <c r="N213" s="252"/>
      <c r="O213" s="276"/>
      <c r="P213" s="277"/>
    </row>
    <row r="214" spans="1:16" ht="12.75" customHeight="1">
      <c r="A214" s="252"/>
      <c r="B214" s="42"/>
      <c r="C214" s="41"/>
      <c r="D214" s="43"/>
      <c r="E214" s="44"/>
      <c r="F214" s="44"/>
      <c r="G214" s="45"/>
      <c r="H214" s="45"/>
      <c r="I214" s="45"/>
      <c r="J214" s="45"/>
      <c r="K214" s="45"/>
      <c r="L214" s="1"/>
      <c r="M214" s="1"/>
      <c r="N214" s="1"/>
      <c r="O214" s="1"/>
      <c r="P214" s="1"/>
    </row>
    <row r="215" spans="1:16" ht="12.75" customHeight="1">
      <c r="A215" s="252"/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214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21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</row>
    <row r="519" spans="1:16" ht="12.75" customHeight="1">
      <c r="A519" s="1"/>
    </row>
    <row r="520" spans="1:16" ht="12.75" customHeight="1">
      <c r="A520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2" sqref="B12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85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44798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65" t="s">
        <v>16</v>
      </c>
      <c r="B8" s="467"/>
      <c r="C8" s="471" t="s">
        <v>20</v>
      </c>
      <c r="D8" s="471" t="s">
        <v>21</v>
      </c>
      <c r="E8" s="462" t="s">
        <v>22</v>
      </c>
      <c r="F8" s="463"/>
      <c r="G8" s="464"/>
      <c r="H8" s="462" t="s">
        <v>23</v>
      </c>
      <c r="I8" s="463"/>
      <c r="J8" s="464"/>
      <c r="K8" s="23"/>
      <c r="L8" s="50"/>
      <c r="M8" s="50"/>
      <c r="N8" s="1"/>
      <c r="O8" s="1"/>
    </row>
    <row r="9" spans="1:15" ht="36" customHeight="1">
      <c r="A9" s="469"/>
      <c r="B9" s="470"/>
      <c r="C9" s="470"/>
      <c r="D9" s="47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17604.95</v>
      </c>
      <c r="D10" s="32">
        <v>17575.95</v>
      </c>
      <c r="E10" s="32">
        <v>17528.25</v>
      </c>
      <c r="F10" s="32">
        <v>17451.55</v>
      </c>
      <c r="G10" s="32">
        <v>17403.849999999999</v>
      </c>
      <c r="H10" s="32">
        <v>17652.650000000001</v>
      </c>
      <c r="I10" s="32">
        <v>17700.350000000006</v>
      </c>
      <c r="J10" s="32">
        <v>17777.050000000003</v>
      </c>
      <c r="K10" s="34">
        <v>17623.650000000001</v>
      </c>
      <c r="L10" s="34">
        <v>17499.25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39038.5</v>
      </c>
      <c r="D11" s="37">
        <v>38903.833333333336</v>
      </c>
      <c r="E11" s="37">
        <v>38686.866666666669</v>
      </c>
      <c r="F11" s="37">
        <v>38335.23333333333</v>
      </c>
      <c r="G11" s="37">
        <v>38118.266666666663</v>
      </c>
      <c r="H11" s="37">
        <v>39255.466666666674</v>
      </c>
      <c r="I11" s="37">
        <v>39472.433333333334</v>
      </c>
      <c r="J11" s="37">
        <v>39824.06666666668</v>
      </c>
      <c r="K11" s="28">
        <v>39120.800000000003</v>
      </c>
      <c r="L11" s="28">
        <v>38552.199999999997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2653.9</v>
      </c>
      <c r="D12" s="37">
        <v>2653.6333333333332</v>
      </c>
      <c r="E12" s="37">
        <v>2638.4166666666665</v>
      </c>
      <c r="F12" s="37">
        <v>2622.9333333333334</v>
      </c>
      <c r="G12" s="37">
        <v>2607.7166666666667</v>
      </c>
      <c r="H12" s="37">
        <v>2669.1166666666663</v>
      </c>
      <c r="I12" s="37">
        <v>2684.3333333333335</v>
      </c>
      <c r="J12" s="37">
        <v>2699.8166666666662</v>
      </c>
      <c r="K12" s="28">
        <v>2668.85</v>
      </c>
      <c r="L12" s="28">
        <v>2638.15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5078</v>
      </c>
      <c r="D13" s="37">
        <v>5064.9000000000005</v>
      </c>
      <c r="E13" s="37">
        <v>5045.4500000000007</v>
      </c>
      <c r="F13" s="37">
        <v>5012.9000000000005</v>
      </c>
      <c r="G13" s="37">
        <v>4993.4500000000007</v>
      </c>
      <c r="H13" s="37">
        <v>5097.4500000000007</v>
      </c>
      <c r="I13" s="37">
        <v>5116.8999999999996</v>
      </c>
      <c r="J13" s="37">
        <v>5149.4500000000007</v>
      </c>
      <c r="K13" s="28">
        <v>5084.3500000000004</v>
      </c>
      <c r="L13" s="28">
        <v>5032.3500000000004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28859.85</v>
      </c>
      <c r="D14" s="37">
        <v>28914.199999999997</v>
      </c>
      <c r="E14" s="37">
        <v>28708.099999999995</v>
      </c>
      <c r="F14" s="37">
        <v>28556.35</v>
      </c>
      <c r="G14" s="37">
        <v>28350.249999999996</v>
      </c>
      <c r="H14" s="37">
        <v>29065.949999999993</v>
      </c>
      <c r="I14" s="37">
        <v>29272.05</v>
      </c>
      <c r="J14" s="37">
        <v>29423.799999999992</v>
      </c>
      <c r="K14" s="28">
        <v>29120.3</v>
      </c>
      <c r="L14" s="28">
        <v>28762.45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4149.1000000000004</v>
      </c>
      <c r="D15" s="37">
        <v>4146.4666666666672</v>
      </c>
      <c r="E15" s="37">
        <v>4130.3833333333341</v>
      </c>
      <c r="F15" s="37">
        <v>4111.666666666667</v>
      </c>
      <c r="G15" s="37">
        <v>4095.5833333333339</v>
      </c>
      <c r="H15" s="37">
        <v>4165.1833333333343</v>
      </c>
      <c r="I15" s="37">
        <v>4181.2666666666664</v>
      </c>
      <c r="J15" s="37">
        <v>4199.9833333333345</v>
      </c>
      <c r="K15" s="28">
        <v>4162.55</v>
      </c>
      <c r="L15" s="28">
        <v>4127.75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8419.9500000000007</v>
      </c>
      <c r="D16" s="37">
        <v>8392.7666666666664</v>
      </c>
      <c r="E16" s="37">
        <v>8358.2333333333336</v>
      </c>
      <c r="F16" s="37">
        <v>8296.5166666666664</v>
      </c>
      <c r="G16" s="37">
        <v>8261.9833333333336</v>
      </c>
      <c r="H16" s="37">
        <v>8454.4833333333336</v>
      </c>
      <c r="I16" s="37">
        <v>8489.0166666666664</v>
      </c>
      <c r="J16" s="37">
        <v>8550.7333333333336</v>
      </c>
      <c r="K16" s="28">
        <v>8427.2999999999993</v>
      </c>
      <c r="L16" s="28">
        <v>8331.0499999999993</v>
      </c>
      <c r="M16" s="54"/>
      <c r="N16" s="1"/>
      <c r="O16" s="1"/>
    </row>
    <row r="17" spans="1:15" ht="12.75" customHeight="1">
      <c r="A17" s="53">
        <v>8</v>
      </c>
      <c r="B17" s="28" t="s">
        <v>288</v>
      </c>
      <c r="C17" s="28">
        <v>3060.45</v>
      </c>
      <c r="D17" s="37">
        <v>3006.15</v>
      </c>
      <c r="E17" s="37">
        <v>2922.4</v>
      </c>
      <c r="F17" s="37">
        <v>2784.35</v>
      </c>
      <c r="G17" s="37">
        <v>2700.6</v>
      </c>
      <c r="H17" s="37">
        <v>3144.2000000000003</v>
      </c>
      <c r="I17" s="37">
        <v>3227.9500000000003</v>
      </c>
      <c r="J17" s="37">
        <v>3366.0000000000005</v>
      </c>
      <c r="K17" s="28">
        <v>3089.9</v>
      </c>
      <c r="L17" s="28">
        <v>2868.1</v>
      </c>
      <c r="M17" s="28">
        <v>8.4334199999999999</v>
      </c>
      <c r="N17" s="1"/>
      <c r="O17" s="1"/>
    </row>
    <row r="18" spans="1:15" ht="12.75" customHeight="1">
      <c r="A18" s="53">
        <v>9</v>
      </c>
      <c r="B18" s="28" t="s">
        <v>43</v>
      </c>
      <c r="C18" s="28">
        <v>2301.65</v>
      </c>
      <c r="D18" s="37">
        <v>2297.4</v>
      </c>
      <c r="E18" s="37">
        <v>2284.8000000000002</v>
      </c>
      <c r="F18" s="37">
        <v>2267.9500000000003</v>
      </c>
      <c r="G18" s="37">
        <v>2255.3500000000004</v>
      </c>
      <c r="H18" s="37">
        <v>2314.25</v>
      </c>
      <c r="I18" s="37">
        <v>2326.8499999999995</v>
      </c>
      <c r="J18" s="37">
        <v>2343.6999999999998</v>
      </c>
      <c r="K18" s="28">
        <v>2310</v>
      </c>
      <c r="L18" s="28">
        <v>2280.5500000000002</v>
      </c>
      <c r="M18" s="28">
        <v>3.6343700000000001</v>
      </c>
      <c r="N18" s="1"/>
      <c r="O18" s="1"/>
    </row>
    <row r="19" spans="1:15" ht="12.75" customHeight="1">
      <c r="A19" s="53">
        <v>10</v>
      </c>
      <c r="B19" s="28" t="s">
        <v>59</v>
      </c>
      <c r="C19" s="55">
        <v>651.65</v>
      </c>
      <c r="D19" s="37">
        <v>651.30000000000007</v>
      </c>
      <c r="E19" s="37">
        <v>643.60000000000014</v>
      </c>
      <c r="F19" s="37">
        <v>635.55000000000007</v>
      </c>
      <c r="G19" s="37">
        <v>627.85000000000014</v>
      </c>
      <c r="H19" s="37">
        <v>659.35000000000014</v>
      </c>
      <c r="I19" s="37">
        <v>667.05000000000018</v>
      </c>
      <c r="J19" s="37">
        <v>675.10000000000014</v>
      </c>
      <c r="K19" s="28">
        <v>659</v>
      </c>
      <c r="L19" s="28">
        <v>643.25</v>
      </c>
      <c r="M19" s="28">
        <v>21.216349999999998</v>
      </c>
      <c r="N19" s="1"/>
      <c r="O19" s="1"/>
    </row>
    <row r="20" spans="1:15" ht="12.75" customHeight="1">
      <c r="A20" s="53">
        <v>11</v>
      </c>
      <c r="B20" s="28" t="s">
        <v>237</v>
      </c>
      <c r="C20" s="28">
        <v>19080.099999999999</v>
      </c>
      <c r="D20" s="37">
        <v>18958.099999999999</v>
      </c>
      <c r="E20" s="37">
        <v>18794.649999999998</v>
      </c>
      <c r="F20" s="37">
        <v>18509.2</v>
      </c>
      <c r="G20" s="37">
        <v>18345.75</v>
      </c>
      <c r="H20" s="37">
        <v>19243.549999999996</v>
      </c>
      <c r="I20" s="37">
        <v>19406.999999999993</v>
      </c>
      <c r="J20" s="37">
        <v>19692.449999999993</v>
      </c>
      <c r="K20" s="28">
        <v>19121.55</v>
      </c>
      <c r="L20" s="28">
        <v>18672.650000000001</v>
      </c>
      <c r="M20" s="28">
        <v>0.18321000000000001</v>
      </c>
      <c r="N20" s="1"/>
      <c r="O20" s="1"/>
    </row>
    <row r="21" spans="1:15" ht="12.75" customHeight="1">
      <c r="A21" s="53">
        <v>12</v>
      </c>
      <c r="B21" s="28" t="s">
        <v>45</v>
      </c>
      <c r="C21" s="28">
        <v>3134.65</v>
      </c>
      <c r="D21" s="37">
        <v>3091.2166666666667</v>
      </c>
      <c r="E21" s="37">
        <v>3029.4333333333334</v>
      </c>
      <c r="F21" s="37">
        <v>2924.2166666666667</v>
      </c>
      <c r="G21" s="37">
        <v>2862.4333333333334</v>
      </c>
      <c r="H21" s="37">
        <v>3196.4333333333334</v>
      </c>
      <c r="I21" s="37">
        <v>3258.2166666666672</v>
      </c>
      <c r="J21" s="37">
        <v>3363.4333333333334</v>
      </c>
      <c r="K21" s="28">
        <v>3153</v>
      </c>
      <c r="L21" s="28">
        <v>2986</v>
      </c>
      <c r="M21" s="28">
        <v>34.753869999999999</v>
      </c>
      <c r="N21" s="1"/>
      <c r="O21" s="1"/>
    </row>
    <row r="22" spans="1:15" ht="12.75" customHeight="1">
      <c r="A22" s="53">
        <v>13</v>
      </c>
      <c r="B22" s="28" t="s">
        <v>238</v>
      </c>
      <c r="C22" s="28">
        <v>2358.85</v>
      </c>
      <c r="D22" s="37">
        <v>2355.25</v>
      </c>
      <c r="E22" s="37">
        <v>2297.6</v>
      </c>
      <c r="F22" s="37">
        <v>2236.35</v>
      </c>
      <c r="G22" s="37">
        <v>2178.6999999999998</v>
      </c>
      <c r="H22" s="37">
        <v>2416.5</v>
      </c>
      <c r="I22" s="37">
        <v>2474.1499999999996</v>
      </c>
      <c r="J22" s="37">
        <v>2535.4</v>
      </c>
      <c r="K22" s="28">
        <v>2412.9</v>
      </c>
      <c r="L22" s="28">
        <v>2294</v>
      </c>
      <c r="M22" s="28">
        <v>36.008040000000001</v>
      </c>
      <c r="N22" s="1"/>
      <c r="O22" s="1"/>
    </row>
    <row r="23" spans="1:15" ht="12.75" customHeight="1">
      <c r="A23" s="53">
        <v>14</v>
      </c>
      <c r="B23" s="28" t="s">
        <v>46</v>
      </c>
      <c r="C23" s="28">
        <v>836.3</v>
      </c>
      <c r="D23" s="37">
        <v>830.51666666666654</v>
      </c>
      <c r="E23" s="37">
        <v>822.8833333333331</v>
      </c>
      <c r="F23" s="37">
        <v>809.46666666666658</v>
      </c>
      <c r="G23" s="37">
        <v>801.83333333333314</v>
      </c>
      <c r="H23" s="37">
        <v>843.93333333333305</v>
      </c>
      <c r="I23" s="37">
        <v>851.56666666666649</v>
      </c>
      <c r="J23" s="37">
        <v>864.98333333333301</v>
      </c>
      <c r="K23" s="28">
        <v>838.15</v>
      </c>
      <c r="L23" s="28">
        <v>817.1</v>
      </c>
      <c r="M23" s="28">
        <v>65.587220000000002</v>
      </c>
      <c r="N23" s="1"/>
      <c r="O23" s="1"/>
    </row>
    <row r="24" spans="1:15" ht="12.75" customHeight="1">
      <c r="A24" s="53">
        <v>15</v>
      </c>
      <c r="B24" s="28" t="s">
        <v>239</v>
      </c>
      <c r="C24" s="28">
        <v>3427.8</v>
      </c>
      <c r="D24" s="37">
        <v>3407.2666666666664</v>
      </c>
      <c r="E24" s="37">
        <v>3355.5333333333328</v>
      </c>
      <c r="F24" s="37">
        <v>3283.2666666666664</v>
      </c>
      <c r="G24" s="37">
        <v>3231.5333333333328</v>
      </c>
      <c r="H24" s="37">
        <v>3479.5333333333328</v>
      </c>
      <c r="I24" s="37">
        <v>3531.2666666666664</v>
      </c>
      <c r="J24" s="37">
        <v>3603.5333333333328</v>
      </c>
      <c r="K24" s="28">
        <v>3459</v>
      </c>
      <c r="L24" s="28">
        <v>3335</v>
      </c>
      <c r="M24" s="28">
        <v>4.5910799999999998</v>
      </c>
      <c r="N24" s="1"/>
      <c r="O24" s="1"/>
    </row>
    <row r="25" spans="1:15" ht="12.75" customHeight="1">
      <c r="A25" s="53">
        <v>16</v>
      </c>
      <c r="B25" s="28" t="s">
        <v>240</v>
      </c>
      <c r="C25" s="28">
        <v>3700.4</v>
      </c>
      <c r="D25" s="37">
        <v>3648.8333333333335</v>
      </c>
      <c r="E25" s="37">
        <v>3527.666666666667</v>
      </c>
      <c r="F25" s="37">
        <v>3354.9333333333334</v>
      </c>
      <c r="G25" s="37">
        <v>3233.7666666666669</v>
      </c>
      <c r="H25" s="37">
        <v>3821.5666666666671</v>
      </c>
      <c r="I25" s="37">
        <v>3942.733333333334</v>
      </c>
      <c r="J25" s="37">
        <v>4115.4666666666672</v>
      </c>
      <c r="K25" s="28">
        <v>3770</v>
      </c>
      <c r="L25" s="28">
        <v>3476.1</v>
      </c>
      <c r="M25" s="28">
        <v>12.300269999999999</v>
      </c>
      <c r="N25" s="1"/>
      <c r="O25" s="1"/>
    </row>
    <row r="26" spans="1:15" ht="12.75" customHeight="1">
      <c r="A26" s="53">
        <v>17</v>
      </c>
      <c r="B26" s="28" t="s">
        <v>241</v>
      </c>
      <c r="C26" s="28">
        <v>111</v>
      </c>
      <c r="D26" s="37">
        <v>110.64999999999999</v>
      </c>
      <c r="E26" s="37">
        <v>109.94999999999999</v>
      </c>
      <c r="F26" s="37">
        <v>108.89999999999999</v>
      </c>
      <c r="G26" s="37">
        <v>108.19999999999999</v>
      </c>
      <c r="H26" s="37">
        <v>111.69999999999999</v>
      </c>
      <c r="I26" s="37">
        <v>112.4</v>
      </c>
      <c r="J26" s="37">
        <v>113.44999999999999</v>
      </c>
      <c r="K26" s="28">
        <v>111.35</v>
      </c>
      <c r="L26" s="28">
        <v>109.6</v>
      </c>
      <c r="M26" s="28">
        <v>22.642959999999999</v>
      </c>
      <c r="N26" s="1"/>
      <c r="O26" s="1"/>
    </row>
    <row r="27" spans="1:15" ht="12.75" customHeight="1">
      <c r="A27" s="53">
        <v>18</v>
      </c>
      <c r="B27" s="28" t="s">
        <v>41</v>
      </c>
      <c r="C27" s="28">
        <v>293.25</v>
      </c>
      <c r="D27" s="37">
        <v>291.4666666666667</v>
      </c>
      <c r="E27" s="37">
        <v>288.48333333333341</v>
      </c>
      <c r="F27" s="37">
        <v>283.7166666666667</v>
      </c>
      <c r="G27" s="37">
        <v>280.73333333333341</v>
      </c>
      <c r="H27" s="37">
        <v>296.23333333333341</v>
      </c>
      <c r="I27" s="37">
        <v>299.21666666666675</v>
      </c>
      <c r="J27" s="37">
        <v>303.98333333333341</v>
      </c>
      <c r="K27" s="28">
        <v>294.45</v>
      </c>
      <c r="L27" s="28">
        <v>286.7</v>
      </c>
      <c r="M27" s="28">
        <v>17.17876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657.75</v>
      </c>
      <c r="D28" s="37">
        <v>656.86666666666667</v>
      </c>
      <c r="E28" s="37">
        <v>652.88333333333333</v>
      </c>
      <c r="F28" s="37">
        <v>648.01666666666665</v>
      </c>
      <c r="G28" s="37">
        <v>644.0333333333333</v>
      </c>
      <c r="H28" s="37">
        <v>661.73333333333335</v>
      </c>
      <c r="I28" s="37">
        <v>665.7166666666667</v>
      </c>
      <c r="J28" s="37">
        <v>670.58333333333337</v>
      </c>
      <c r="K28" s="28">
        <v>660.85</v>
      </c>
      <c r="L28" s="28">
        <v>652</v>
      </c>
      <c r="M28" s="28">
        <v>0.66869000000000001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2937.2</v>
      </c>
      <c r="D29" s="37">
        <v>2933.4</v>
      </c>
      <c r="E29" s="37">
        <v>2918.9</v>
      </c>
      <c r="F29" s="37">
        <v>2900.6</v>
      </c>
      <c r="G29" s="37">
        <v>2886.1</v>
      </c>
      <c r="H29" s="37">
        <v>2951.7000000000003</v>
      </c>
      <c r="I29" s="37">
        <v>2966.2000000000003</v>
      </c>
      <c r="J29" s="37">
        <v>2984.5000000000005</v>
      </c>
      <c r="K29" s="28">
        <v>2947.9</v>
      </c>
      <c r="L29" s="28">
        <v>2915.1</v>
      </c>
      <c r="M29" s="28">
        <v>1.00929</v>
      </c>
      <c r="N29" s="1"/>
      <c r="O29" s="1"/>
    </row>
    <row r="30" spans="1:15" ht="12.75" customHeight="1">
      <c r="A30" s="53">
        <v>21</v>
      </c>
      <c r="B30" s="28" t="s">
        <v>51</v>
      </c>
      <c r="C30" s="28">
        <v>404.15</v>
      </c>
      <c r="D30" s="37">
        <v>403.26666666666671</v>
      </c>
      <c r="E30" s="37">
        <v>398.98333333333341</v>
      </c>
      <c r="F30" s="37">
        <v>393.81666666666672</v>
      </c>
      <c r="G30" s="37">
        <v>389.53333333333342</v>
      </c>
      <c r="H30" s="37">
        <v>408.43333333333339</v>
      </c>
      <c r="I30" s="37">
        <v>412.7166666666667</v>
      </c>
      <c r="J30" s="37">
        <v>417.88333333333338</v>
      </c>
      <c r="K30" s="28">
        <v>407.55</v>
      </c>
      <c r="L30" s="28">
        <v>398.1</v>
      </c>
      <c r="M30" s="28">
        <v>157.32854</v>
      </c>
      <c r="N30" s="1"/>
      <c r="O30" s="1"/>
    </row>
    <row r="31" spans="1:15" ht="12.75" customHeight="1">
      <c r="A31" s="53">
        <v>22</v>
      </c>
      <c r="B31" s="28" t="s">
        <v>53</v>
      </c>
      <c r="C31" s="28">
        <v>4210.75</v>
      </c>
      <c r="D31" s="37">
        <v>4169.5666666666666</v>
      </c>
      <c r="E31" s="37">
        <v>4119.1333333333332</v>
      </c>
      <c r="F31" s="37">
        <v>4027.5166666666664</v>
      </c>
      <c r="G31" s="37">
        <v>3977.083333333333</v>
      </c>
      <c r="H31" s="37">
        <v>4261.1833333333334</v>
      </c>
      <c r="I31" s="37">
        <v>4311.6166666666659</v>
      </c>
      <c r="J31" s="37">
        <v>4403.2333333333336</v>
      </c>
      <c r="K31" s="28">
        <v>4220</v>
      </c>
      <c r="L31" s="28">
        <v>4077.95</v>
      </c>
      <c r="M31" s="28">
        <v>9.5603899999999999</v>
      </c>
      <c r="N31" s="1"/>
      <c r="O31" s="1"/>
    </row>
    <row r="32" spans="1:15" ht="12.75" customHeight="1">
      <c r="A32" s="53">
        <v>23</v>
      </c>
      <c r="B32" s="28" t="s">
        <v>54</v>
      </c>
      <c r="C32" s="28">
        <v>250</v>
      </c>
      <c r="D32" s="37">
        <v>250.66666666666666</v>
      </c>
      <c r="E32" s="37">
        <v>246.83333333333331</v>
      </c>
      <c r="F32" s="37">
        <v>243.66666666666666</v>
      </c>
      <c r="G32" s="37">
        <v>239.83333333333331</v>
      </c>
      <c r="H32" s="37">
        <v>253.83333333333331</v>
      </c>
      <c r="I32" s="37">
        <v>257.66666666666663</v>
      </c>
      <c r="J32" s="37">
        <v>260.83333333333331</v>
      </c>
      <c r="K32" s="28">
        <v>254.5</v>
      </c>
      <c r="L32" s="28">
        <v>247.5</v>
      </c>
      <c r="M32" s="28">
        <v>20.422969999999999</v>
      </c>
      <c r="N32" s="1"/>
      <c r="O32" s="1"/>
    </row>
    <row r="33" spans="1:15" ht="12.75" customHeight="1">
      <c r="A33" s="53">
        <v>24</v>
      </c>
      <c r="B33" s="28" t="s">
        <v>55</v>
      </c>
      <c r="C33" s="28">
        <v>149.44999999999999</v>
      </c>
      <c r="D33" s="37">
        <v>148.31666666666666</v>
      </c>
      <c r="E33" s="37">
        <v>146.88333333333333</v>
      </c>
      <c r="F33" s="37">
        <v>144.31666666666666</v>
      </c>
      <c r="G33" s="37">
        <v>142.88333333333333</v>
      </c>
      <c r="H33" s="37">
        <v>150.88333333333333</v>
      </c>
      <c r="I33" s="37">
        <v>152.31666666666666</v>
      </c>
      <c r="J33" s="37">
        <v>154.88333333333333</v>
      </c>
      <c r="K33" s="28">
        <v>149.75</v>
      </c>
      <c r="L33" s="28">
        <v>145.75</v>
      </c>
      <c r="M33" s="28">
        <v>79.571280000000002</v>
      </c>
      <c r="N33" s="1"/>
      <c r="O33" s="1"/>
    </row>
    <row r="34" spans="1:15" ht="12.75" customHeight="1">
      <c r="A34" s="53">
        <v>25</v>
      </c>
      <c r="B34" s="28" t="s">
        <v>57</v>
      </c>
      <c r="C34" s="28">
        <v>3378.85</v>
      </c>
      <c r="D34" s="37">
        <v>3355.2833333333333</v>
      </c>
      <c r="E34" s="37">
        <v>3325.5666666666666</v>
      </c>
      <c r="F34" s="37">
        <v>3272.2833333333333</v>
      </c>
      <c r="G34" s="37">
        <v>3242.5666666666666</v>
      </c>
      <c r="H34" s="37">
        <v>3408.5666666666666</v>
      </c>
      <c r="I34" s="37">
        <v>3438.2833333333328</v>
      </c>
      <c r="J34" s="37">
        <v>3491.5666666666666</v>
      </c>
      <c r="K34" s="28">
        <v>3385</v>
      </c>
      <c r="L34" s="28">
        <v>3302</v>
      </c>
      <c r="M34" s="28">
        <v>11.821540000000001</v>
      </c>
      <c r="N34" s="1"/>
      <c r="O34" s="1"/>
    </row>
    <row r="35" spans="1:15" ht="12.75" customHeight="1">
      <c r="A35" s="53">
        <v>26</v>
      </c>
      <c r="B35" s="28" t="s">
        <v>302</v>
      </c>
      <c r="C35" s="28">
        <v>2106.35</v>
      </c>
      <c r="D35" s="37">
        <v>2092.0166666666664</v>
      </c>
      <c r="E35" s="37">
        <v>2066.6833333333329</v>
      </c>
      <c r="F35" s="37">
        <v>2027.0166666666664</v>
      </c>
      <c r="G35" s="37">
        <v>2001.6833333333329</v>
      </c>
      <c r="H35" s="37">
        <v>2131.6833333333329</v>
      </c>
      <c r="I35" s="37">
        <v>2157.0166666666669</v>
      </c>
      <c r="J35" s="37">
        <v>2196.6833333333329</v>
      </c>
      <c r="K35" s="28">
        <v>2117.35</v>
      </c>
      <c r="L35" s="28">
        <v>2052.35</v>
      </c>
      <c r="M35" s="28">
        <v>3.1412800000000001</v>
      </c>
      <c r="N35" s="1"/>
      <c r="O35" s="1"/>
    </row>
    <row r="36" spans="1:15" ht="12.75" customHeight="1">
      <c r="A36" s="53">
        <v>27</v>
      </c>
      <c r="B36" s="28" t="s">
        <v>60</v>
      </c>
      <c r="C36" s="28">
        <v>561.35</v>
      </c>
      <c r="D36" s="37">
        <v>561.44999999999993</v>
      </c>
      <c r="E36" s="37">
        <v>556.89999999999986</v>
      </c>
      <c r="F36" s="37">
        <v>552.44999999999993</v>
      </c>
      <c r="G36" s="37">
        <v>547.89999999999986</v>
      </c>
      <c r="H36" s="37">
        <v>565.89999999999986</v>
      </c>
      <c r="I36" s="37">
        <v>570.44999999999982</v>
      </c>
      <c r="J36" s="37">
        <v>574.89999999999986</v>
      </c>
      <c r="K36" s="28">
        <v>566</v>
      </c>
      <c r="L36" s="28">
        <v>557</v>
      </c>
      <c r="M36" s="28">
        <v>8.8606599999999993</v>
      </c>
      <c r="N36" s="1"/>
      <c r="O36" s="1"/>
    </row>
    <row r="37" spans="1:15" ht="12.75" customHeight="1">
      <c r="A37" s="53">
        <v>28</v>
      </c>
      <c r="B37" s="28" t="s">
        <v>243</v>
      </c>
      <c r="C37" s="28">
        <v>4304.25</v>
      </c>
      <c r="D37" s="37">
        <v>4308.75</v>
      </c>
      <c r="E37" s="37">
        <v>4261.5</v>
      </c>
      <c r="F37" s="37">
        <v>4218.75</v>
      </c>
      <c r="G37" s="37">
        <v>4171.5</v>
      </c>
      <c r="H37" s="37">
        <v>4351.5</v>
      </c>
      <c r="I37" s="37">
        <v>4398.75</v>
      </c>
      <c r="J37" s="37">
        <v>4441.5</v>
      </c>
      <c r="K37" s="28">
        <v>4356</v>
      </c>
      <c r="L37" s="28">
        <v>4266</v>
      </c>
      <c r="M37" s="28">
        <v>2.7084299999999999</v>
      </c>
      <c r="N37" s="1"/>
      <c r="O37" s="1"/>
    </row>
    <row r="38" spans="1:15" ht="12.75" customHeight="1">
      <c r="A38" s="53">
        <v>29</v>
      </c>
      <c r="B38" s="28" t="s">
        <v>61</v>
      </c>
      <c r="C38" s="28">
        <v>750.15</v>
      </c>
      <c r="D38" s="37">
        <v>748.06666666666661</v>
      </c>
      <c r="E38" s="37">
        <v>744.08333333333326</v>
      </c>
      <c r="F38" s="37">
        <v>738.01666666666665</v>
      </c>
      <c r="G38" s="37">
        <v>734.0333333333333</v>
      </c>
      <c r="H38" s="37">
        <v>754.13333333333321</v>
      </c>
      <c r="I38" s="37">
        <v>758.11666666666656</v>
      </c>
      <c r="J38" s="37">
        <v>764.18333333333317</v>
      </c>
      <c r="K38" s="28">
        <v>752.05</v>
      </c>
      <c r="L38" s="28">
        <v>742</v>
      </c>
      <c r="M38" s="28">
        <v>68.758200000000002</v>
      </c>
      <c r="N38" s="1"/>
      <c r="O38" s="1"/>
    </row>
    <row r="39" spans="1:15" ht="12.75" customHeight="1">
      <c r="A39" s="53">
        <v>30</v>
      </c>
      <c r="B39" s="28" t="s">
        <v>62</v>
      </c>
      <c r="C39" s="28">
        <v>4065.75</v>
      </c>
      <c r="D39" s="37">
        <v>4066.7166666666667</v>
      </c>
      <c r="E39" s="37">
        <v>4049.4833333333336</v>
      </c>
      <c r="F39" s="37">
        <v>4033.2166666666667</v>
      </c>
      <c r="G39" s="37">
        <v>4015.9833333333336</v>
      </c>
      <c r="H39" s="37">
        <v>4082.9833333333336</v>
      </c>
      <c r="I39" s="37">
        <v>4100.2166666666662</v>
      </c>
      <c r="J39" s="37">
        <v>4116.4833333333336</v>
      </c>
      <c r="K39" s="28">
        <v>4083.95</v>
      </c>
      <c r="L39" s="28">
        <v>4050.45</v>
      </c>
      <c r="M39" s="28">
        <v>2.4558599999999999</v>
      </c>
      <c r="N39" s="1"/>
      <c r="O39" s="1"/>
    </row>
    <row r="40" spans="1:15" ht="12.75" customHeight="1">
      <c r="A40" s="53">
        <v>31</v>
      </c>
      <c r="B40" s="28" t="s">
        <v>65</v>
      </c>
      <c r="C40" s="28">
        <v>7176.9</v>
      </c>
      <c r="D40" s="37">
        <v>7184.4333333333334</v>
      </c>
      <c r="E40" s="37">
        <v>7132.4666666666672</v>
      </c>
      <c r="F40" s="37">
        <v>7088.0333333333338</v>
      </c>
      <c r="G40" s="37">
        <v>7036.0666666666675</v>
      </c>
      <c r="H40" s="37">
        <v>7228.8666666666668</v>
      </c>
      <c r="I40" s="37">
        <v>7280.8333333333321</v>
      </c>
      <c r="J40" s="37">
        <v>7325.2666666666664</v>
      </c>
      <c r="K40" s="28">
        <v>7236.4</v>
      </c>
      <c r="L40" s="28">
        <v>7140</v>
      </c>
      <c r="M40" s="28">
        <v>9.5309600000000003</v>
      </c>
      <c r="N40" s="1"/>
      <c r="O40" s="1"/>
    </row>
    <row r="41" spans="1:15" ht="12.75" customHeight="1">
      <c r="A41" s="53">
        <v>32</v>
      </c>
      <c r="B41" s="28" t="s">
        <v>64</v>
      </c>
      <c r="C41" s="28">
        <v>16333.85</v>
      </c>
      <c r="D41" s="37">
        <v>16313.5</v>
      </c>
      <c r="E41" s="37">
        <v>16200.599999999999</v>
      </c>
      <c r="F41" s="37">
        <v>16067.349999999999</v>
      </c>
      <c r="G41" s="37">
        <v>15954.449999999997</v>
      </c>
      <c r="H41" s="37">
        <v>16446.75</v>
      </c>
      <c r="I41" s="37">
        <v>16559.650000000001</v>
      </c>
      <c r="J41" s="37">
        <v>16692.900000000001</v>
      </c>
      <c r="K41" s="28">
        <v>16426.400000000001</v>
      </c>
      <c r="L41" s="28">
        <v>16180.25</v>
      </c>
      <c r="M41" s="28">
        <v>2.6491899999999999</v>
      </c>
      <c r="N41" s="1"/>
      <c r="O41" s="1"/>
    </row>
    <row r="42" spans="1:15" ht="12.75" customHeight="1">
      <c r="A42" s="53">
        <v>33</v>
      </c>
      <c r="B42" s="28" t="s">
        <v>244</v>
      </c>
      <c r="C42" s="28">
        <v>5404.9</v>
      </c>
      <c r="D42" s="37">
        <v>5403.3</v>
      </c>
      <c r="E42" s="37">
        <v>5361.6</v>
      </c>
      <c r="F42" s="37">
        <v>5318.3</v>
      </c>
      <c r="G42" s="37">
        <v>5276.6</v>
      </c>
      <c r="H42" s="37">
        <v>5446.6</v>
      </c>
      <c r="I42" s="37">
        <v>5488.2999999999993</v>
      </c>
      <c r="J42" s="37">
        <v>5531.6</v>
      </c>
      <c r="K42" s="28">
        <v>5445</v>
      </c>
      <c r="L42" s="28">
        <v>5360</v>
      </c>
      <c r="M42" s="28">
        <v>0.28655999999999998</v>
      </c>
      <c r="N42" s="1"/>
      <c r="O42" s="1"/>
    </row>
    <row r="43" spans="1:15" ht="12.75" customHeight="1">
      <c r="A43" s="53">
        <v>34</v>
      </c>
      <c r="B43" s="28" t="s">
        <v>66</v>
      </c>
      <c r="C43" s="28">
        <v>2117.3000000000002</v>
      </c>
      <c r="D43" s="37">
        <v>2118.6166666666668</v>
      </c>
      <c r="E43" s="37">
        <v>2095.2333333333336</v>
      </c>
      <c r="F43" s="37">
        <v>2073.166666666667</v>
      </c>
      <c r="G43" s="37">
        <v>2049.7833333333338</v>
      </c>
      <c r="H43" s="37">
        <v>2140.6833333333334</v>
      </c>
      <c r="I43" s="37">
        <v>2164.0666666666666</v>
      </c>
      <c r="J43" s="37">
        <v>2186.1333333333332</v>
      </c>
      <c r="K43" s="28">
        <v>2142</v>
      </c>
      <c r="L43" s="28">
        <v>2096.5500000000002</v>
      </c>
      <c r="M43" s="28">
        <v>2.3503699999999998</v>
      </c>
      <c r="N43" s="1"/>
      <c r="O43" s="1"/>
    </row>
    <row r="44" spans="1:15" ht="12.75" customHeight="1">
      <c r="A44" s="53">
        <v>35</v>
      </c>
      <c r="B44" s="28" t="s">
        <v>67</v>
      </c>
      <c r="C44" s="28">
        <v>295.75</v>
      </c>
      <c r="D44" s="37">
        <v>290.95</v>
      </c>
      <c r="E44" s="37">
        <v>284.89999999999998</v>
      </c>
      <c r="F44" s="37">
        <v>274.05</v>
      </c>
      <c r="G44" s="37">
        <v>268</v>
      </c>
      <c r="H44" s="37">
        <v>301.79999999999995</v>
      </c>
      <c r="I44" s="37">
        <v>307.85000000000002</v>
      </c>
      <c r="J44" s="37">
        <v>318.69999999999993</v>
      </c>
      <c r="K44" s="28">
        <v>297</v>
      </c>
      <c r="L44" s="28">
        <v>280.10000000000002</v>
      </c>
      <c r="M44" s="28">
        <v>140.75958</v>
      </c>
      <c r="N44" s="1"/>
      <c r="O44" s="1"/>
    </row>
    <row r="45" spans="1:15" ht="12.75" customHeight="1">
      <c r="A45" s="53">
        <v>36</v>
      </c>
      <c r="B45" s="28" t="s">
        <v>68</v>
      </c>
      <c r="C45" s="28">
        <v>123.55</v>
      </c>
      <c r="D45" s="37">
        <v>123.06666666666666</v>
      </c>
      <c r="E45" s="37">
        <v>121.53333333333333</v>
      </c>
      <c r="F45" s="37">
        <v>119.51666666666667</v>
      </c>
      <c r="G45" s="37">
        <v>117.98333333333333</v>
      </c>
      <c r="H45" s="37">
        <v>125.08333333333333</v>
      </c>
      <c r="I45" s="37">
        <v>126.61666666666666</v>
      </c>
      <c r="J45" s="37">
        <v>128.63333333333333</v>
      </c>
      <c r="K45" s="28">
        <v>124.6</v>
      </c>
      <c r="L45" s="28">
        <v>121.05</v>
      </c>
      <c r="M45" s="28">
        <v>299.11174999999997</v>
      </c>
      <c r="N45" s="1"/>
      <c r="O45" s="1"/>
    </row>
    <row r="46" spans="1:15" ht="12.75" customHeight="1">
      <c r="A46" s="53">
        <v>37</v>
      </c>
      <c r="B46" s="28" t="s">
        <v>245</v>
      </c>
      <c r="C46" s="28">
        <v>49.55</v>
      </c>
      <c r="D46" s="37">
        <v>49.383333333333333</v>
      </c>
      <c r="E46" s="37">
        <v>48.916666666666664</v>
      </c>
      <c r="F46" s="37">
        <v>48.283333333333331</v>
      </c>
      <c r="G46" s="37">
        <v>47.816666666666663</v>
      </c>
      <c r="H46" s="37">
        <v>50.016666666666666</v>
      </c>
      <c r="I46" s="37">
        <v>50.483333333333334</v>
      </c>
      <c r="J46" s="37">
        <v>51.116666666666667</v>
      </c>
      <c r="K46" s="28">
        <v>49.85</v>
      </c>
      <c r="L46" s="28">
        <v>48.75</v>
      </c>
      <c r="M46" s="28">
        <v>17.526689999999999</v>
      </c>
      <c r="N46" s="1"/>
      <c r="O46" s="1"/>
    </row>
    <row r="47" spans="1:15" ht="12.75" customHeight="1">
      <c r="A47" s="53">
        <v>38</v>
      </c>
      <c r="B47" s="28" t="s">
        <v>69</v>
      </c>
      <c r="C47" s="28">
        <v>1859.1</v>
      </c>
      <c r="D47" s="37">
        <v>1870.5</v>
      </c>
      <c r="E47" s="37">
        <v>1837.6</v>
      </c>
      <c r="F47" s="37">
        <v>1816.1</v>
      </c>
      <c r="G47" s="37">
        <v>1783.1999999999998</v>
      </c>
      <c r="H47" s="37">
        <v>1892</v>
      </c>
      <c r="I47" s="37">
        <v>1924.9</v>
      </c>
      <c r="J47" s="37">
        <v>1946.4</v>
      </c>
      <c r="K47" s="28">
        <v>1903.4</v>
      </c>
      <c r="L47" s="28">
        <v>1849</v>
      </c>
      <c r="M47" s="28">
        <v>3.5866500000000001</v>
      </c>
      <c r="N47" s="1"/>
      <c r="O47" s="1"/>
    </row>
    <row r="48" spans="1:15" ht="12.75" customHeight="1">
      <c r="A48" s="53">
        <v>39</v>
      </c>
      <c r="B48" s="28" t="s">
        <v>72</v>
      </c>
      <c r="C48" s="28">
        <v>659.7</v>
      </c>
      <c r="D48" s="37">
        <v>657.23333333333335</v>
      </c>
      <c r="E48" s="37">
        <v>652.7166666666667</v>
      </c>
      <c r="F48" s="37">
        <v>645.73333333333335</v>
      </c>
      <c r="G48" s="37">
        <v>641.2166666666667</v>
      </c>
      <c r="H48" s="37">
        <v>664.2166666666667</v>
      </c>
      <c r="I48" s="37">
        <v>668.73333333333335</v>
      </c>
      <c r="J48" s="37">
        <v>675.7166666666667</v>
      </c>
      <c r="K48" s="28">
        <v>661.75</v>
      </c>
      <c r="L48" s="28">
        <v>650.25</v>
      </c>
      <c r="M48" s="28">
        <v>6.4904400000000004</v>
      </c>
      <c r="N48" s="1"/>
      <c r="O48" s="1"/>
    </row>
    <row r="49" spans="1:15" ht="12.75" customHeight="1">
      <c r="A49" s="53">
        <v>40</v>
      </c>
      <c r="B49" s="28" t="s">
        <v>71</v>
      </c>
      <c r="C49" s="28">
        <v>294.05</v>
      </c>
      <c r="D49" s="37">
        <v>295.48333333333335</v>
      </c>
      <c r="E49" s="37">
        <v>290.06666666666672</v>
      </c>
      <c r="F49" s="37">
        <v>286.08333333333337</v>
      </c>
      <c r="G49" s="37">
        <v>280.66666666666674</v>
      </c>
      <c r="H49" s="37">
        <v>299.4666666666667</v>
      </c>
      <c r="I49" s="37">
        <v>304.88333333333333</v>
      </c>
      <c r="J49" s="37">
        <v>308.86666666666667</v>
      </c>
      <c r="K49" s="28">
        <v>300.89999999999998</v>
      </c>
      <c r="L49" s="28">
        <v>291.5</v>
      </c>
      <c r="M49" s="28">
        <v>69.321690000000004</v>
      </c>
      <c r="N49" s="1"/>
      <c r="O49" s="1"/>
    </row>
    <row r="50" spans="1:15" ht="12.75" customHeight="1">
      <c r="A50" s="53">
        <v>41</v>
      </c>
      <c r="B50" s="28" t="s">
        <v>73</v>
      </c>
      <c r="C50" s="28">
        <v>733.7</v>
      </c>
      <c r="D50" s="37">
        <v>731.96666666666658</v>
      </c>
      <c r="E50" s="37">
        <v>726.03333333333319</v>
      </c>
      <c r="F50" s="37">
        <v>718.36666666666656</v>
      </c>
      <c r="G50" s="37">
        <v>712.43333333333317</v>
      </c>
      <c r="H50" s="37">
        <v>739.63333333333321</v>
      </c>
      <c r="I50" s="37">
        <v>745.56666666666661</v>
      </c>
      <c r="J50" s="37">
        <v>753.23333333333323</v>
      </c>
      <c r="K50" s="28">
        <v>737.9</v>
      </c>
      <c r="L50" s="28">
        <v>724.3</v>
      </c>
      <c r="M50" s="28">
        <v>7.4639800000000003</v>
      </c>
      <c r="N50" s="1"/>
      <c r="O50" s="1"/>
    </row>
    <row r="51" spans="1:15" ht="12.75" customHeight="1">
      <c r="A51" s="53">
        <v>42</v>
      </c>
      <c r="B51" s="28" t="s">
        <v>76</v>
      </c>
      <c r="C51" s="28">
        <v>53.25</v>
      </c>
      <c r="D51" s="37">
        <v>53.083333333333336</v>
      </c>
      <c r="E51" s="37">
        <v>52.666666666666671</v>
      </c>
      <c r="F51" s="37">
        <v>52.083333333333336</v>
      </c>
      <c r="G51" s="37">
        <v>51.666666666666671</v>
      </c>
      <c r="H51" s="37">
        <v>53.666666666666671</v>
      </c>
      <c r="I51" s="37">
        <v>54.083333333333343</v>
      </c>
      <c r="J51" s="37">
        <v>54.666666666666671</v>
      </c>
      <c r="K51" s="28">
        <v>53.5</v>
      </c>
      <c r="L51" s="28">
        <v>52.5</v>
      </c>
      <c r="M51" s="28">
        <v>138.50255000000001</v>
      </c>
      <c r="N51" s="1"/>
      <c r="O51" s="1"/>
    </row>
    <row r="52" spans="1:15" ht="12.75" customHeight="1">
      <c r="A52" s="53">
        <v>43</v>
      </c>
      <c r="B52" s="28" t="s">
        <v>80</v>
      </c>
      <c r="C52" s="28">
        <v>329.55</v>
      </c>
      <c r="D52" s="37">
        <v>330.59999999999997</v>
      </c>
      <c r="E52" s="37">
        <v>326.99999999999994</v>
      </c>
      <c r="F52" s="37">
        <v>324.45</v>
      </c>
      <c r="G52" s="37">
        <v>320.84999999999997</v>
      </c>
      <c r="H52" s="37">
        <v>333.14999999999992</v>
      </c>
      <c r="I52" s="37">
        <v>336.74999999999994</v>
      </c>
      <c r="J52" s="37">
        <v>339.2999999999999</v>
      </c>
      <c r="K52" s="28">
        <v>334.2</v>
      </c>
      <c r="L52" s="28">
        <v>328.05</v>
      </c>
      <c r="M52" s="28">
        <v>25.940740000000002</v>
      </c>
      <c r="N52" s="1"/>
      <c r="O52" s="1"/>
    </row>
    <row r="53" spans="1:15" ht="12.75" customHeight="1">
      <c r="A53" s="53">
        <v>44</v>
      </c>
      <c r="B53" s="28" t="s">
        <v>75</v>
      </c>
      <c r="C53" s="28">
        <v>738.75</v>
      </c>
      <c r="D53" s="37">
        <v>736.98333333333323</v>
      </c>
      <c r="E53" s="37">
        <v>719.76666666666642</v>
      </c>
      <c r="F53" s="37">
        <v>700.78333333333319</v>
      </c>
      <c r="G53" s="37">
        <v>683.56666666666638</v>
      </c>
      <c r="H53" s="37">
        <v>755.96666666666647</v>
      </c>
      <c r="I53" s="37">
        <v>773.18333333333339</v>
      </c>
      <c r="J53" s="37">
        <v>792.16666666666652</v>
      </c>
      <c r="K53" s="28">
        <v>754.2</v>
      </c>
      <c r="L53" s="28">
        <v>718</v>
      </c>
      <c r="M53" s="28">
        <v>149.22081</v>
      </c>
      <c r="N53" s="1"/>
      <c r="O53" s="1"/>
    </row>
    <row r="54" spans="1:15" ht="12.75" customHeight="1">
      <c r="A54" s="53">
        <v>45</v>
      </c>
      <c r="B54" s="28" t="s">
        <v>77</v>
      </c>
      <c r="C54" s="28">
        <v>306.8</v>
      </c>
      <c r="D54" s="37">
        <v>307.38333333333338</v>
      </c>
      <c r="E54" s="37">
        <v>304.91666666666674</v>
      </c>
      <c r="F54" s="37">
        <v>303.03333333333336</v>
      </c>
      <c r="G54" s="37">
        <v>300.56666666666672</v>
      </c>
      <c r="H54" s="37">
        <v>309.26666666666677</v>
      </c>
      <c r="I54" s="37">
        <v>311.73333333333335</v>
      </c>
      <c r="J54" s="37">
        <v>313.61666666666679</v>
      </c>
      <c r="K54" s="28">
        <v>309.85000000000002</v>
      </c>
      <c r="L54" s="28">
        <v>305.5</v>
      </c>
      <c r="M54" s="28">
        <v>12.96571</v>
      </c>
      <c r="N54" s="1"/>
      <c r="O54" s="1"/>
    </row>
    <row r="55" spans="1:15" ht="12.75" customHeight="1">
      <c r="A55" s="53">
        <v>46</v>
      </c>
      <c r="B55" s="28" t="s">
        <v>78</v>
      </c>
      <c r="C55" s="28">
        <v>17260.95</v>
      </c>
      <c r="D55" s="37">
        <v>17298.633333333335</v>
      </c>
      <c r="E55" s="37">
        <v>17177.316666666669</v>
      </c>
      <c r="F55" s="37">
        <v>17093.683333333334</v>
      </c>
      <c r="G55" s="37">
        <v>16972.366666666669</v>
      </c>
      <c r="H55" s="37">
        <v>17382.26666666667</v>
      </c>
      <c r="I55" s="37">
        <v>17503.583333333336</v>
      </c>
      <c r="J55" s="37">
        <v>17587.216666666671</v>
      </c>
      <c r="K55" s="28">
        <v>17419.95</v>
      </c>
      <c r="L55" s="28">
        <v>17215</v>
      </c>
      <c r="M55" s="28">
        <v>0.63336000000000003</v>
      </c>
      <c r="N55" s="1"/>
      <c r="O55" s="1"/>
    </row>
    <row r="56" spans="1:15" ht="12.75" customHeight="1">
      <c r="A56" s="53">
        <v>47</v>
      </c>
      <c r="B56" s="28" t="s">
        <v>81</v>
      </c>
      <c r="C56" s="28">
        <v>3659.15</v>
      </c>
      <c r="D56" s="37">
        <v>3661.1999999999994</v>
      </c>
      <c r="E56" s="37">
        <v>3634.3999999999987</v>
      </c>
      <c r="F56" s="37">
        <v>3609.6499999999992</v>
      </c>
      <c r="G56" s="37">
        <v>3582.8499999999985</v>
      </c>
      <c r="H56" s="37">
        <v>3685.9499999999989</v>
      </c>
      <c r="I56" s="37">
        <v>3712.7499999999991</v>
      </c>
      <c r="J56" s="37">
        <v>3737.4999999999991</v>
      </c>
      <c r="K56" s="28">
        <v>3688</v>
      </c>
      <c r="L56" s="28">
        <v>3636.45</v>
      </c>
      <c r="M56" s="28">
        <v>1.87721</v>
      </c>
      <c r="N56" s="1"/>
      <c r="O56" s="1"/>
    </row>
    <row r="57" spans="1:15" ht="12.75" customHeight="1">
      <c r="A57" s="53">
        <v>48</v>
      </c>
      <c r="B57" s="28" t="s">
        <v>82</v>
      </c>
      <c r="C57" s="28">
        <v>232.1</v>
      </c>
      <c r="D57" s="37">
        <v>230.63333333333335</v>
      </c>
      <c r="E57" s="37">
        <v>228.76666666666671</v>
      </c>
      <c r="F57" s="37">
        <v>225.43333333333337</v>
      </c>
      <c r="G57" s="37">
        <v>223.56666666666672</v>
      </c>
      <c r="H57" s="37">
        <v>233.9666666666667</v>
      </c>
      <c r="I57" s="37">
        <v>235.83333333333331</v>
      </c>
      <c r="J57" s="37">
        <v>239.16666666666669</v>
      </c>
      <c r="K57" s="28">
        <v>232.5</v>
      </c>
      <c r="L57" s="28">
        <v>227.3</v>
      </c>
      <c r="M57" s="28">
        <v>78.960539999999995</v>
      </c>
      <c r="N57" s="1"/>
      <c r="O57" s="1"/>
    </row>
    <row r="58" spans="1:15" ht="12.75" customHeight="1">
      <c r="A58" s="53">
        <v>49</v>
      </c>
      <c r="B58" s="28" t="s">
        <v>83</v>
      </c>
      <c r="C58" s="28">
        <v>798.85</v>
      </c>
      <c r="D58" s="37">
        <v>793.28333333333342</v>
      </c>
      <c r="E58" s="37">
        <v>785.86666666666679</v>
      </c>
      <c r="F58" s="37">
        <v>772.88333333333333</v>
      </c>
      <c r="G58" s="37">
        <v>765.4666666666667</v>
      </c>
      <c r="H58" s="37">
        <v>806.26666666666688</v>
      </c>
      <c r="I58" s="37">
        <v>813.68333333333362</v>
      </c>
      <c r="J58" s="37">
        <v>826.66666666666697</v>
      </c>
      <c r="K58" s="28">
        <v>800.7</v>
      </c>
      <c r="L58" s="28">
        <v>780.3</v>
      </c>
      <c r="M58" s="28">
        <v>16.14068</v>
      </c>
      <c r="N58" s="1"/>
      <c r="O58" s="1"/>
    </row>
    <row r="59" spans="1:15" ht="12.75" customHeight="1">
      <c r="A59" s="53">
        <v>50</v>
      </c>
      <c r="B59" s="28" t="s">
        <v>84</v>
      </c>
      <c r="C59" s="28">
        <v>1037.3499999999999</v>
      </c>
      <c r="D59" s="37">
        <v>1039.0833333333333</v>
      </c>
      <c r="E59" s="37">
        <v>1024.3166666666666</v>
      </c>
      <c r="F59" s="37">
        <v>1011.2833333333333</v>
      </c>
      <c r="G59" s="37">
        <v>996.51666666666665</v>
      </c>
      <c r="H59" s="37">
        <v>1052.1166666666666</v>
      </c>
      <c r="I59" s="37">
        <v>1066.8833333333334</v>
      </c>
      <c r="J59" s="37">
        <v>1079.9166666666665</v>
      </c>
      <c r="K59" s="28">
        <v>1053.8499999999999</v>
      </c>
      <c r="L59" s="28">
        <v>1026.05</v>
      </c>
      <c r="M59" s="28">
        <v>15.620620000000001</v>
      </c>
      <c r="N59" s="1"/>
      <c r="O59" s="1"/>
    </row>
    <row r="60" spans="1:15" ht="12.75" customHeight="1">
      <c r="A60" s="53">
        <v>51</v>
      </c>
      <c r="B60" s="28" t="s">
        <v>836</v>
      </c>
      <c r="C60" s="28">
        <v>1732.5</v>
      </c>
      <c r="D60" s="37">
        <v>1726.5833333333333</v>
      </c>
      <c r="E60" s="37">
        <v>1708.1666666666665</v>
      </c>
      <c r="F60" s="37">
        <v>1683.8333333333333</v>
      </c>
      <c r="G60" s="37">
        <v>1665.4166666666665</v>
      </c>
      <c r="H60" s="37">
        <v>1750.9166666666665</v>
      </c>
      <c r="I60" s="37">
        <v>1769.333333333333</v>
      </c>
      <c r="J60" s="37">
        <v>1793.6666666666665</v>
      </c>
      <c r="K60" s="28">
        <v>1745</v>
      </c>
      <c r="L60" s="28">
        <v>1702.25</v>
      </c>
      <c r="M60" s="28">
        <v>0.86463000000000001</v>
      </c>
      <c r="N60" s="1"/>
      <c r="O60" s="1"/>
    </row>
    <row r="61" spans="1:15" ht="12.75" customHeight="1">
      <c r="A61" s="53">
        <v>52</v>
      </c>
      <c r="B61" s="28" t="s">
        <v>85</v>
      </c>
      <c r="C61" s="28">
        <v>223.65</v>
      </c>
      <c r="D61" s="37">
        <v>223.88333333333333</v>
      </c>
      <c r="E61" s="37">
        <v>221.76666666666665</v>
      </c>
      <c r="F61" s="37">
        <v>219.88333333333333</v>
      </c>
      <c r="G61" s="37">
        <v>217.76666666666665</v>
      </c>
      <c r="H61" s="37">
        <v>225.76666666666665</v>
      </c>
      <c r="I61" s="37">
        <v>227.88333333333333</v>
      </c>
      <c r="J61" s="37">
        <v>229.76666666666665</v>
      </c>
      <c r="K61" s="28">
        <v>226</v>
      </c>
      <c r="L61" s="28">
        <v>222</v>
      </c>
      <c r="M61" s="28">
        <v>108.25973</v>
      </c>
      <c r="N61" s="1"/>
      <c r="O61" s="1"/>
    </row>
    <row r="62" spans="1:15" ht="12.75" customHeight="1">
      <c r="A62" s="53">
        <v>53</v>
      </c>
      <c r="B62" s="28" t="s">
        <v>87</v>
      </c>
      <c r="C62" s="28">
        <v>3698.05</v>
      </c>
      <c r="D62" s="37">
        <v>3702.3166666666671</v>
      </c>
      <c r="E62" s="37">
        <v>3669.733333333334</v>
      </c>
      <c r="F62" s="37">
        <v>3641.416666666667</v>
      </c>
      <c r="G62" s="37">
        <v>3608.8333333333339</v>
      </c>
      <c r="H62" s="37">
        <v>3730.6333333333341</v>
      </c>
      <c r="I62" s="37">
        <v>3763.2166666666672</v>
      </c>
      <c r="J62" s="37">
        <v>3791.5333333333342</v>
      </c>
      <c r="K62" s="28">
        <v>3734.9</v>
      </c>
      <c r="L62" s="28">
        <v>3674</v>
      </c>
      <c r="M62" s="28">
        <v>1.8563799999999999</v>
      </c>
      <c r="N62" s="1"/>
      <c r="O62" s="1"/>
    </row>
    <row r="63" spans="1:15" ht="12.75" customHeight="1">
      <c r="A63" s="53">
        <v>54</v>
      </c>
      <c r="B63" s="28" t="s">
        <v>88</v>
      </c>
      <c r="C63" s="28">
        <v>1588.55</v>
      </c>
      <c r="D63" s="37">
        <v>1590.75</v>
      </c>
      <c r="E63" s="37">
        <v>1576.35</v>
      </c>
      <c r="F63" s="37">
        <v>1564.1499999999999</v>
      </c>
      <c r="G63" s="37">
        <v>1549.7499999999998</v>
      </c>
      <c r="H63" s="37">
        <v>1602.95</v>
      </c>
      <c r="I63" s="37">
        <v>1617.3500000000001</v>
      </c>
      <c r="J63" s="37">
        <v>1629.5500000000002</v>
      </c>
      <c r="K63" s="28">
        <v>1605.15</v>
      </c>
      <c r="L63" s="28">
        <v>1578.55</v>
      </c>
      <c r="M63" s="28">
        <v>2.87961</v>
      </c>
      <c r="N63" s="1"/>
      <c r="O63" s="1"/>
    </row>
    <row r="64" spans="1:15" ht="12.75" customHeight="1">
      <c r="A64" s="53">
        <v>55</v>
      </c>
      <c r="B64" s="28" t="s">
        <v>89</v>
      </c>
      <c r="C64" s="28">
        <v>688.75</v>
      </c>
      <c r="D64" s="37">
        <v>684.9</v>
      </c>
      <c r="E64" s="37">
        <v>677.8</v>
      </c>
      <c r="F64" s="37">
        <v>666.85</v>
      </c>
      <c r="G64" s="37">
        <v>659.75</v>
      </c>
      <c r="H64" s="37">
        <v>695.84999999999991</v>
      </c>
      <c r="I64" s="37">
        <v>702.95</v>
      </c>
      <c r="J64" s="37">
        <v>713.89999999999986</v>
      </c>
      <c r="K64" s="28">
        <v>692</v>
      </c>
      <c r="L64" s="28">
        <v>673.95</v>
      </c>
      <c r="M64" s="28">
        <v>7.9416799999999999</v>
      </c>
      <c r="N64" s="1"/>
      <c r="O64" s="1"/>
    </row>
    <row r="65" spans="1:15" ht="12.75" customHeight="1">
      <c r="A65" s="53">
        <v>56</v>
      </c>
      <c r="B65" s="28" t="s">
        <v>90</v>
      </c>
      <c r="C65" s="28">
        <v>1058.5999999999999</v>
      </c>
      <c r="D65" s="37">
        <v>1055.3166666666666</v>
      </c>
      <c r="E65" s="37">
        <v>1048.0833333333333</v>
      </c>
      <c r="F65" s="37">
        <v>1037.5666666666666</v>
      </c>
      <c r="G65" s="37">
        <v>1030.3333333333333</v>
      </c>
      <c r="H65" s="37">
        <v>1065.8333333333333</v>
      </c>
      <c r="I65" s="37">
        <v>1073.0666666666668</v>
      </c>
      <c r="J65" s="37">
        <v>1083.5833333333333</v>
      </c>
      <c r="K65" s="28">
        <v>1062.55</v>
      </c>
      <c r="L65" s="28">
        <v>1044.8</v>
      </c>
      <c r="M65" s="28">
        <v>4.3026</v>
      </c>
      <c r="N65" s="1"/>
      <c r="O65" s="1"/>
    </row>
    <row r="66" spans="1:15" ht="12.75" customHeight="1">
      <c r="A66" s="53">
        <v>57</v>
      </c>
      <c r="B66" s="28" t="s">
        <v>249</v>
      </c>
      <c r="C66" s="28">
        <v>389.3</v>
      </c>
      <c r="D66" s="37">
        <v>388.86666666666673</v>
      </c>
      <c r="E66" s="37">
        <v>385.38333333333344</v>
      </c>
      <c r="F66" s="37">
        <v>381.4666666666667</v>
      </c>
      <c r="G66" s="37">
        <v>377.98333333333341</v>
      </c>
      <c r="H66" s="37">
        <v>392.78333333333347</v>
      </c>
      <c r="I66" s="37">
        <v>396.26666666666671</v>
      </c>
      <c r="J66" s="37">
        <v>400.18333333333351</v>
      </c>
      <c r="K66" s="28">
        <v>392.35</v>
      </c>
      <c r="L66" s="28">
        <v>384.95</v>
      </c>
      <c r="M66" s="28">
        <v>10.445220000000001</v>
      </c>
      <c r="N66" s="1"/>
      <c r="O66" s="1"/>
    </row>
    <row r="67" spans="1:15" ht="12.75" customHeight="1">
      <c r="A67" s="53">
        <v>58</v>
      </c>
      <c r="B67" s="28" t="s">
        <v>92</v>
      </c>
      <c r="C67" s="28">
        <v>1199.25</v>
      </c>
      <c r="D67" s="37">
        <v>1190.7833333333333</v>
      </c>
      <c r="E67" s="37">
        <v>1166.8666666666666</v>
      </c>
      <c r="F67" s="37">
        <v>1134.4833333333333</v>
      </c>
      <c r="G67" s="37">
        <v>1110.5666666666666</v>
      </c>
      <c r="H67" s="37">
        <v>1223.1666666666665</v>
      </c>
      <c r="I67" s="37">
        <v>1247.0833333333335</v>
      </c>
      <c r="J67" s="37">
        <v>1279.4666666666665</v>
      </c>
      <c r="K67" s="28">
        <v>1214.7</v>
      </c>
      <c r="L67" s="28">
        <v>1158.4000000000001</v>
      </c>
      <c r="M67" s="28">
        <v>6.8490000000000002</v>
      </c>
      <c r="N67" s="1"/>
      <c r="O67" s="1"/>
    </row>
    <row r="68" spans="1:15" ht="12.75" customHeight="1">
      <c r="A68" s="53">
        <v>59</v>
      </c>
      <c r="B68" s="28" t="s">
        <v>97</v>
      </c>
      <c r="C68" s="28">
        <v>372.05</v>
      </c>
      <c r="D68" s="37">
        <v>371.13333333333338</v>
      </c>
      <c r="E68" s="37">
        <v>368.91666666666674</v>
      </c>
      <c r="F68" s="37">
        <v>365.78333333333336</v>
      </c>
      <c r="G68" s="37">
        <v>363.56666666666672</v>
      </c>
      <c r="H68" s="37">
        <v>374.26666666666677</v>
      </c>
      <c r="I68" s="37">
        <v>376.48333333333335</v>
      </c>
      <c r="J68" s="37">
        <v>379.61666666666679</v>
      </c>
      <c r="K68" s="28">
        <v>373.35</v>
      </c>
      <c r="L68" s="28">
        <v>368</v>
      </c>
      <c r="M68" s="28">
        <v>31.203279999999999</v>
      </c>
      <c r="N68" s="1"/>
      <c r="O68" s="1"/>
    </row>
    <row r="69" spans="1:15" ht="12.75" customHeight="1">
      <c r="A69" s="53">
        <v>60</v>
      </c>
      <c r="B69" s="28" t="s">
        <v>93</v>
      </c>
      <c r="C69" s="28">
        <v>587.1</v>
      </c>
      <c r="D69" s="37">
        <v>584.93333333333328</v>
      </c>
      <c r="E69" s="37">
        <v>581.36666666666656</v>
      </c>
      <c r="F69" s="37">
        <v>575.63333333333333</v>
      </c>
      <c r="G69" s="37">
        <v>572.06666666666661</v>
      </c>
      <c r="H69" s="37">
        <v>590.66666666666652</v>
      </c>
      <c r="I69" s="37">
        <v>594.23333333333335</v>
      </c>
      <c r="J69" s="37">
        <v>599.96666666666647</v>
      </c>
      <c r="K69" s="28">
        <v>588.5</v>
      </c>
      <c r="L69" s="28">
        <v>579.20000000000005</v>
      </c>
      <c r="M69" s="28">
        <v>13.834960000000001</v>
      </c>
      <c r="N69" s="1"/>
      <c r="O69" s="1"/>
    </row>
    <row r="70" spans="1:15" ht="12.75" customHeight="1">
      <c r="A70" s="53">
        <v>61</v>
      </c>
      <c r="B70" s="28" t="s">
        <v>250</v>
      </c>
      <c r="C70" s="28">
        <v>1552.4</v>
      </c>
      <c r="D70" s="37">
        <v>1551.05</v>
      </c>
      <c r="E70" s="37">
        <v>1539.35</v>
      </c>
      <c r="F70" s="37">
        <v>1526.3</v>
      </c>
      <c r="G70" s="37">
        <v>1514.6</v>
      </c>
      <c r="H70" s="37">
        <v>1564.1</v>
      </c>
      <c r="I70" s="37">
        <v>1575.8000000000002</v>
      </c>
      <c r="J70" s="37">
        <v>1588.85</v>
      </c>
      <c r="K70" s="28">
        <v>1562.75</v>
      </c>
      <c r="L70" s="28">
        <v>1538</v>
      </c>
      <c r="M70" s="28">
        <v>1.5380400000000001</v>
      </c>
      <c r="N70" s="1"/>
      <c r="O70" s="1"/>
    </row>
    <row r="71" spans="1:15" ht="12.75" customHeight="1">
      <c r="A71" s="53">
        <v>62</v>
      </c>
      <c r="B71" s="28" t="s">
        <v>94</v>
      </c>
      <c r="C71" s="28">
        <v>1990.15</v>
      </c>
      <c r="D71" s="37">
        <v>1989.8500000000001</v>
      </c>
      <c r="E71" s="37">
        <v>1978.3000000000002</v>
      </c>
      <c r="F71" s="37">
        <v>1966.45</v>
      </c>
      <c r="G71" s="37">
        <v>1954.9</v>
      </c>
      <c r="H71" s="37">
        <v>2001.7000000000003</v>
      </c>
      <c r="I71" s="37">
        <v>2013.25</v>
      </c>
      <c r="J71" s="37">
        <v>2025.1000000000004</v>
      </c>
      <c r="K71" s="28">
        <v>2001.4</v>
      </c>
      <c r="L71" s="28">
        <v>1978</v>
      </c>
      <c r="M71" s="28">
        <v>3.70425</v>
      </c>
      <c r="N71" s="1"/>
      <c r="O71" s="1"/>
    </row>
    <row r="72" spans="1:15" ht="12.75" customHeight="1">
      <c r="A72" s="53">
        <v>63</v>
      </c>
      <c r="B72" s="28" t="s">
        <v>95</v>
      </c>
      <c r="C72" s="28">
        <v>3496.65</v>
      </c>
      <c r="D72" s="37">
        <v>3497.5499999999997</v>
      </c>
      <c r="E72" s="37">
        <v>3445.0999999999995</v>
      </c>
      <c r="F72" s="37">
        <v>3393.5499999999997</v>
      </c>
      <c r="G72" s="37">
        <v>3341.0999999999995</v>
      </c>
      <c r="H72" s="37">
        <v>3549.0999999999995</v>
      </c>
      <c r="I72" s="37">
        <v>3601.5499999999993</v>
      </c>
      <c r="J72" s="37">
        <v>3653.0999999999995</v>
      </c>
      <c r="K72" s="28">
        <v>3550</v>
      </c>
      <c r="L72" s="28">
        <v>3446</v>
      </c>
      <c r="M72" s="28">
        <v>18.646799999999999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4090.9</v>
      </c>
      <c r="D73" s="37">
        <v>4096.3166666666666</v>
      </c>
      <c r="E73" s="37">
        <v>4045.8833333333332</v>
      </c>
      <c r="F73" s="37">
        <v>4000.8666666666668</v>
      </c>
      <c r="G73" s="37">
        <v>3950.4333333333334</v>
      </c>
      <c r="H73" s="37">
        <v>4141.333333333333</v>
      </c>
      <c r="I73" s="37">
        <v>4191.7666666666655</v>
      </c>
      <c r="J73" s="37">
        <v>4236.7833333333328</v>
      </c>
      <c r="K73" s="28">
        <v>4146.75</v>
      </c>
      <c r="L73" s="28">
        <v>4051.3</v>
      </c>
      <c r="M73" s="28">
        <v>3.9416000000000002</v>
      </c>
      <c r="N73" s="1"/>
      <c r="O73" s="1"/>
    </row>
    <row r="74" spans="1:15" ht="12.75" customHeight="1">
      <c r="A74" s="53">
        <v>65</v>
      </c>
      <c r="B74" s="28" t="s">
        <v>143</v>
      </c>
      <c r="C74" s="28">
        <v>2482.75</v>
      </c>
      <c r="D74" s="37">
        <v>2493.3666666666668</v>
      </c>
      <c r="E74" s="37">
        <v>2460.7333333333336</v>
      </c>
      <c r="F74" s="37">
        <v>2438.7166666666667</v>
      </c>
      <c r="G74" s="37">
        <v>2406.0833333333335</v>
      </c>
      <c r="H74" s="37">
        <v>2515.3833333333337</v>
      </c>
      <c r="I74" s="37">
        <v>2548.0166666666669</v>
      </c>
      <c r="J74" s="37">
        <v>2570.0333333333338</v>
      </c>
      <c r="K74" s="28">
        <v>2526</v>
      </c>
      <c r="L74" s="28">
        <v>2471.35</v>
      </c>
      <c r="M74" s="28">
        <v>2.0362399999999998</v>
      </c>
      <c r="N74" s="1"/>
      <c r="O74" s="1"/>
    </row>
    <row r="75" spans="1:15" ht="12.75" customHeight="1">
      <c r="A75" s="53">
        <v>66</v>
      </c>
      <c r="B75" s="28" t="s">
        <v>98</v>
      </c>
      <c r="C75" s="28">
        <v>4218.05</v>
      </c>
      <c r="D75" s="37">
        <v>4220.45</v>
      </c>
      <c r="E75" s="37">
        <v>4194.5999999999995</v>
      </c>
      <c r="F75" s="37">
        <v>4171.1499999999996</v>
      </c>
      <c r="G75" s="37">
        <v>4145.2999999999993</v>
      </c>
      <c r="H75" s="37">
        <v>4243.8999999999996</v>
      </c>
      <c r="I75" s="37">
        <v>4269.75</v>
      </c>
      <c r="J75" s="37">
        <v>4293.2</v>
      </c>
      <c r="K75" s="28">
        <v>4246.3</v>
      </c>
      <c r="L75" s="28">
        <v>4197</v>
      </c>
      <c r="M75" s="28">
        <v>2.9343699999999999</v>
      </c>
      <c r="N75" s="1"/>
      <c r="O75" s="1"/>
    </row>
    <row r="76" spans="1:15" ht="12.75" customHeight="1">
      <c r="A76" s="53">
        <v>67</v>
      </c>
      <c r="B76" s="28" t="s">
        <v>99</v>
      </c>
      <c r="C76" s="28">
        <v>3450.7</v>
      </c>
      <c r="D76" s="37">
        <v>3439.0833333333335</v>
      </c>
      <c r="E76" s="37">
        <v>3404.666666666667</v>
      </c>
      <c r="F76" s="37">
        <v>3358.6333333333337</v>
      </c>
      <c r="G76" s="37">
        <v>3324.2166666666672</v>
      </c>
      <c r="H76" s="37">
        <v>3485.1166666666668</v>
      </c>
      <c r="I76" s="37">
        <v>3519.5333333333338</v>
      </c>
      <c r="J76" s="37">
        <v>3565.5666666666666</v>
      </c>
      <c r="K76" s="28">
        <v>3473.5</v>
      </c>
      <c r="L76" s="28">
        <v>3393.05</v>
      </c>
      <c r="M76" s="28">
        <v>8.5668399999999991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502.15</v>
      </c>
      <c r="D77" s="37">
        <v>497.84999999999997</v>
      </c>
      <c r="E77" s="37">
        <v>486.69999999999993</v>
      </c>
      <c r="F77" s="37">
        <v>471.24999999999994</v>
      </c>
      <c r="G77" s="37">
        <v>460.09999999999991</v>
      </c>
      <c r="H77" s="37">
        <v>513.29999999999995</v>
      </c>
      <c r="I77" s="37">
        <v>524.44999999999993</v>
      </c>
      <c r="J77" s="37">
        <v>539.9</v>
      </c>
      <c r="K77" s="28">
        <v>509</v>
      </c>
      <c r="L77" s="28">
        <v>482.4</v>
      </c>
      <c r="M77" s="28">
        <v>8.4576799999999999</v>
      </c>
      <c r="N77" s="1"/>
      <c r="O77" s="1"/>
    </row>
    <row r="78" spans="1:15" ht="12.75" customHeight="1">
      <c r="A78" s="53">
        <v>69</v>
      </c>
      <c r="B78" s="28" t="s">
        <v>100</v>
      </c>
      <c r="C78" s="28">
        <v>1764.7</v>
      </c>
      <c r="D78" s="37">
        <v>1756.5666666666668</v>
      </c>
      <c r="E78" s="37">
        <v>1743.9833333333336</v>
      </c>
      <c r="F78" s="37">
        <v>1723.2666666666667</v>
      </c>
      <c r="G78" s="37">
        <v>1710.6833333333334</v>
      </c>
      <c r="H78" s="37">
        <v>1777.2833333333338</v>
      </c>
      <c r="I78" s="37">
        <v>1789.8666666666672</v>
      </c>
      <c r="J78" s="37">
        <v>1810.5833333333339</v>
      </c>
      <c r="K78" s="28">
        <v>1769.15</v>
      </c>
      <c r="L78" s="28">
        <v>1735.85</v>
      </c>
      <c r="M78" s="28">
        <v>1.81789</v>
      </c>
      <c r="N78" s="1"/>
      <c r="O78" s="1"/>
    </row>
    <row r="79" spans="1:15" ht="12.75" customHeight="1">
      <c r="A79" s="53">
        <v>70</v>
      </c>
      <c r="B79" s="28" t="s">
        <v>101</v>
      </c>
      <c r="C79" s="28">
        <v>157.80000000000001</v>
      </c>
      <c r="D79" s="37">
        <v>157.11666666666665</v>
      </c>
      <c r="E79" s="37">
        <v>156.1333333333333</v>
      </c>
      <c r="F79" s="37">
        <v>154.46666666666664</v>
      </c>
      <c r="G79" s="37">
        <v>153.48333333333329</v>
      </c>
      <c r="H79" s="37">
        <v>158.7833333333333</v>
      </c>
      <c r="I79" s="37">
        <v>159.76666666666665</v>
      </c>
      <c r="J79" s="37">
        <v>161.43333333333331</v>
      </c>
      <c r="K79" s="28">
        <v>158.1</v>
      </c>
      <c r="L79" s="28">
        <v>155.44999999999999</v>
      </c>
      <c r="M79" s="28">
        <v>11.479189999999999</v>
      </c>
      <c r="N79" s="1"/>
      <c r="O79" s="1"/>
    </row>
    <row r="80" spans="1:15" ht="12.75" customHeight="1">
      <c r="A80" s="53">
        <v>71</v>
      </c>
      <c r="B80" s="28" t="s">
        <v>837</v>
      </c>
      <c r="C80" s="28">
        <v>1353.55</v>
      </c>
      <c r="D80" s="37">
        <v>1361</v>
      </c>
      <c r="E80" s="37">
        <v>1342.55</v>
      </c>
      <c r="F80" s="37">
        <v>1331.55</v>
      </c>
      <c r="G80" s="37">
        <v>1313.1</v>
      </c>
      <c r="H80" s="37">
        <v>1372</v>
      </c>
      <c r="I80" s="37">
        <v>1390.4499999999998</v>
      </c>
      <c r="J80" s="37">
        <v>1401.45</v>
      </c>
      <c r="K80" s="28">
        <v>1379.45</v>
      </c>
      <c r="L80" s="28">
        <v>1350</v>
      </c>
      <c r="M80" s="28">
        <v>1.74098</v>
      </c>
      <c r="N80" s="1"/>
      <c r="O80" s="1"/>
    </row>
    <row r="81" spans="1:15" ht="12.75" customHeight="1">
      <c r="A81" s="53">
        <v>72</v>
      </c>
      <c r="B81" s="28" t="s">
        <v>102</v>
      </c>
      <c r="C81" s="28">
        <v>114</v>
      </c>
      <c r="D81" s="37">
        <v>112.56666666666666</v>
      </c>
      <c r="E81" s="37">
        <v>110.73333333333332</v>
      </c>
      <c r="F81" s="37">
        <v>107.46666666666665</v>
      </c>
      <c r="G81" s="37">
        <v>105.63333333333331</v>
      </c>
      <c r="H81" s="37">
        <v>115.83333333333333</v>
      </c>
      <c r="I81" s="37">
        <v>117.66666666666667</v>
      </c>
      <c r="J81" s="37">
        <v>120.93333333333334</v>
      </c>
      <c r="K81" s="28">
        <v>114.4</v>
      </c>
      <c r="L81" s="28">
        <v>109.3</v>
      </c>
      <c r="M81" s="28">
        <v>223.21307999999999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291.75</v>
      </c>
      <c r="D82" s="37">
        <v>294.33333333333331</v>
      </c>
      <c r="E82" s="37">
        <v>287.66666666666663</v>
      </c>
      <c r="F82" s="37">
        <v>283.58333333333331</v>
      </c>
      <c r="G82" s="37">
        <v>276.91666666666663</v>
      </c>
      <c r="H82" s="37">
        <v>298.41666666666663</v>
      </c>
      <c r="I82" s="37">
        <v>305.08333333333326</v>
      </c>
      <c r="J82" s="37">
        <v>309.16666666666663</v>
      </c>
      <c r="K82" s="28">
        <v>301</v>
      </c>
      <c r="L82" s="28">
        <v>290.25</v>
      </c>
      <c r="M82" s="28">
        <v>7.4010999999999996</v>
      </c>
      <c r="N82" s="1"/>
      <c r="O82" s="1"/>
    </row>
    <row r="83" spans="1:15" ht="12.75" customHeight="1">
      <c r="A83" s="53">
        <v>74</v>
      </c>
      <c r="B83" s="28" t="s">
        <v>103</v>
      </c>
      <c r="C83" s="28">
        <v>132.1</v>
      </c>
      <c r="D83" s="37">
        <v>131.75</v>
      </c>
      <c r="E83" s="37">
        <v>130.94999999999999</v>
      </c>
      <c r="F83" s="37">
        <v>129.79999999999998</v>
      </c>
      <c r="G83" s="37">
        <v>128.99999999999997</v>
      </c>
      <c r="H83" s="37">
        <v>132.9</v>
      </c>
      <c r="I83" s="37">
        <v>133.70000000000002</v>
      </c>
      <c r="J83" s="37">
        <v>134.85000000000002</v>
      </c>
      <c r="K83" s="28">
        <v>132.55000000000001</v>
      </c>
      <c r="L83" s="28">
        <v>130.6</v>
      </c>
      <c r="M83" s="28">
        <v>116.44464000000001</v>
      </c>
      <c r="N83" s="1"/>
      <c r="O83" s="1"/>
    </row>
    <row r="84" spans="1:15" ht="12.75" customHeight="1">
      <c r="A84" s="53">
        <v>75</v>
      </c>
      <c r="B84" s="28" t="s">
        <v>256</v>
      </c>
      <c r="C84" s="28">
        <v>2398.9499999999998</v>
      </c>
      <c r="D84" s="37">
        <v>2385.8833333333332</v>
      </c>
      <c r="E84" s="37">
        <v>2370.7666666666664</v>
      </c>
      <c r="F84" s="37">
        <v>2342.583333333333</v>
      </c>
      <c r="G84" s="37">
        <v>2327.4666666666662</v>
      </c>
      <c r="H84" s="37">
        <v>2414.0666666666666</v>
      </c>
      <c r="I84" s="37">
        <v>2429.1833333333334</v>
      </c>
      <c r="J84" s="37">
        <v>2457.3666666666668</v>
      </c>
      <c r="K84" s="28">
        <v>2401</v>
      </c>
      <c r="L84" s="28">
        <v>2357.6999999999998</v>
      </c>
      <c r="M84" s="28">
        <v>6.5879599999999998</v>
      </c>
      <c r="N84" s="1"/>
      <c r="O84" s="1"/>
    </row>
    <row r="85" spans="1:15" ht="12.75" customHeight="1">
      <c r="A85" s="53">
        <v>76</v>
      </c>
      <c r="B85" s="28" t="s">
        <v>104</v>
      </c>
      <c r="C85" s="28">
        <v>380</v>
      </c>
      <c r="D85" s="37">
        <v>376.68333333333334</v>
      </c>
      <c r="E85" s="37">
        <v>371.36666666666667</v>
      </c>
      <c r="F85" s="37">
        <v>362.73333333333335</v>
      </c>
      <c r="G85" s="37">
        <v>357.41666666666669</v>
      </c>
      <c r="H85" s="37">
        <v>385.31666666666666</v>
      </c>
      <c r="I85" s="37">
        <v>390.63333333333338</v>
      </c>
      <c r="J85" s="37">
        <v>399.26666666666665</v>
      </c>
      <c r="K85" s="28">
        <v>382</v>
      </c>
      <c r="L85" s="28">
        <v>368.05</v>
      </c>
      <c r="M85" s="28">
        <v>18.170480000000001</v>
      </c>
      <c r="N85" s="1"/>
      <c r="O85" s="1"/>
    </row>
    <row r="86" spans="1:15" ht="12.75" customHeight="1">
      <c r="A86" s="53">
        <v>77</v>
      </c>
      <c r="B86" s="28" t="s">
        <v>107</v>
      </c>
      <c r="C86" s="28">
        <v>902.95</v>
      </c>
      <c r="D86" s="37">
        <v>897.65</v>
      </c>
      <c r="E86" s="37">
        <v>890</v>
      </c>
      <c r="F86" s="37">
        <v>877.05000000000007</v>
      </c>
      <c r="G86" s="37">
        <v>869.40000000000009</v>
      </c>
      <c r="H86" s="37">
        <v>910.59999999999991</v>
      </c>
      <c r="I86" s="37">
        <v>918.24999999999977</v>
      </c>
      <c r="J86" s="37">
        <v>931.19999999999982</v>
      </c>
      <c r="K86" s="28">
        <v>905.3</v>
      </c>
      <c r="L86" s="28">
        <v>884.7</v>
      </c>
      <c r="M86" s="28">
        <v>19.166440000000001</v>
      </c>
      <c r="N86" s="1"/>
      <c r="O86" s="1"/>
    </row>
    <row r="87" spans="1:15" ht="12.75" customHeight="1">
      <c r="A87" s="53">
        <v>78</v>
      </c>
      <c r="B87" s="28" t="s">
        <v>108</v>
      </c>
      <c r="C87" s="28">
        <v>1346.15</v>
      </c>
      <c r="D87" s="37">
        <v>1338.5333333333335</v>
      </c>
      <c r="E87" s="37">
        <v>1327.616666666667</v>
      </c>
      <c r="F87" s="37">
        <v>1309.0833333333335</v>
      </c>
      <c r="G87" s="37">
        <v>1298.166666666667</v>
      </c>
      <c r="H87" s="37">
        <v>1357.0666666666671</v>
      </c>
      <c r="I87" s="37">
        <v>1367.9833333333336</v>
      </c>
      <c r="J87" s="37">
        <v>1386.5166666666671</v>
      </c>
      <c r="K87" s="28">
        <v>1349.45</v>
      </c>
      <c r="L87" s="28">
        <v>1320</v>
      </c>
      <c r="M87" s="28">
        <v>4.20235</v>
      </c>
      <c r="N87" s="1"/>
      <c r="O87" s="1"/>
    </row>
    <row r="88" spans="1:15" ht="12.75" customHeight="1">
      <c r="A88" s="53">
        <v>79</v>
      </c>
      <c r="B88" s="28" t="s">
        <v>110</v>
      </c>
      <c r="C88" s="28">
        <v>1612.25</v>
      </c>
      <c r="D88" s="37">
        <v>1601.4833333333333</v>
      </c>
      <c r="E88" s="37">
        <v>1585.8166666666666</v>
      </c>
      <c r="F88" s="37">
        <v>1559.3833333333332</v>
      </c>
      <c r="G88" s="37">
        <v>1543.7166666666665</v>
      </c>
      <c r="H88" s="37">
        <v>1627.9166666666667</v>
      </c>
      <c r="I88" s="37">
        <v>1643.5833333333333</v>
      </c>
      <c r="J88" s="37">
        <v>1670.0166666666669</v>
      </c>
      <c r="K88" s="28">
        <v>1617.15</v>
      </c>
      <c r="L88" s="28">
        <v>1575.05</v>
      </c>
      <c r="M88" s="28">
        <v>9.0440299999999993</v>
      </c>
      <c r="N88" s="1"/>
      <c r="O88" s="1"/>
    </row>
    <row r="89" spans="1:15" ht="12.75" customHeight="1">
      <c r="A89" s="53">
        <v>80</v>
      </c>
      <c r="B89" s="28" t="s">
        <v>111</v>
      </c>
      <c r="C89" s="28">
        <v>478.7</v>
      </c>
      <c r="D89" s="37">
        <v>482.05</v>
      </c>
      <c r="E89" s="37">
        <v>472.1</v>
      </c>
      <c r="F89" s="37">
        <v>465.5</v>
      </c>
      <c r="G89" s="37">
        <v>455.55</v>
      </c>
      <c r="H89" s="37">
        <v>488.65000000000003</v>
      </c>
      <c r="I89" s="37">
        <v>498.59999999999997</v>
      </c>
      <c r="J89" s="37">
        <v>505.20000000000005</v>
      </c>
      <c r="K89" s="28">
        <v>492</v>
      </c>
      <c r="L89" s="28">
        <v>475.45</v>
      </c>
      <c r="M89" s="28">
        <v>14.88015</v>
      </c>
      <c r="N89" s="1"/>
      <c r="O89" s="1"/>
    </row>
    <row r="90" spans="1:15" ht="12.75" customHeight="1">
      <c r="A90" s="53">
        <v>81</v>
      </c>
      <c r="B90" s="28" t="s">
        <v>259</v>
      </c>
      <c r="C90" s="28">
        <v>241.4</v>
      </c>
      <c r="D90" s="37">
        <v>242.93333333333331</v>
      </c>
      <c r="E90" s="37">
        <v>238.71666666666661</v>
      </c>
      <c r="F90" s="37">
        <v>236.0333333333333</v>
      </c>
      <c r="G90" s="37">
        <v>231.81666666666661</v>
      </c>
      <c r="H90" s="37">
        <v>245.61666666666662</v>
      </c>
      <c r="I90" s="37">
        <v>249.83333333333331</v>
      </c>
      <c r="J90" s="37">
        <v>252.51666666666662</v>
      </c>
      <c r="K90" s="28">
        <v>247.15</v>
      </c>
      <c r="L90" s="28">
        <v>240.25</v>
      </c>
      <c r="M90" s="28">
        <v>8.0861199999999993</v>
      </c>
      <c r="N90" s="1"/>
      <c r="O90" s="1"/>
    </row>
    <row r="91" spans="1:15" ht="12.75" customHeight="1">
      <c r="A91" s="53">
        <v>82</v>
      </c>
      <c r="B91" s="28" t="s">
        <v>113</v>
      </c>
      <c r="C91" s="28">
        <v>949.15</v>
      </c>
      <c r="D91" s="37">
        <v>949.0333333333333</v>
      </c>
      <c r="E91" s="37">
        <v>944.26666666666665</v>
      </c>
      <c r="F91" s="37">
        <v>939.38333333333333</v>
      </c>
      <c r="G91" s="37">
        <v>934.61666666666667</v>
      </c>
      <c r="H91" s="37">
        <v>953.91666666666663</v>
      </c>
      <c r="I91" s="37">
        <v>958.68333333333328</v>
      </c>
      <c r="J91" s="37">
        <v>963.56666666666661</v>
      </c>
      <c r="K91" s="28">
        <v>953.8</v>
      </c>
      <c r="L91" s="28">
        <v>944.15</v>
      </c>
      <c r="M91" s="28">
        <v>14.94361</v>
      </c>
      <c r="N91" s="1"/>
      <c r="O91" s="1"/>
    </row>
    <row r="92" spans="1:15" ht="12.75" customHeight="1">
      <c r="A92" s="53">
        <v>83</v>
      </c>
      <c r="B92" s="28" t="s">
        <v>115</v>
      </c>
      <c r="C92" s="28">
        <v>2114.1999999999998</v>
      </c>
      <c r="D92" s="37">
        <v>2121.9333333333329</v>
      </c>
      <c r="E92" s="37">
        <v>2094.266666666666</v>
      </c>
      <c r="F92" s="37">
        <v>2074.333333333333</v>
      </c>
      <c r="G92" s="37">
        <v>2046.6666666666661</v>
      </c>
      <c r="H92" s="37">
        <v>2141.8666666666659</v>
      </c>
      <c r="I92" s="37">
        <v>2169.5333333333328</v>
      </c>
      <c r="J92" s="37">
        <v>2189.4666666666658</v>
      </c>
      <c r="K92" s="28">
        <v>2149.6</v>
      </c>
      <c r="L92" s="28">
        <v>2102</v>
      </c>
      <c r="M92" s="28">
        <v>4.3959000000000001</v>
      </c>
      <c r="N92" s="1"/>
      <c r="O92" s="1"/>
    </row>
    <row r="93" spans="1:15" ht="12.75" customHeight="1">
      <c r="A93" s="53">
        <v>84</v>
      </c>
      <c r="B93" s="28" t="s">
        <v>116</v>
      </c>
      <c r="C93" s="28">
        <v>1472.85</v>
      </c>
      <c r="D93" s="37">
        <v>1469.1833333333334</v>
      </c>
      <c r="E93" s="37">
        <v>1462.8666666666668</v>
      </c>
      <c r="F93" s="37">
        <v>1452.8833333333334</v>
      </c>
      <c r="G93" s="37">
        <v>1446.5666666666668</v>
      </c>
      <c r="H93" s="37">
        <v>1479.1666666666667</v>
      </c>
      <c r="I93" s="37">
        <v>1485.4833333333333</v>
      </c>
      <c r="J93" s="37">
        <v>1495.4666666666667</v>
      </c>
      <c r="K93" s="28">
        <v>1475.5</v>
      </c>
      <c r="L93" s="28">
        <v>1459.2</v>
      </c>
      <c r="M93" s="28">
        <v>67.277600000000007</v>
      </c>
      <c r="N93" s="1"/>
      <c r="O93" s="1"/>
    </row>
    <row r="94" spans="1:15" ht="12.75" customHeight="1">
      <c r="A94" s="53">
        <v>85</v>
      </c>
      <c r="B94" s="28" t="s">
        <v>117</v>
      </c>
      <c r="C94" s="28">
        <v>566.65</v>
      </c>
      <c r="D94" s="37">
        <v>568.01666666666677</v>
      </c>
      <c r="E94" s="37">
        <v>561.78333333333353</v>
      </c>
      <c r="F94" s="37">
        <v>556.91666666666674</v>
      </c>
      <c r="G94" s="37">
        <v>550.68333333333351</v>
      </c>
      <c r="H94" s="37">
        <v>572.88333333333355</v>
      </c>
      <c r="I94" s="37">
        <v>579.1166666666669</v>
      </c>
      <c r="J94" s="37">
        <v>583.98333333333358</v>
      </c>
      <c r="K94" s="28">
        <v>574.25</v>
      </c>
      <c r="L94" s="28">
        <v>563.15</v>
      </c>
      <c r="M94" s="28">
        <v>34.753520000000002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1299.0999999999999</v>
      </c>
      <c r="D95" s="37">
        <v>1297.9666666666665</v>
      </c>
      <c r="E95" s="37">
        <v>1290.9333333333329</v>
      </c>
      <c r="F95" s="37">
        <v>1282.7666666666664</v>
      </c>
      <c r="G95" s="37">
        <v>1275.7333333333329</v>
      </c>
      <c r="H95" s="37">
        <v>1306.133333333333</v>
      </c>
      <c r="I95" s="37">
        <v>1313.1666666666663</v>
      </c>
      <c r="J95" s="37">
        <v>1321.333333333333</v>
      </c>
      <c r="K95" s="28">
        <v>1305</v>
      </c>
      <c r="L95" s="28">
        <v>1289.8</v>
      </c>
      <c r="M95" s="28">
        <v>3.7979500000000002</v>
      </c>
      <c r="N95" s="1"/>
      <c r="O95" s="1"/>
    </row>
    <row r="96" spans="1:15" ht="12.75" customHeight="1">
      <c r="A96" s="53">
        <v>87</v>
      </c>
      <c r="B96" s="28" t="s">
        <v>118</v>
      </c>
      <c r="C96" s="28">
        <v>2806.35</v>
      </c>
      <c r="D96" s="37">
        <v>2803.4500000000003</v>
      </c>
      <c r="E96" s="37">
        <v>2782.9000000000005</v>
      </c>
      <c r="F96" s="37">
        <v>2759.4500000000003</v>
      </c>
      <c r="G96" s="37">
        <v>2738.9000000000005</v>
      </c>
      <c r="H96" s="37">
        <v>2826.9000000000005</v>
      </c>
      <c r="I96" s="37">
        <v>2847.4500000000007</v>
      </c>
      <c r="J96" s="37">
        <v>2870.9000000000005</v>
      </c>
      <c r="K96" s="28">
        <v>2824</v>
      </c>
      <c r="L96" s="28">
        <v>2780</v>
      </c>
      <c r="M96" s="28">
        <v>3.2400799999999998</v>
      </c>
      <c r="N96" s="1"/>
      <c r="O96" s="1"/>
    </row>
    <row r="97" spans="1:15" ht="12.75" customHeight="1">
      <c r="A97" s="53">
        <v>88</v>
      </c>
      <c r="B97" s="28" t="s">
        <v>120</v>
      </c>
      <c r="C97" s="28">
        <v>428.85</v>
      </c>
      <c r="D97" s="37">
        <v>428.73333333333335</v>
      </c>
      <c r="E97" s="37">
        <v>425.31666666666672</v>
      </c>
      <c r="F97" s="37">
        <v>421.78333333333336</v>
      </c>
      <c r="G97" s="37">
        <v>418.36666666666673</v>
      </c>
      <c r="H97" s="37">
        <v>432.26666666666671</v>
      </c>
      <c r="I97" s="37">
        <v>435.68333333333334</v>
      </c>
      <c r="J97" s="37">
        <v>439.2166666666667</v>
      </c>
      <c r="K97" s="28">
        <v>432.15</v>
      </c>
      <c r="L97" s="28">
        <v>425.2</v>
      </c>
      <c r="M97" s="28">
        <v>65.387270000000001</v>
      </c>
      <c r="N97" s="1"/>
      <c r="O97" s="1"/>
    </row>
    <row r="98" spans="1:15" ht="12.75" customHeight="1">
      <c r="A98" s="53">
        <v>89</v>
      </c>
      <c r="B98" s="28" t="s">
        <v>260</v>
      </c>
      <c r="C98" s="28">
        <v>2217.3000000000002</v>
      </c>
      <c r="D98" s="37">
        <v>2225.0166666666669</v>
      </c>
      <c r="E98" s="37">
        <v>2194.1333333333337</v>
      </c>
      <c r="F98" s="37">
        <v>2170.9666666666667</v>
      </c>
      <c r="G98" s="37">
        <v>2140.0833333333335</v>
      </c>
      <c r="H98" s="37">
        <v>2248.1833333333338</v>
      </c>
      <c r="I98" s="37">
        <v>2279.0666666666671</v>
      </c>
      <c r="J98" s="37">
        <v>2302.233333333334</v>
      </c>
      <c r="K98" s="28">
        <v>2255.9</v>
      </c>
      <c r="L98" s="28">
        <v>2201.85</v>
      </c>
      <c r="M98" s="28">
        <v>8.1283899999999996</v>
      </c>
      <c r="N98" s="1"/>
      <c r="O98" s="1"/>
    </row>
    <row r="99" spans="1:15" ht="12.75" customHeight="1">
      <c r="A99" s="53">
        <v>90</v>
      </c>
      <c r="B99" s="28" t="s">
        <v>121</v>
      </c>
      <c r="C99" s="28">
        <v>237.9</v>
      </c>
      <c r="D99" s="37">
        <v>238.33333333333334</v>
      </c>
      <c r="E99" s="37">
        <v>234.91666666666669</v>
      </c>
      <c r="F99" s="37">
        <v>231.93333333333334</v>
      </c>
      <c r="G99" s="37">
        <v>228.51666666666668</v>
      </c>
      <c r="H99" s="37">
        <v>241.31666666666669</v>
      </c>
      <c r="I99" s="37">
        <v>244.73333333333338</v>
      </c>
      <c r="J99" s="37">
        <v>247.7166666666667</v>
      </c>
      <c r="K99" s="28">
        <v>241.75</v>
      </c>
      <c r="L99" s="28">
        <v>235.35</v>
      </c>
      <c r="M99" s="28">
        <v>57.991140000000001</v>
      </c>
      <c r="N99" s="1"/>
      <c r="O99" s="1"/>
    </row>
    <row r="100" spans="1:15" ht="12.75" customHeight="1">
      <c r="A100" s="53">
        <v>91</v>
      </c>
      <c r="B100" s="28" t="s">
        <v>122</v>
      </c>
      <c r="C100" s="28">
        <v>2588.25</v>
      </c>
      <c r="D100" s="37">
        <v>2586.5166666666669</v>
      </c>
      <c r="E100" s="37">
        <v>2563.0333333333338</v>
      </c>
      <c r="F100" s="37">
        <v>2537.8166666666671</v>
      </c>
      <c r="G100" s="37">
        <v>2514.3333333333339</v>
      </c>
      <c r="H100" s="37">
        <v>2611.7333333333336</v>
      </c>
      <c r="I100" s="37">
        <v>2635.2166666666662</v>
      </c>
      <c r="J100" s="37">
        <v>2660.4333333333334</v>
      </c>
      <c r="K100" s="28">
        <v>2610</v>
      </c>
      <c r="L100" s="28">
        <v>2561.3000000000002</v>
      </c>
      <c r="M100" s="28">
        <v>12.42489</v>
      </c>
      <c r="N100" s="1"/>
      <c r="O100" s="1"/>
    </row>
    <row r="101" spans="1:15" ht="12.75" customHeight="1">
      <c r="A101" s="53">
        <v>92</v>
      </c>
      <c r="B101" s="28" t="s">
        <v>261</v>
      </c>
      <c r="C101" s="28">
        <v>282.45</v>
      </c>
      <c r="D101" s="37">
        <v>284.88333333333333</v>
      </c>
      <c r="E101" s="37">
        <v>278.41666666666663</v>
      </c>
      <c r="F101" s="37">
        <v>274.38333333333333</v>
      </c>
      <c r="G101" s="37">
        <v>267.91666666666663</v>
      </c>
      <c r="H101" s="37">
        <v>288.91666666666663</v>
      </c>
      <c r="I101" s="37">
        <v>295.38333333333333</v>
      </c>
      <c r="J101" s="37">
        <v>299.41666666666663</v>
      </c>
      <c r="K101" s="28">
        <v>291.35000000000002</v>
      </c>
      <c r="L101" s="28">
        <v>280.85000000000002</v>
      </c>
      <c r="M101" s="28">
        <v>7.9139499999999998</v>
      </c>
      <c r="N101" s="1"/>
      <c r="O101" s="1"/>
    </row>
    <row r="102" spans="1:15" ht="12.75" customHeight="1">
      <c r="A102" s="53">
        <v>93</v>
      </c>
      <c r="B102" s="28" t="s">
        <v>380</v>
      </c>
      <c r="C102" s="28">
        <v>43285.7</v>
      </c>
      <c r="D102" s="37">
        <v>43044.566666666666</v>
      </c>
      <c r="E102" s="37">
        <v>42591.133333333331</v>
      </c>
      <c r="F102" s="37">
        <v>41896.566666666666</v>
      </c>
      <c r="G102" s="37">
        <v>41443.133333333331</v>
      </c>
      <c r="H102" s="37">
        <v>43739.133333333331</v>
      </c>
      <c r="I102" s="37">
        <v>44192.566666666666</v>
      </c>
      <c r="J102" s="37">
        <v>44887.133333333331</v>
      </c>
      <c r="K102" s="28">
        <v>43498</v>
      </c>
      <c r="L102" s="28">
        <v>42350</v>
      </c>
      <c r="M102" s="28">
        <v>5.6509999999999998E-2</v>
      </c>
      <c r="N102" s="1"/>
      <c r="O102" s="1"/>
    </row>
    <row r="103" spans="1:15" ht="12.75" customHeight="1">
      <c r="A103" s="53">
        <v>94</v>
      </c>
      <c r="B103" s="28" t="s">
        <v>114</v>
      </c>
      <c r="C103" s="28">
        <v>2438.5</v>
      </c>
      <c r="D103" s="37">
        <v>2427.1666666666665</v>
      </c>
      <c r="E103" s="37">
        <v>2411.333333333333</v>
      </c>
      <c r="F103" s="37">
        <v>2384.1666666666665</v>
      </c>
      <c r="G103" s="37">
        <v>2368.333333333333</v>
      </c>
      <c r="H103" s="37">
        <v>2454.333333333333</v>
      </c>
      <c r="I103" s="37">
        <v>2470.1666666666661</v>
      </c>
      <c r="J103" s="37">
        <v>2497.333333333333</v>
      </c>
      <c r="K103" s="28">
        <v>2443</v>
      </c>
      <c r="L103" s="28">
        <v>2400</v>
      </c>
      <c r="M103" s="28">
        <v>21.943480000000001</v>
      </c>
      <c r="N103" s="1"/>
      <c r="O103" s="1"/>
    </row>
    <row r="104" spans="1:15" ht="12.75" customHeight="1">
      <c r="A104" s="53">
        <v>95</v>
      </c>
      <c r="B104" s="28" t="s">
        <v>124</v>
      </c>
      <c r="C104" s="28">
        <v>873.3</v>
      </c>
      <c r="D104" s="37">
        <v>868.56666666666661</v>
      </c>
      <c r="E104" s="37">
        <v>861.78333333333319</v>
      </c>
      <c r="F104" s="37">
        <v>850.26666666666654</v>
      </c>
      <c r="G104" s="37">
        <v>843.48333333333312</v>
      </c>
      <c r="H104" s="37">
        <v>880.08333333333326</v>
      </c>
      <c r="I104" s="37">
        <v>886.86666666666656</v>
      </c>
      <c r="J104" s="37">
        <v>898.38333333333333</v>
      </c>
      <c r="K104" s="28">
        <v>875.35</v>
      </c>
      <c r="L104" s="28">
        <v>857.05</v>
      </c>
      <c r="M104" s="28">
        <v>104.94109</v>
      </c>
      <c r="N104" s="1"/>
      <c r="O104" s="1"/>
    </row>
    <row r="105" spans="1:15" ht="12.75" customHeight="1">
      <c r="A105" s="53">
        <v>96</v>
      </c>
      <c r="B105" s="28" t="s">
        <v>125</v>
      </c>
      <c r="C105" s="28">
        <v>1243.75</v>
      </c>
      <c r="D105" s="37">
        <v>1241.4666666666665</v>
      </c>
      <c r="E105" s="37">
        <v>1231.083333333333</v>
      </c>
      <c r="F105" s="37">
        <v>1218.4166666666665</v>
      </c>
      <c r="G105" s="37">
        <v>1208.0333333333331</v>
      </c>
      <c r="H105" s="37">
        <v>1254.133333333333</v>
      </c>
      <c r="I105" s="37">
        <v>1264.5166666666667</v>
      </c>
      <c r="J105" s="37">
        <v>1277.1833333333329</v>
      </c>
      <c r="K105" s="28">
        <v>1251.8499999999999</v>
      </c>
      <c r="L105" s="28">
        <v>1228.8</v>
      </c>
      <c r="M105" s="28">
        <v>7.8376000000000001</v>
      </c>
      <c r="N105" s="1"/>
      <c r="O105" s="1"/>
    </row>
    <row r="106" spans="1:15" ht="12.75" customHeight="1">
      <c r="A106" s="53">
        <v>97</v>
      </c>
      <c r="B106" s="28" t="s">
        <v>126</v>
      </c>
      <c r="C106" s="28">
        <v>584.4</v>
      </c>
      <c r="D106" s="37">
        <v>582.75</v>
      </c>
      <c r="E106" s="37">
        <v>578.6</v>
      </c>
      <c r="F106" s="37">
        <v>572.80000000000007</v>
      </c>
      <c r="G106" s="37">
        <v>568.65000000000009</v>
      </c>
      <c r="H106" s="37">
        <v>588.54999999999995</v>
      </c>
      <c r="I106" s="37">
        <v>592.70000000000005</v>
      </c>
      <c r="J106" s="37">
        <v>598.49999999999989</v>
      </c>
      <c r="K106" s="28">
        <v>586.9</v>
      </c>
      <c r="L106" s="28">
        <v>576.95000000000005</v>
      </c>
      <c r="M106" s="28">
        <v>6.6216100000000004</v>
      </c>
      <c r="N106" s="1"/>
      <c r="O106" s="1"/>
    </row>
    <row r="107" spans="1:15" ht="12.75" customHeight="1">
      <c r="A107" s="53">
        <v>98</v>
      </c>
      <c r="B107" s="28" t="s">
        <v>262</v>
      </c>
      <c r="C107" s="28">
        <v>507</v>
      </c>
      <c r="D107" s="37">
        <v>506.65000000000003</v>
      </c>
      <c r="E107" s="37">
        <v>501.05000000000007</v>
      </c>
      <c r="F107" s="37">
        <v>495.1</v>
      </c>
      <c r="G107" s="37">
        <v>489.50000000000006</v>
      </c>
      <c r="H107" s="37">
        <v>512.60000000000014</v>
      </c>
      <c r="I107" s="37">
        <v>518.20000000000005</v>
      </c>
      <c r="J107" s="37">
        <v>524.15000000000009</v>
      </c>
      <c r="K107" s="28">
        <v>512.25</v>
      </c>
      <c r="L107" s="28">
        <v>500.7</v>
      </c>
      <c r="M107" s="28">
        <v>2.4153099999999998</v>
      </c>
      <c r="N107" s="1"/>
      <c r="O107" s="1"/>
    </row>
    <row r="108" spans="1:15" ht="12.75" customHeight="1">
      <c r="A108" s="53">
        <v>99</v>
      </c>
      <c r="B108" s="28" t="s">
        <v>383</v>
      </c>
      <c r="C108" s="28">
        <v>40.1</v>
      </c>
      <c r="D108" s="37">
        <v>40.033333333333331</v>
      </c>
      <c r="E108" s="37">
        <v>39.066666666666663</v>
      </c>
      <c r="F108" s="37">
        <v>38.033333333333331</v>
      </c>
      <c r="G108" s="37">
        <v>37.066666666666663</v>
      </c>
      <c r="H108" s="37">
        <v>41.066666666666663</v>
      </c>
      <c r="I108" s="37">
        <v>42.033333333333331</v>
      </c>
      <c r="J108" s="37">
        <v>43.066666666666663</v>
      </c>
      <c r="K108" s="28">
        <v>41</v>
      </c>
      <c r="L108" s="28">
        <v>39</v>
      </c>
      <c r="M108" s="28">
        <v>111.64978000000001</v>
      </c>
      <c r="N108" s="1"/>
      <c r="O108" s="1"/>
    </row>
    <row r="109" spans="1:15" ht="12.75" customHeight="1">
      <c r="A109" s="53">
        <v>100</v>
      </c>
      <c r="B109" s="28" t="s">
        <v>128</v>
      </c>
      <c r="C109" s="28">
        <v>48.6</v>
      </c>
      <c r="D109" s="37">
        <v>47.683333333333337</v>
      </c>
      <c r="E109" s="37">
        <v>46.516666666666673</v>
      </c>
      <c r="F109" s="37">
        <v>44.433333333333337</v>
      </c>
      <c r="G109" s="37">
        <v>43.266666666666673</v>
      </c>
      <c r="H109" s="37">
        <v>49.766666666666673</v>
      </c>
      <c r="I109" s="37">
        <v>50.93333333333333</v>
      </c>
      <c r="J109" s="37">
        <v>53.016666666666673</v>
      </c>
      <c r="K109" s="28">
        <v>48.85</v>
      </c>
      <c r="L109" s="28">
        <v>45.6</v>
      </c>
      <c r="M109" s="28">
        <v>849.36770000000001</v>
      </c>
      <c r="N109" s="1"/>
      <c r="O109" s="1"/>
    </row>
    <row r="110" spans="1:15" ht="12.75" customHeight="1">
      <c r="A110" s="53">
        <v>101</v>
      </c>
      <c r="B110" s="28" t="s">
        <v>137</v>
      </c>
      <c r="C110" s="28">
        <v>314.10000000000002</v>
      </c>
      <c r="D110" s="37">
        <v>315.5333333333333</v>
      </c>
      <c r="E110" s="37">
        <v>311.61666666666662</v>
      </c>
      <c r="F110" s="37">
        <v>309.13333333333333</v>
      </c>
      <c r="G110" s="37">
        <v>305.21666666666664</v>
      </c>
      <c r="H110" s="37">
        <v>318.01666666666659</v>
      </c>
      <c r="I110" s="37">
        <v>321.93333333333334</v>
      </c>
      <c r="J110" s="37">
        <v>324.41666666666657</v>
      </c>
      <c r="K110" s="28">
        <v>319.45</v>
      </c>
      <c r="L110" s="28">
        <v>313.05</v>
      </c>
      <c r="M110" s="28">
        <v>113.46892</v>
      </c>
      <c r="N110" s="1"/>
      <c r="O110" s="1"/>
    </row>
    <row r="111" spans="1:15" ht="12.75" customHeight="1">
      <c r="A111" s="53">
        <v>102</v>
      </c>
      <c r="B111" s="28" t="s">
        <v>263</v>
      </c>
      <c r="C111" s="28">
        <v>4091.45</v>
      </c>
      <c r="D111" s="37">
        <v>4116.583333333333</v>
      </c>
      <c r="E111" s="37">
        <v>4055.7166666666662</v>
      </c>
      <c r="F111" s="37">
        <v>4019.9833333333331</v>
      </c>
      <c r="G111" s="37">
        <v>3959.1166666666663</v>
      </c>
      <c r="H111" s="37">
        <v>4152.3166666666657</v>
      </c>
      <c r="I111" s="37">
        <v>4213.1833333333325</v>
      </c>
      <c r="J111" s="37">
        <v>4248.9166666666661</v>
      </c>
      <c r="K111" s="28">
        <v>4177.45</v>
      </c>
      <c r="L111" s="28">
        <v>4080.85</v>
      </c>
      <c r="M111" s="28">
        <v>1.72204</v>
      </c>
      <c r="N111" s="1"/>
      <c r="O111" s="1"/>
    </row>
    <row r="112" spans="1:15" ht="12.75" customHeight="1">
      <c r="A112" s="53">
        <v>103</v>
      </c>
      <c r="B112" s="28" t="s">
        <v>393</v>
      </c>
      <c r="C112" s="28">
        <v>178.5</v>
      </c>
      <c r="D112" s="37">
        <v>178.31666666666669</v>
      </c>
      <c r="E112" s="37">
        <v>176.53333333333339</v>
      </c>
      <c r="F112" s="37">
        <v>174.56666666666669</v>
      </c>
      <c r="G112" s="37">
        <v>172.78333333333339</v>
      </c>
      <c r="H112" s="37">
        <v>180.28333333333339</v>
      </c>
      <c r="I112" s="37">
        <v>182.06666666666669</v>
      </c>
      <c r="J112" s="37">
        <v>184.03333333333339</v>
      </c>
      <c r="K112" s="28">
        <v>180.1</v>
      </c>
      <c r="L112" s="28">
        <v>176.35</v>
      </c>
      <c r="M112" s="28">
        <v>6.8263999999999996</v>
      </c>
      <c r="N112" s="1"/>
      <c r="O112" s="1"/>
    </row>
    <row r="113" spans="1:15" ht="12.75" customHeight="1">
      <c r="A113" s="53">
        <v>104</v>
      </c>
      <c r="B113" s="28" t="s">
        <v>394</v>
      </c>
      <c r="C113" s="28">
        <v>159.85</v>
      </c>
      <c r="D113" s="37">
        <v>159.58333333333334</v>
      </c>
      <c r="E113" s="37">
        <v>157.76666666666668</v>
      </c>
      <c r="F113" s="37">
        <v>155.68333333333334</v>
      </c>
      <c r="G113" s="37">
        <v>153.86666666666667</v>
      </c>
      <c r="H113" s="37">
        <v>161.66666666666669</v>
      </c>
      <c r="I113" s="37">
        <v>163.48333333333335</v>
      </c>
      <c r="J113" s="37">
        <v>165.56666666666669</v>
      </c>
      <c r="K113" s="28">
        <v>161.4</v>
      </c>
      <c r="L113" s="28">
        <v>157.5</v>
      </c>
      <c r="M113" s="28">
        <v>55.919879999999999</v>
      </c>
      <c r="N113" s="1"/>
      <c r="O113" s="1"/>
    </row>
    <row r="114" spans="1:15" ht="12.75" customHeight="1">
      <c r="A114" s="53">
        <v>105</v>
      </c>
      <c r="B114" s="28" t="s">
        <v>130</v>
      </c>
      <c r="C114" s="28">
        <v>274.89999999999998</v>
      </c>
      <c r="D114" s="37">
        <v>273.96666666666664</v>
      </c>
      <c r="E114" s="37">
        <v>272.23333333333329</v>
      </c>
      <c r="F114" s="37">
        <v>269.56666666666666</v>
      </c>
      <c r="G114" s="37">
        <v>267.83333333333331</v>
      </c>
      <c r="H114" s="37">
        <v>276.63333333333327</v>
      </c>
      <c r="I114" s="37">
        <v>278.36666666666662</v>
      </c>
      <c r="J114" s="37">
        <v>281.03333333333325</v>
      </c>
      <c r="K114" s="28">
        <v>275.7</v>
      </c>
      <c r="L114" s="28">
        <v>271.3</v>
      </c>
      <c r="M114" s="28">
        <v>30.789359999999999</v>
      </c>
      <c r="N114" s="1"/>
      <c r="O114" s="1"/>
    </row>
    <row r="115" spans="1:15" ht="12.75" customHeight="1">
      <c r="A115" s="53">
        <v>106</v>
      </c>
      <c r="B115" s="28" t="s">
        <v>135</v>
      </c>
      <c r="C115" s="28">
        <v>70.55</v>
      </c>
      <c r="D115" s="37">
        <v>70.75</v>
      </c>
      <c r="E115" s="37">
        <v>70.05</v>
      </c>
      <c r="F115" s="37">
        <v>69.55</v>
      </c>
      <c r="G115" s="37">
        <v>68.849999999999994</v>
      </c>
      <c r="H115" s="37">
        <v>71.25</v>
      </c>
      <c r="I115" s="37">
        <v>71.949999999999989</v>
      </c>
      <c r="J115" s="37">
        <v>72.45</v>
      </c>
      <c r="K115" s="28">
        <v>71.45</v>
      </c>
      <c r="L115" s="28">
        <v>70.25</v>
      </c>
      <c r="M115" s="28">
        <v>195.84234000000001</v>
      </c>
      <c r="N115" s="1"/>
      <c r="O115" s="1"/>
    </row>
    <row r="116" spans="1:15" ht="12.75" customHeight="1">
      <c r="A116" s="53">
        <v>107</v>
      </c>
      <c r="B116" s="28" t="s">
        <v>136</v>
      </c>
      <c r="C116" s="28">
        <v>724.3</v>
      </c>
      <c r="D116" s="37">
        <v>720.48333333333323</v>
      </c>
      <c r="E116" s="37">
        <v>711.96666666666647</v>
      </c>
      <c r="F116" s="37">
        <v>699.63333333333321</v>
      </c>
      <c r="G116" s="37">
        <v>691.11666666666645</v>
      </c>
      <c r="H116" s="37">
        <v>732.81666666666649</v>
      </c>
      <c r="I116" s="37">
        <v>741.33333333333314</v>
      </c>
      <c r="J116" s="37">
        <v>753.66666666666652</v>
      </c>
      <c r="K116" s="28">
        <v>729</v>
      </c>
      <c r="L116" s="28">
        <v>708.15</v>
      </c>
      <c r="M116" s="28">
        <v>44.552579999999999</v>
      </c>
      <c r="N116" s="1"/>
      <c r="O116" s="1"/>
    </row>
    <row r="117" spans="1:15" ht="12.75" customHeight="1">
      <c r="A117" s="53">
        <v>108</v>
      </c>
      <c r="B117" s="28" t="s">
        <v>129</v>
      </c>
      <c r="C117" s="28">
        <v>424.65</v>
      </c>
      <c r="D117" s="37">
        <v>419.86666666666662</v>
      </c>
      <c r="E117" s="37">
        <v>413.78333333333325</v>
      </c>
      <c r="F117" s="37">
        <v>402.91666666666663</v>
      </c>
      <c r="G117" s="37">
        <v>396.83333333333326</v>
      </c>
      <c r="H117" s="37">
        <v>430.73333333333323</v>
      </c>
      <c r="I117" s="37">
        <v>436.81666666666661</v>
      </c>
      <c r="J117" s="37">
        <v>447.68333333333322</v>
      </c>
      <c r="K117" s="28">
        <v>425.95</v>
      </c>
      <c r="L117" s="28">
        <v>409</v>
      </c>
      <c r="M117" s="28">
        <v>20.011299999999999</v>
      </c>
      <c r="N117" s="1"/>
      <c r="O117" s="1"/>
    </row>
    <row r="118" spans="1:15" ht="12.75" customHeight="1">
      <c r="A118" s="53">
        <v>109</v>
      </c>
      <c r="B118" s="28" t="s">
        <v>133</v>
      </c>
      <c r="C118" s="28">
        <v>197.8</v>
      </c>
      <c r="D118" s="37">
        <v>198.5</v>
      </c>
      <c r="E118" s="37">
        <v>196.3</v>
      </c>
      <c r="F118" s="37">
        <v>194.8</v>
      </c>
      <c r="G118" s="37">
        <v>192.60000000000002</v>
      </c>
      <c r="H118" s="37">
        <v>200</v>
      </c>
      <c r="I118" s="37">
        <v>202.2</v>
      </c>
      <c r="J118" s="37">
        <v>203.7</v>
      </c>
      <c r="K118" s="28">
        <v>200.7</v>
      </c>
      <c r="L118" s="28">
        <v>197</v>
      </c>
      <c r="M118" s="28">
        <v>32.708770000000001</v>
      </c>
      <c r="N118" s="1"/>
      <c r="O118" s="1"/>
    </row>
    <row r="119" spans="1:15" ht="12.75" customHeight="1">
      <c r="A119" s="53">
        <v>110</v>
      </c>
      <c r="B119" s="28" t="s">
        <v>132</v>
      </c>
      <c r="C119" s="28">
        <v>1101.9000000000001</v>
      </c>
      <c r="D119" s="37">
        <v>1094.6333333333334</v>
      </c>
      <c r="E119" s="37">
        <v>1084.2666666666669</v>
      </c>
      <c r="F119" s="37">
        <v>1066.6333333333334</v>
      </c>
      <c r="G119" s="37">
        <v>1056.2666666666669</v>
      </c>
      <c r="H119" s="37">
        <v>1112.2666666666669</v>
      </c>
      <c r="I119" s="37">
        <v>1122.6333333333332</v>
      </c>
      <c r="J119" s="37">
        <v>1140.2666666666669</v>
      </c>
      <c r="K119" s="28">
        <v>1105</v>
      </c>
      <c r="L119" s="28">
        <v>1077</v>
      </c>
      <c r="M119" s="28">
        <v>36.850149999999999</v>
      </c>
      <c r="N119" s="1"/>
      <c r="O119" s="1"/>
    </row>
    <row r="120" spans="1:15" ht="12.75" customHeight="1">
      <c r="A120" s="53">
        <v>111</v>
      </c>
      <c r="B120" s="28" t="s">
        <v>164</v>
      </c>
      <c r="C120" s="28">
        <v>4421.2</v>
      </c>
      <c r="D120" s="37">
        <v>4365.45</v>
      </c>
      <c r="E120" s="37">
        <v>4287.95</v>
      </c>
      <c r="F120" s="37">
        <v>4154.7</v>
      </c>
      <c r="G120" s="37">
        <v>4077.2</v>
      </c>
      <c r="H120" s="37">
        <v>4498.7</v>
      </c>
      <c r="I120" s="37">
        <v>4576.2</v>
      </c>
      <c r="J120" s="37">
        <v>4709.45</v>
      </c>
      <c r="K120" s="28">
        <v>4442.95</v>
      </c>
      <c r="L120" s="28">
        <v>4232.2</v>
      </c>
      <c r="M120" s="28">
        <v>5.0944500000000001</v>
      </c>
      <c r="N120" s="1"/>
      <c r="O120" s="1"/>
    </row>
    <row r="121" spans="1:15" ht="12.75" customHeight="1">
      <c r="A121" s="53">
        <v>112</v>
      </c>
      <c r="B121" s="28" t="s">
        <v>134</v>
      </c>
      <c r="C121" s="28">
        <v>1537.5</v>
      </c>
      <c r="D121" s="37">
        <v>1538.1666666666667</v>
      </c>
      <c r="E121" s="37">
        <v>1530.3333333333335</v>
      </c>
      <c r="F121" s="37">
        <v>1523.1666666666667</v>
      </c>
      <c r="G121" s="37">
        <v>1515.3333333333335</v>
      </c>
      <c r="H121" s="37">
        <v>1545.3333333333335</v>
      </c>
      <c r="I121" s="37">
        <v>1553.166666666667</v>
      </c>
      <c r="J121" s="37">
        <v>1560.3333333333335</v>
      </c>
      <c r="K121" s="28">
        <v>1546</v>
      </c>
      <c r="L121" s="28">
        <v>1531</v>
      </c>
      <c r="M121" s="28">
        <v>28.884260000000001</v>
      </c>
      <c r="N121" s="1"/>
      <c r="O121" s="1"/>
    </row>
    <row r="122" spans="1:15" ht="12.75" customHeight="1">
      <c r="A122" s="53">
        <v>113</v>
      </c>
      <c r="B122" s="28" t="s">
        <v>131</v>
      </c>
      <c r="C122" s="28">
        <v>1970.7</v>
      </c>
      <c r="D122" s="37">
        <v>1980.0333333333335</v>
      </c>
      <c r="E122" s="37">
        <v>1951.0666666666671</v>
      </c>
      <c r="F122" s="37">
        <v>1931.4333333333336</v>
      </c>
      <c r="G122" s="37">
        <v>1902.4666666666672</v>
      </c>
      <c r="H122" s="37">
        <v>1999.666666666667</v>
      </c>
      <c r="I122" s="37">
        <v>2028.6333333333337</v>
      </c>
      <c r="J122" s="37">
        <v>2048.2666666666669</v>
      </c>
      <c r="K122" s="28">
        <v>2009</v>
      </c>
      <c r="L122" s="28">
        <v>1960.4</v>
      </c>
      <c r="M122" s="28">
        <v>6.6466599999999998</v>
      </c>
      <c r="N122" s="1"/>
      <c r="O122" s="1"/>
    </row>
    <row r="123" spans="1:15" ht="12.75" customHeight="1">
      <c r="A123" s="53">
        <v>114</v>
      </c>
      <c r="B123" s="28" t="s">
        <v>264</v>
      </c>
      <c r="C123" s="28">
        <v>922.1</v>
      </c>
      <c r="D123" s="37">
        <v>918.43333333333339</v>
      </c>
      <c r="E123" s="37">
        <v>909.96666666666681</v>
      </c>
      <c r="F123" s="37">
        <v>897.83333333333337</v>
      </c>
      <c r="G123" s="37">
        <v>889.36666666666679</v>
      </c>
      <c r="H123" s="37">
        <v>930.56666666666683</v>
      </c>
      <c r="I123" s="37">
        <v>939.03333333333353</v>
      </c>
      <c r="J123" s="37">
        <v>951.16666666666686</v>
      </c>
      <c r="K123" s="28">
        <v>926.9</v>
      </c>
      <c r="L123" s="28">
        <v>906.3</v>
      </c>
      <c r="M123" s="28">
        <v>4.0102099999999998</v>
      </c>
      <c r="N123" s="1"/>
      <c r="O123" s="1"/>
    </row>
    <row r="124" spans="1:15" ht="12.75" customHeight="1">
      <c r="A124" s="53">
        <v>115</v>
      </c>
      <c r="B124" s="28" t="s">
        <v>265</v>
      </c>
      <c r="C124" s="28">
        <v>325.10000000000002</v>
      </c>
      <c r="D124" s="37">
        <v>323.58333333333337</v>
      </c>
      <c r="E124" s="37">
        <v>319.36666666666673</v>
      </c>
      <c r="F124" s="37">
        <v>313.63333333333338</v>
      </c>
      <c r="G124" s="37">
        <v>309.41666666666674</v>
      </c>
      <c r="H124" s="37">
        <v>329.31666666666672</v>
      </c>
      <c r="I124" s="37">
        <v>333.53333333333342</v>
      </c>
      <c r="J124" s="37">
        <v>339.26666666666671</v>
      </c>
      <c r="K124" s="28">
        <v>327.8</v>
      </c>
      <c r="L124" s="28">
        <v>317.85000000000002</v>
      </c>
      <c r="M124" s="28">
        <v>14.65882</v>
      </c>
      <c r="N124" s="1"/>
      <c r="O124" s="1"/>
    </row>
    <row r="125" spans="1:15" ht="12.75" customHeight="1">
      <c r="A125" s="53">
        <v>116</v>
      </c>
      <c r="B125" s="28" t="s">
        <v>139</v>
      </c>
      <c r="C125" s="28">
        <v>651.5</v>
      </c>
      <c r="D125" s="37">
        <v>651.93333333333328</v>
      </c>
      <c r="E125" s="37">
        <v>646.56666666666661</v>
      </c>
      <c r="F125" s="37">
        <v>641.63333333333333</v>
      </c>
      <c r="G125" s="37">
        <v>636.26666666666665</v>
      </c>
      <c r="H125" s="37">
        <v>656.86666666666656</v>
      </c>
      <c r="I125" s="37">
        <v>662.23333333333312</v>
      </c>
      <c r="J125" s="37">
        <v>667.16666666666652</v>
      </c>
      <c r="K125" s="28">
        <v>657.3</v>
      </c>
      <c r="L125" s="28">
        <v>647</v>
      </c>
      <c r="M125" s="28">
        <v>17.81643</v>
      </c>
      <c r="N125" s="1"/>
      <c r="O125" s="1"/>
    </row>
    <row r="126" spans="1:15" ht="12.75" customHeight="1">
      <c r="A126" s="53">
        <v>117</v>
      </c>
      <c r="B126" s="28" t="s">
        <v>138</v>
      </c>
      <c r="C126" s="28">
        <v>397.65</v>
      </c>
      <c r="D126" s="37">
        <v>396.98333333333335</v>
      </c>
      <c r="E126" s="37">
        <v>391.41666666666669</v>
      </c>
      <c r="F126" s="37">
        <v>385.18333333333334</v>
      </c>
      <c r="G126" s="37">
        <v>379.61666666666667</v>
      </c>
      <c r="H126" s="37">
        <v>403.2166666666667</v>
      </c>
      <c r="I126" s="37">
        <v>408.7833333333333</v>
      </c>
      <c r="J126" s="37">
        <v>415.01666666666671</v>
      </c>
      <c r="K126" s="28">
        <v>402.55</v>
      </c>
      <c r="L126" s="28">
        <v>390.75</v>
      </c>
      <c r="M126" s="28">
        <v>28.266649999999998</v>
      </c>
      <c r="N126" s="1"/>
      <c r="O126" s="1"/>
    </row>
    <row r="127" spans="1:15" ht="12.75" customHeight="1">
      <c r="A127" s="53">
        <v>118</v>
      </c>
      <c r="B127" s="28" t="s">
        <v>140</v>
      </c>
      <c r="C127" s="28">
        <v>579.15</v>
      </c>
      <c r="D127" s="37">
        <v>578.51666666666665</v>
      </c>
      <c r="E127" s="37">
        <v>572.83333333333326</v>
      </c>
      <c r="F127" s="37">
        <v>566.51666666666665</v>
      </c>
      <c r="G127" s="37">
        <v>560.83333333333326</v>
      </c>
      <c r="H127" s="37">
        <v>584.83333333333326</v>
      </c>
      <c r="I127" s="37">
        <v>590.51666666666665</v>
      </c>
      <c r="J127" s="37">
        <v>596.83333333333326</v>
      </c>
      <c r="K127" s="28">
        <v>584.20000000000005</v>
      </c>
      <c r="L127" s="28">
        <v>572.20000000000005</v>
      </c>
      <c r="M127" s="28">
        <v>22.17061</v>
      </c>
      <c r="N127" s="1"/>
      <c r="O127" s="1"/>
    </row>
    <row r="128" spans="1:15" ht="12.75" customHeight="1">
      <c r="A128" s="53">
        <v>119</v>
      </c>
      <c r="B128" s="28" t="s">
        <v>141</v>
      </c>
      <c r="C128" s="28">
        <v>1867.6</v>
      </c>
      <c r="D128" s="37">
        <v>1860.9833333333336</v>
      </c>
      <c r="E128" s="37">
        <v>1848.0166666666671</v>
      </c>
      <c r="F128" s="37">
        <v>1828.4333333333336</v>
      </c>
      <c r="G128" s="37">
        <v>1815.4666666666672</v>
      </c>
      <c r="H128" s="37">
        <v>1880.5666666666671</v>
      </c>
      <c r="I128" s="37">
        <v>1893.5333333333333</v>
      </c>
      <c r="J128" s="37">
        <v>1913.116666666667</v>
      </c>
      <c r="K128" s="28">
        <v>1873.95</v>
      </c>
      <c r="L128" s="28">
        <v>1841.4</v>
      </c>
      <c r="M128" s="28">
        <v>14.15625</v>
      </c>
      <c r="N128" s="1"/>
      <c r="O128" s="1"/>
    </row>
    <row r="129" spans="1:15" ht="12.75" customHeight="1">
      <c r="A129" s="53">
        <v>120</v>
      </c>
      <c r="B129" s="28" t="s">
        <v>142</v>
      </c>
      <c r="C129" s="28">
        <v>75</v>
      </c>
      <c r="D129" s="37">
        <v>74.533333333333346</v>
      </c>
      <c r="E129" s="37">
        <v>73.916666666666686</v>
      </c>
      <c r="F129" s="37">
        <v>72.833333333333343</v>
      </c>
      <c r="G129" s="37">
        <v>72.216666666666683</v>
      </c>
      <c r="H129" s="37">
        <v>75.616666666666688</v>
      </c>
      <c r="I129" s="37">
        <v>76.233333333333334</v>
      </c>
      <c r="J129" s="37">
        <v>77.316666666666691</v>
      </c>
      <c r="K129" s="28">
        <v>75.150000000000006</v>
      </c>
      <c r="L129" s="28">
        <v>73.45</v>
      </c>
      <c r="M129" s="28">
        <v>44.210659999999997</v>
      </c>
      <c r="N129" s="1"/>
      <c r="O129" s="1"/>
    </row>
    <row r="130" spans="1:15" ht="12.75" customHeight="1">
      <c r="A130" s="53">
        <v>121</v>
      </c>
      <c r="B130" s="28" t="s">
        <v>147</v>
      </c>
      <c r="C130" s="28">
        <v>3679.55</v>
      </c>
      <c r="D130" s="37">
        <v>3668</v>
      </c>
      <c r="E130" s="37">
        <v>3645.15</v>
      </c>
      <c r="F130" s="37">
        <v>3610.75</v>
      </c>
      <c r="G130" s="37">
        <v>3587.9</v>
      </c>
      <c r="H130" s="37">
        <v>3702.4</v>
      </c>
      <c r="I130" s="37">
        <v>3725.2500000000005</v>
      </c>
      <c r="J130" s="37">
        <v>3759.65</v>
      </c>
      <c r="K130" s="28">
        <v>3690.85</v>
      </c>
      <c r="L130" s="28">
        <v>3633.6</v>
      </c>
      <c r="M130" s="28">
        <v>2.1362899999999998</v>
      </c>
      <c r="N130" s="1"/>
      <c r="O130" s="1"/>
    </row>
    <row r="131" spans="1:15" ht="12.75" customHeight="1">
      <c r="A131" s="53">
        <v>122</v>
      </c>
      <c r="B131" s="28" t="s">
        <v>144</v>
      </c>
      <c r="C131" s="28">
        <v>395.1</v>
      </c>
      <c r="D131" s="37">
        <v>391.90000000000003</v>
      </c>
      <c r="E131" s="37">
        <v>387.30000000000007</v>
      </c>
      <c r="F131" s="37">
        <v>379.50000000000006</v>
      </c>
      <c r="G131" s="37">
        <v>374.90000000000009</v>
      </c>
      <c r="H131" s="37">
        <v>399.70000000000005</v>
      </c>
      <c r="I131" s="37">
        <v>404.30000000000007</v>
      </c>
      <c r="J131" s="37">
        <v>412.1</v>
      </c>
      <c r="K131" s="28">
        <v>396.5</v>
      </c>
      <c r="L131" s="28">
        <v>384.1</v>
      </c>
      <c r="M131" s="28">
        <v>17.014859999999999</v>
      </c>
      <c r="N131" s="1"/>
      <c r="O131" s="1"/>
    </row>
    <row r="132" spans="1:15" ht="12.75" customHeight="1">
      <c r="A132" s="53">
        <v>123</v>
      </c>
      <c r="B132" s="28" t="s">
        <v>146</v>
      </c>
      <c r="C132" s="28">
        <v>4658.3999999999996</v>
      </c>
      <c r="D132" s="37">
        <v>4663.5</v>
      </c>
      <c r="E132" s="37">
        <v>4621</v>
      </c>
      <c r="F132" s="37">
        <v>4583.6000000000004</v>
      </c>
      <c r="G132" s="37">
        <v>4541.1000000000004</v>
      </c>
      <c r="H132" s="37">
        <v>4700.8999999999996</v>
      </c>
      <c r="I132" s="37">
        <v>4743.3999999999996</v>
      </c>
      <c r="J132" s="37">
        <v>4780.7999999999993</v>
      </c>
      <c r="K132" s="28">
        <v>4706</v>
      </c>
      <c r="L132" s="28">
        <v>4626.1000000000004</v>
      </c>
      <c r="M132" s="28">
        <v>1.9795799999999999</v>
      </c>
      <c r="N132" s="1"/>
      <c r="O132" s="1"/>
    </row>
    <row r="133" spans="1:15" ht="12.75" customHeight="1">
      <c r="A133" s="53">
        <v>124</v>
      </c>
      <c r="B133" s="28" t="s">
        <v>145</v>
      </c>
      <c r="C133" s="28">
        <v>1893.35</v>
      </c>
      <c r="D133" s="37">
        <v>1880.9833333333333</v>
      </c>
      <c r="E133" s="37">
        <v>1863.9666666666667</v>
      </c>
      <c r="F133" s="37">
        <v>1834.5833333333333</v>
      </c>
      <c r="G133" s="37">
        <v>1817.5666666666666</v>
      </c>
      <c r="H133" s="37">
        <v>1910.3666666666668</v>
      </c>
      <c r="I133" s="37">
        <v>1927.3833333333337</v>
      </c>
      <c r="J133" s="37">
        <v>1956.7666666666669</v>
      </c>
      <c r="K133" s="28">
        <v>1898</v>
      </c>
      <c r="L133" s="28">
        <v>1851.6</v>
      </c>
      <c r="M133" s="28">
        <v>15.34933</v>
      </c>
      <c r="N133" s="1"/>
      <c r="O133" s="1"/>
    </row>
    <row r="134" spans="1:15" ht="12.75" customHeight="1">
      <c r="A134" s="53">
        <v>125</v>
      </c>
      <c r="B134" s="28" t="s">
        <v>266</v>
      </c>
      <c r="C134" s="28">
        <v>577.79999999999995</v>
      </c>
      <c r="D134" s="37">
        <v>581.75</v>
      </c>
      <c r="E134" s="37">
        <v>570.04999999999995</v>
      </c>
      <c r="F134" s="37">
        <v>562.29999999999995</v>
      </c>
      <c r="G134" s="37">
        <v>550.59999999999991</v>
      </c>
      <c r="H134" s="37">
        <v>589.5</v>
      </c>
      <c r="I134" s="37">
        <v>601.20000000000005</v>
      </c>
      <c r="J134" s="37">
        <v>608.95000000000005</v>
      </c>
      <c r="K134" s="28">
        <v>593.45000000000005</v>
      </c>
      <c r="L134" s="28">
        <v>574</v>
      </c>
      <c r="M134" s="28">
        <v>13.290749999999999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677.6</v>
      </c>
      <c r="D135" s="37">
        <v>685.5</v>
      </c>
      <c r="E135" s="37">
        <v>667.2</v>
      </c>
      <c r="F135" s="37">
        <v>656.80000000000007</v>
      </c>
      <c r="G135" s="37">
        <v>638.50000000000011</v>
      </c>
      <c r="H135" s="37">
        <v>695.9</v>
      </c>
      <c r="I135" s="37">
        <v>714.19999999999993</v>
      </c>
      <c r="J135" s="37">
        <v>724.59999999999991</v>
      </c>
      <c r="K135" s="28">
        <v>703.8</v>
      </c>
      <c r="L135" s="28">
        <v>675.1</v>
      </c>
      <c r="M135" s="28">
        <v>14.73249</v>
      </c>
      <c r="N135" s="1"/>
      <c r="O135" s="1"/>
    </row>
    <row r="136" spans="1:15" ht="12.75" customHeight="1">
      <c r="A136" s="53">
        <v>127</v>
      </c>
      <c r="B136" s="28" t="s">
        <v>160</v>
      </c>
      <c r="C136" s="28">
        <v>85264.5</v>
      </c>
      <c r="D136" s="37">
        <v>85588.099999999991</v>
      </c>
      <c r="E136" s="37">
        <v>84476.449999999983</v>
      </c>
      <c r="F136" s="37">
        <v>83688.399999999994</v>
      </c>
      <c r="G136" s="37">
        <v>82576.749999999985</v>
      </c>
      <c r="H136" s="37">
        <v>86376.14999999998</v>
      </c>
      <c r="I136" s="37">
        <v>87487.799999999974</v>
      </c>
      <c r="J136" s="37">
        <v>88275.849999999977</v>
      </c>
      <c r="K136" s="28">
        <v>86699.75</v>
      </c>
      <c r="L136" s="28">
        <v>84800.05</v>
      </c>
      <c r="M136" s="28">
        <v>8.4320000000000006E-2</v>
      </c>
      <c r="N136" s="1"/>
      <c r="O136" s="1"/>
    </row>
    <row r="137" spans="1:15" ht="12.75" customHeight="1">
      <c r="A137" s="53">
        <v>128</v>
      </c>
      <c r="B137" s="28" t="s">
        <v>150</v>
      </c>
      <c r="C137" s="28">
        <v>196.65</v>
      </c>
      <c r="D137" s="37">
        <v>196.11666666666665</v>
      </c>
      <c r="E137" s="37">
        <v>194.73333333333329</v>
      </c>
      <c r="F137" s="37">
        <v>192.81666666666663</v>
      </c>
      <c r="G137" s="37">
        <v>191.43333333333328</v>
      </c>
      <c r="H137" s="37">
        <v>198.0333333333333</v>
      </c>
      <c r="I137" s="37">
        <v>199.41666666666669</v>
      </c>
      <c r="J137" s="37">
        <v>201.33333333333331</v>
      </c>
      <c r="K137" s="28">
        <v>197.5</v>
      </c>
      <c r="L137" s="28">
        <v>194.2</v>
      </c>
      <c r="M137" s="28">
        <v>18.807860000000002</v>
      </c>
      <c r="N137" s="1"/>
      <c r="O137" s="1"/>
    </row>
    <row r="138" spans="1:15" ht="12.75" customHeight="1">
      <c r="A138" s="53">
        <v>129</v>
      </c>
      <c r="B138" s="28" t="s">
        <v>149</v>
      </c>
      <c r="C138" s="28">
        <v>1268.3</v>
      </c>
      <c r="D138" s="37">
        <v>1270.9333333333334</v>
      </c>
      <c r="E138" s="37">
        <v>1258.3666666666668</v>
      </c>
      <c r="F138" s="37">
        <v>1248.4333333333334</v>
      </c>
      <c r="G138" s="37">
        <v>1235.8666666666668</v>
      </c>
      <c r="H138" s="37">
        <v>1280.8666666666668</v>
      </c>
      <c r="I138" s="37">
        <v>1293.4333333333334</v>
      </c>
      <c r="J138" s="37">
        <v>1303.3666666666668</v>
      </c>
      <c r="K138" s="28">
        <v>1283.5</v>
      </c>
      <c r="L138" s="28">
        <v>1261</v>
      </c>
      <c r="M138" s="28">
        <v>25.700710000000001</v>
      </c>
      <c r="N138" s="1"/>
      <c r="O138" s="1"/>
    </row>
    <row r="139" spans="1:15" ht="12.75" customHeight="1">
      <c r="A139" s="53">
        <v>130</v>
      </c>
      <c r="B139" s="28" t="s">
        <v>151</v>
      </c>
      <c r="C139" s="28">
        <v>102.7</v>
      </c>
      <c r="D139" s="37">
        <v>102.23333333333333</v>
      </c>
      <c r="E139" s="37">
        <v>101.51666666666667</v>
      </c>
      <c r="F139" s="37">
        <v>100.33333333333333</v>
      </c>
      <c r="G139" s="37">
        <v>99.61666666666666</v>
      </c>
      <c r="H139" s="37">
        <v>103.41666666666667</v>
      </c>
      <c r="I139" s="37">
        <v>104.13333333333334</v>
      </c>
      <c r="J139" s="37">
        <v>105.31666666666668</v>
      </c>
      <c r="K139" s="28">
        <v>102.95</v>
      </c>
      <c r="L139" s="28">
        <v>101.05</v>
      </c>
      <c r="M139" s="28">
        <v>38.06353</v>
      </c>
      <c r="N139" s="1"/>
      <c r="O139" s="1"/>
    </row>
    <row r="140" spans="1:15" ht="12.75" customHeight="1">
      <c r="A140" s="53">
        <v>131</v>
      </c>
      <c r="B140" s="28" t="s">
        <v>152</v>
      </c>
      <c r="C140" s="28">
        <v>523.15</v>
      </c>
      <c r="D140" s="37">
        <v>519.36666666666667</v>
      </c>
      <c r="E140" s="37">
        <v>512.88333333333333</v>
      </c>
      <c r="F140" s="37">
        <v>502.61666666666667</v>
      </c>
      <c r="G140" s="37">
        <v>496.13333333333333</v>
      </c>
      <c r="H140" s="37">
        <v>529.63333333333333</v>
      </c>
      <c r="I140" s="37">
        <v>536.11666666666667</v>
      </c>
      <c r="J140" s="37">
        <v>546.38333333333333</v>
      </c>
      <c r="K140" s="28">
        <v>525.85</v>
      </c>
      <c r="L140" s="28">
        <v>509.1</v>
      </c>
      <c r="M140" s="28">
        <v>16.321110000000001</v>
      </c>
      <c r="N140" s="1"/>
      <c r="O140" s="1"/>
    </row>
    <row r="141" spans="1:15" ht="12.75" customHeight="1">
      <c r="A141" s="53">
        <v>132</v>
      </c>
      <c r="B141" s="28" t="s">
        <v>153</v>
      </c>
      <c r="C141" s="28">
        <v>8704</v>
      </c>
      <c r="D141" s="37">
        <v>8690</v>
      </c>
      <c r="E141" s="37">
        <v>8608</v>
      </c>
      <c r="F141" s="37">
        <v>8512</v>
      </c>
      <c r="G141" s="37">
        <v>8430</v>
      </c>
      <c r="H141" s="37">
        <v>8786</v>
      </c>
      <c r="I141" s="37">
        <v>8868</v>
      </c>
      <c r="J141" s="37">
        <v>8964</v>
      </c>
      <c r="K141" s="28">
        <v>8772</v>
      </c>
      <c r="L141" s="28">
        <v>8594</v>
      </c>
      <c r="M141" s="28">
        <v>4.4258199999999999</v>
      </c>
      <c r="N141" s="1"/>
      <c r="O141" s="1"/>
    </row>
    <row r="142" spans="1:15" ht="12.75" customHeight="1">
      <c r="A142" s="53">
        <v>133</v>
      </c>
      <c r="B142" s="28" t="s">
        <v>156</v>
      </c>
      <c r="C142" s="28">
        <v>803.55</v>
      </c>
      <c r="D142" s="37">
        <v>799.30000000000007</v>
      </c>
      <c r="E142" s="37">
        <v>792.40000000000009</v>
      </c>
      <c r="F142" s="37">
        <v>781.25</v>
      </c>
      <c r="G142" s="37">
        <v>774.35</v>
      </c>
      <c r="H142" s="37">
        <v>810.45000000000016</v>
      </c>
      <c r="I142" s="37">
        <v>817.35</v>
      </c>
      <c r="J142" s="37">
        <v>828.50000000000023</v>
      </c>
      <c r="K142" s="28">
        <v>806.2</v>
      </c>
      <c r="L142" s="28">
        <v>788.15</v>
      </c>
      <c r="M142" s="28">
        <v>3.2099600000000001</v>
      </c>
      <c r="N142" s="1"/>
      <c r="O142" s="1"/>
    </row>
    <row r="143" spans="1:15" ht="12.75" customHeight="1">
      <c r="A143" s="53">
        <v>134</v>
      </c>
      <c r="B143" s="28" t="s">
        <v>429</v>
      </c>
      <c r="C143" s="28">
        <v>379.75</v>
      </c>
      <c r="D143" s="37">
        <v>382.36666666666662</v>
      </c>
      <c r="E143" s="37">
        <v>374.38333333333321</v>
      </c>
      <c r="F143" s="37">
        <v>369.01666666666659</v>
      </c>
      <c r="G143" s="37">
        <v>361.03333333333319</v>
      </c>
      <c r="H143" s="37">
        <v>387.73333333333323</v>
      </c>
      <c r="I143" s="37">
        <v>395.7166666666667</v>
      </c>
      <c r="J143" s="37">
        <v>401.08333333333326</v>
      </c>
      <c r="K143" s="28">
        <v>390.35</v>
      </c>
      <c r="L143" s="28">
        <v>377</v>
      </c>
      <c r="M143" s="28">
        <v>26.85962</v>
      </c>
      <c r="N143" s="1"/>
      <c r="O143" s="1"/>
    </row>
    <row r="144" spans="1:15" ht="12.75" customHeight="1">
      <c r="A144" s="53">
        <v>135</v>
      </c>
      <c r="B144" s="28" t="s">
        <v>155</v>
      </c>
      <c r="C144" s="28">
        <v>1412.6</v>
      </c>
      <c r="D144" s="37">
        <v>1411.0833333333333</v>
      </c>
      <c r="E144" s="37">
        <v>1393.6166666666666</v>
      </c>
      <c r="F144" s="37">
        <v>1374.6333333333332</v>
      </c>
      <c r="G144" s="37">
        <v>1357.1666666666665</v>
      </c>
      <c r="H144" s="37">
        <v>1430.0666666666666</v>
      </c>
      <c r="I144" s="37">
        <v>1447.5333333333333</v>
      </c>
      <c r="J144" s="37">
        <v>1466.5166666666667</v>
      </c>
      <c r="K144" s="28">
        <v>1428.55</v>
      </c>
      <c r="L144" s="28">
        <v>1392.1</v>
      </c>
      <c r="M144" s="28">
        <v>2.19286</v>
      </c>
      <c r="N144" s="1"/>
      <c r="O144" s="1"/>
    </row>
    <row r="145" spans="1:15" ht="12.75" customHeight="1">
      <c r="A145" s="53">
        <v>136</v>
      </c>
      <c r="B145" s="28" t="s">
        <v>158</v>
      </c>
      <c r="C145" s="28">
        <v>3331.45</v>
      </c>
      <c r="D145" s="37">
        <v>3335.0500000000006</v>
      </c>
      <c r="E145" s="37">
        <v>3303.4500000000012</v>
      </c>
      <c r="F145" s="37">
        <v>3275.4500000000007</v>
      </c>
      <c r="G145" s="37">
        <v>3243.8500000000013</v>
      </c>
      <c r="H145" s="37">
        <v>3363.0500000000011</v>
      </c>
      <c r="I145" s="37">
        <v>3394.6500000000005</v>
      </c>
      <c r="J145" s="37">
        <v>3422.650000000001</v>
      </c>
      <c r="K145" s="28">
        <v>3366.65</v>
      </c>
      <c r="L145" s="28">
        <v>3307.05</v>
      </c>
      <c r="M145" s="28">
        <v>3.28959</v>
      </c>
      <c r="N145" s="1"/>
      <c r="O145" s="1"/>
    </row>
    <row r="146" spans="1:15" ht="12.75" customHeight="1">
      <c r="A146" s="53">
        <v>137</v>
      </c>
      <c r="B146" s="28" t="s">
        <v>159</v>
      </c>
      <c r="C146" s="28">
        <v>2220.4</v>
      </c>
      <c r="D146" s="37">
        <v>2241.5333333333333</v>
      </c>
      <c r="E146" s="37">
        <v>2188.8666666666668</v>
      </c>
      <c r="F146" s="37">
        <v>2157.3333333333335</v>
      </c>
      <c r="G146" s="37">
        <v>2104.666666666667</v>
      </c>
      <c r="H146" s="37">
        <v>2273.0666666666666</v>
      </c>
      <c r="I146" s="37">
        <v>2325.7333333333336</v>
      </c>
      <c r="J146" s="37">
        <v>2357.2666666666664</v>
      </c>
      <c r="K146" s="28">
        <v>2294.1999999999998</v>
      </c>
      <c r="L146" s="28">
        <v>2210</v>
      </c>
      <c r="M146" s="28">
        <v>5.9163199999999998</v>
      </c>
      <c r="N146" s="1"/>
      <c r="O146" s="1"/>
    </row>
    <row r="147" spans="1:15" ht="12.75" customHeight="1">
      <c r="A147" s="53">
        <v>138</v>
      </c>
      <c r="B147" s="28" t="s">
        <v>161</v>
      </c>
      <c r="C147" s="28">
        <v>1031.7</v>
      </c>
      <c r="D147" s="37">
        <v>1034.5666666666666</v>
      </c>
      <c r="E147" s="37">
        <v>1025.1333333333332</v>
      </c>
      <c r="F147" s="37">
        <v>1018.5666666666666</v>
      </c>
      <c r="G147" s="37">
        <v>1009.1333333333332</v>
      </c>
      <c r="H147" s="37">
        <v>1041.1333333333332</v>
      </c>
      <c r="I147" s="37">
        <v>1050.5666666666666</v>
      </c>
      <c r="J147" s="37">
        <v>1057.1333333333332</v>
      </c>
      <c r="K147" s="28">
        <v>1044</v>
      </c>
      <c r="L147" s="28">
        <v>1028</v>
      </c>
      <c r="M147" s="28">
        <v>5.7106500000000002</v>
      </c>
      <c r="N147" s="1"/>
      <c r="O147" s="1"/>
    </row>
    <row r="148" spans="1:15" ht="12.75" customHeight="1">
      <c r="A148" s="53">
        <v>139</v>
      </c>
      <c r="B148" s="28" t="s">
        <v>167</v>
      </c>
      <c r="C148" s="28">
        <v>120.65</v>
      </c>
      <c r="D148" s="37">
        <v>120.80000000000001</v>
      </c>
      <c r="E148" s="37">
        <v>118.15000000000002</v>
      </c>
      <c r="F148" s="37">
        <v>115.65</v>
      </c>
      <c r="G148" s="37">
        <v>113.00000000000001</v>
      </c>
      <c r="H148" s="37">
        <v>123.30000000000003</v>
      </c>
      <c r="I148" s="37">
        <v>125.95</v>
      </c>
      <c r="J148" s="37">
        <v>128.45000000000005</v>
      </c>
      <c r="K148" s="28">
        <v>123.45</v>
      </c>
      <c r="L148" s="28">
        <v>118.3</v>
      </c>
      <c r="M148" s="28">
        <v>220.93543</v>
      </c>
      <c r="N148" s="1"/>
      <c r="O148" s="1"/>
    </row>
    <row r="149" spans="1:15" ht="12.75" customHeight="1">
      <c r="A149" s="53">
        <v>140</v>
      </c>
      <c r="B149" s="28" t="s">
        <v>169</v>
      </c>
      <c r="C149" s="28">
        <v>160.80000000000001</v>
      </c>
      <c r="D149" s="37">
        <v>160.6</v>
      </c>
      <c r="E149" s="37">
        <v>158.19999999999999</v>
      </c>
      <c r="F149" s="37">
        <v>155.6</v>
      </c>
      <c r="G149" s="37">
        <v>153.19999999999999</v>
      </c>
      <c r="H149" s="37">
        <v>163.19999999999999</v>
      </c>
      <c r="I149" s="37">
        <v>165.60000000000002</v>
      </c>
      <c r="J149" s="37">
        <v>168.2</v>
      </c>
      <c r="K149" s="28">
        <v>163</v>
      </c>
      <c r="L149" s="28">
        <v>158</v>
      </c>
      <c r="M149" s="28">
        <v>206.02843999999999</v>
      </c>
      <c r="N149" s="1"/>
      <c r="O149" s="1"/>
    </row>
    <row r="150" spans="1:15" ht="12.75" customHeight="1">
      <c r="A150" s="53">
        <v>141</v>
      </c>
      <c r="B150" s="28" t="s">
        <v>163</v>
      </c>
      <c r="C150" s="28">
        <v>79.95</v>
      </c>
      <c r="D150" s="37">
        <v>79.8</v>
      </c>
      <c r="E150" s="37">
        <v>79.099999999999994</v>
      </c>
      <c r="F150" s="37">
        <v>78.25</v>
      </c>
      <c r="G150" s="37">
        <v>77.55</v>
      </c>
      <c r="H150" s="37">
        <v>80.649999999999991</v>
      </c>
      <c r="I150" s="37">
        <v>81.350000000000009</v>
      </c>
      <c r="J150" s="37">
        <v>82.199999999999989</v>
      </c>
      <c r="K150" s="28">
        <v>80.5</v>
      </c>
      <c r="L150" s="28">
        <v>78.95</v>
      </c>
      <c r="M150" s="28">
        <v>93.169910000000002</v>
      </c>
      <c r="N150" s="1"/>
      <c r="O150" s="1"/>
    </row>
    <row r="151" spans="1:15" ht="12.75" customHeight="1">
      <c r="A151" s="53">
        <v>142</v>
      </c>
      <c r="B151" s="28" t="s">
        <v>165</v>
      </c>
      <c r="C151" s="28">
        <v>4260.3</v>
      </c>
      <c r="D151" s="37">
        <v>4263.0166666666664</v>
      </c>
      <c r="E151" s="37">
        <v>4219.833333333333</v>
      </c>
      <c r="F151" s="37">
        <v>4179.3666666666668</v>
      </c>
      <c r="G151" s="37">
        <v>4136.1833333333334</v>
      </c>
      <c r="H151" s="37">
        <v>4303.4833333333327</v>
      </c>
      <c r="I151" s="37">
        <v>4346.666666666667</v>
      </c>
      <c r="J151" s="37">
        <v>4387.1333333333323</v>
      </c>
      <c r="K151" s="28">
        <v>4306.2</v>
      </c>
      <c r="L151" s="28">
        <v>4222.55</v>
      </c>
      <c r="M151" s="28">
        <v>0.83669000000000004</v>
      </c>
      <c r="N151" s="1"/>
      <c r="O151" s="1"/>
    </row>
    <row r="152" spans="1:15" ht="12.75" customHeight="1">
      <c r="A152" s="53">
        <v>143</v>
      </c>
      <c r="B152" s="28" t="s">
        <v>166</v>
      </c>
      <c r="C152" s="28">
        <v>19671.05</v>
      </c>
      <c r="D152" s="37">
        <v>19585.350000000002</v>
      </c>
      <c r="E152" s="37">
        <v>19453.750000000004</v>
      </c>
      <c r="F152" s="37">
        <v>19236.45</v>
      </c>
      <c r="G152" s="37">
        <v>19104.850000000002</v>
      </c>
      <c r="H152" s="37">
        <v>19802.650000000005</v>
      </c>
      <c r="I152" s="37">
        <v>19934.250000000004</v>
      </c>
      <c r="J152" s="37">
        <v>20151.550000000007</v>
      </c>
      <c r="K152" s="28">
        <v>19716.95</v>
      </c>
      <c r="L152" s="28">
        <v>19368.05</v>
      </c>
      <c r="M152" s="28">
        <v>0.33767999999999998</v>
      </c>
      <c r="N152" s="1"/>
      <c r="O152" s="1"/>
    </row>
    <row r="153" spans="1:15" ht="12.75" customHeight="1">
      <c r="A153" s="53">
        <v>144</v>
      </c>
      <c r="B153" s="28" t="s">
        <v>162</v>
      </c>
      <c r="C153" s="28">
        <v>313.10000000000002</v>
      </c>
      <c r="D153" s="37">
        <v>313.98333333333335</v>
      </c>
      <c r="E153" s="37">
        <v>309.16666666666669</v>
      </c>
      <c r="F153" s="37">
        <v>305.23333333333335</v>
      </c>
      <c r="G153" s="37">
        <v>300.41666666666669</v>
      </c>
      <c r="H153" s="37">
        <v>317.91666666666669</v>
      </c>
      <c r="I153" s="37">
        <v>322.73333333333329</v>
      </c>
      <c r="J153" s="37">
        <v>326.66666666666669</v>
      </c>
      <c r="K153" s="28">
        <v>318.8</v>
      </c>
      <c r="L153" s="28">
        <v>310.05</v>
      </c>
      <c r="M153" s="28">
        <v>13.30043</v>
      </c>
      <c r="N153" s="1"/>
      <c r="O153" s="1"/>
    </row>
    <row r="154" spans="1:15" ht="12.75" customHeight="1">
      <c r="A154" s="53">
        <v>145</v>
      </c>
      <c r="B154" s="28" t="s">
        <v>268</v>
      </c>
      <c r="C154" s="28">
        <v>964.85</v>
      </c>
      <c r="D154" s="37">
        <v>960.61666666666667</v>
      </c>
      <c r="E154" s="37">
        <v>952.23333333333335</v>
      </c>
      <c r="F154" s="37">
        <v>939.61666666666667</v>
      </c>
      <c r="G154" s="37">
        <v>931.23333333333335</v>
      </c>
      <c r="H154" s="37">
        <v>973.23333333333335</v>
      </c>
      <c r="I154" s="37">
        <v>981.61666666666679</v>
      </c>
      <c r="J154" s="37">
        <v>994.23333333333335</v>
      </c>
      <c r="K154" s="28">
        <v>969</v>
      </c>
      <c r="L154" s="28">
        <v>948</v>
      </c>
      <c r="M154" s="28">
        <v>4.6162599999999996</v>
      </c>
      <c r="N154" s="1"/>
      <c r="O154" s="1"/>
    </row>
    <row r="155" spans="1:15" ht="12.75" customHeight="1">
      <c r="A155" s="53">
        <v>146</v>
      </c>
      <c r="B155" s="28" t="s">
        <v>170</v>
      </c>
      <c r="C155" s="28">
        <v>136</v>
      </c>
      <c r="D155" s="37">
        <v>135.96666666666667</v>
      </c>
      <c r="E155" s="37">
        <v>134.53333333333333</v>
      </c>
      <c r="F155" s="37">
        <v>133.06666666666666</v>
      </c>
      <c r="G155" s="37">
        <v>131.63333333333333</v>
      </c>
      <c r="H155" s="37">
        <v>137.43333333333334</v>
      </c>
      <c r="I155" s="37">
        <v>138.86666666666667</v>
      </c>
      <c r="J155" s="37">
        <v>140.33333333333334</v>
      </c>
      <c r="K155" s="28">
        <v>137.4</v>
      </c>
      <c r="L155" s="28">
        <v>134.5</v>
      </c>
      <c r="M155" s="28">
        <v>227.30038999999999</v>
      </c>
      <c r="N155" s="1"/>
      <c r="O155" s="1"/>
    </row>
    <row r="156" spans="1:15" ht="12.75" customHeight="1">
      <c r="A156" s="53">
        <v>147</v>
      </c>
      <c r="B156" s="28" t="s">
        <v>269</v>
      </c>
      <c r="C156" s="28">
        <v>190.9</v>
      </c>
      <c r="D156" s="37">
        <v>189.93333333333331</v>
      </c>
      <c r="E156" s="37">
        <v>187.46666666666661</v>
      </c>
      <c r="F156" s="37">
        <v>184.0333333333333</v>
      </c>
      <c r="G156" s="37">
        <v>181.56666666666661</v>
      </c>
      <c r="H156" s="37">
        <v>193.36666666666662</v>
      </c>
      <c r="I156" s="37">
        <v>195.83333333333331</v>
      </c>
      <c r="J156" s="37">
        <v>199.26666666666662</v>
      </c>
      <c r="K156" s="28">
        <v>192.4</v>
      </c>
      <c r="L156" s="28">
        <v>186.5</v>
      </c>
      <c r="M156" s="28">
        <v>29.92726</v>
      </c>
      <c r="N156" s="1"/>
      <c r="O156" s="1"/>
    </row>
    <row r="157" spans="1:15" ht="12.75" customHeight="1">
      <c r="A157" s="53">
        <v>148</v>
      </c>
      <c r="B157" s="28" t="s">
        <v>838</v>
      </c>
      <c r="C157" s="28">
        <v>768.3</v>
      </c>
      <c r="D157" s="37">
        <v>772.1</v>
      </c>
      <c r="E157" s="37">
        <v>762.2</v>
      </c>
      <c r="F157" s="37">
        <v>756.1</v>
      </c>
      <c r="G157" s="37">
        <v>746.2</v>
      </c>
      <c r="H157" s="37">
        <v>778.2</v>
      </c>
      <c r="I157" s="37">
        <v>788.09999999999991</v>
      </c>
      <c r="J157" s="37">
        <v>794.2</v>
      </c>
      <c r="K157" s="28">
        <v>782</v>
      </c>
      <c r="L157" s="28">
        <v>766</v>
      </c>
      <c r="M157" s="28">
        <v>8.5518300000000007</v>
      </c>
      <c r="N157" s="1"/>
      <c r="O157" s="1"/>
    </row>
    <row r="158" spans="1:15" ht="12.75" customHeight="1">
      <c r="A158" s="53">
        <v>149</v>
      </c>
      <c r="B158" s="28" t="s">
        <v>443</v>
      </c>
      <c r="C158" s="28">
        <v>3242.7</v>
      </c>
      <c r="D158" s="37">
        <v>3236.6666666666665</v>
      </c>
      <c r="E158" s="37">
        <v>3207.0333333333328</v>
      </c>
      <c r="F158" s="37">
        <v>3171.3666666666663</v>
      </c>
      <c r="G158" s="37">
        <v>3141.7333333333327</v>
      </c>
      <c r="H158" s="37">
        <v>3272.333333333333</v>
      </c>
      <c r="I158" s="37">
        <v>3301.9666666666672</v>
      </c>
      <c r="J158" s="37">
        <v>3337.6333333333332</v>
      </c>
      <c r="K158" s="28">
        <v>3266.3</v>
      </c>
      <c r="L158" s="28">
        <v>3201</v>
      </c>
      <c r="M158" s="28">
        <v>0.28565000000000002</v>
      </c>
      <c r="N158" s="1"/>
      <c r="O158" s="1"/>
    </row>
    <row r="159" spans="1:15" ht="12.75" customHeight="1">
      <c r="A159" s="53">
        <v>150</v>
      </c>
      <c r="B159" s="28" t="s">
        <v>839</v>
      </c>
      <c r="C159" s="28">
        <v>512.70000000000005</v>
      </c>
      <c r="D159" s="37">
        <v>511.38333333333338</v>
      </c>
      <c r="E159" s="37">
        <v>502.31666666666672</v>
      </c>
      <c r="F159" s="37">
        <v>491.93333333333334</v>
      </c>
      <c r="G159" s="37">
        <v>482.86666666666667</v>
      </c>
      <c r="H159" s="37">
        <v>521.76666666666677</v>
      </c>
      <c r="I159" s="37">
        <v>530.83333333333348</v>
      </c>
      <c r="J159" s="37">
        <v>541.21666666666681</v>
      </c>
      <c r="K159" s="28">
        <v>520.45000000000005</v>
      </c>
      <c r="L159" s="28">
        <v>501</v>
      </c>
      <c r="M159" s="28">
        <v>12.391220000000001</v>
      </c>
      <c r="N159" s="1"/>
      <c r="O159" s="1"/>
    </row>
    <row r="160" spans="1:15" ht="12.75" customHeight="1">
      <c r="A160" s="53">
        <v>151</v>
      </c>
      <c r="B160" s="28" t="s">
        <v>177</v>
      </c>
      <c r="C160" s="28">
        <v>3384.45</v>
      </c>
      <c r="D160" s="37">
        <v>3360.6</v>
      </c>
      <c r="E160" s="37">
        <v>3323.85</v>
      </c>
      <c r="F160" s="37">
        <v>3263.25</v>
      </c>
      <c r="G160" s="37">
        <v>3226.5</v>
      </c>
      <c r="H160" s="37">
        <v>3421.2</v>
      </c>
      <c r="I160" s="37">
        <v>3457.95</v>
      </c>
      <c r="J160" s="37">
        <v>3518.5499999999997</v>
      </c>
      <c r="K160" s="28">
        <v>3397.35</v>
      </c>
      <c r="L160" s="28">
        <v>3300</v>
      </c>
      <c r="M160" s="28">
        <v>2.12242</v>
      </c>
      <c r="N160" s="1"/>
      <c r="O160" s="1"/>
    </row>
    <row r="161" spans="1:15" ht="12.75" customHeight="1">
      <c r="A161" s="53">
        <v>152</v>
      </c>
      <c r="B161" s="28" t="s">
        <v>171</v>
      </c>
      <c r="C161" s="28">
        <v>49800.2</v>
      </c>
      <c r="D161" s="37">
        <v>49691.233333333337</v>
      </c>
      <c r="E161" s="37">
        <v>49282.466666666674</v>
      </c>
      <c r="F161" s="37">
        <v>48764.733333333337</v>
      </c>
      <c r="G161" s="37">
        <v>48355.966666666674</v>
      </c>
      <c r="H161" s="37">
        <v>50208.966666666674</v>
      </c>
      <c r="I161" s="37">
        <v>50617.733333333337</v>
      </c>
      <c r="J161" s="37">
        <v>51135.466666666674</v>
      </c>
      <c r="K161" s="28">
        <v>50100</v>
      </c>
      <c r="L161" s="28">
        <v>49173.5</v>
      </c>
      <c r="M161" s="28">
        <v>0.25763000000000003</v>
      </c>
      <c r="N161" s="1"/>
      <c r="O161" s="1"/>
    </row>
    <row r="162" spans="1:15" ht="12.75" customHeight="1">
      <c r="A162" s="53">
        <v>153</v>
      </c>
      <c r="B162" s="28" t="s">
        <v>448</v>
      </c>
      <c r="C162" s="28">
        <v>3608.6</v>
      </c>
      <c r="D162" s="37">
        <v>3627.6833333333329</v>
      </c>
      <c r="E162" s="37">
        <v>3562.9666666666658</v>
      </c>
      <c r="F162" s="37">
        <v>3517.333333333333</v>
      </c>
      <c r="G162" s="37">
        <v>3452.6166666666659</v>
      </c>
      <c r="H162" s="37">
        <v>3673.3166666666657</v>
      </c>
      <c r="I162" s="37">
        <v>3738.0333333333328</v>
      </c>
      <c r="J162" s="37">
        <v>3783.6666666666656</v>
      </c>
      <c r="K162" s="28">
        <v>3692.4</v>
      </c>
      <c r="L162" s="28">
        <v>3582.05</v>
      </c>
      <c r="M162" s="28">
        <v>2.5647899999999999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215.75</v>
      </c>
      <c r="D163" s="37">
        <v>215.25</v>
      </c>
      <c r="E163" s="37">
        <v>213.5</v>
      </c>
      <c r="F163" s="37">
        <v>211.25</v>
      </c>
      <c r="G163" s="37">
        <v>209.5</v>
      </c>
      <c r="H163" s="37">
        <v>217.5</v>
      </c>
      <c r="I163" s="37">
        <v>219.25</v>
      </c>
      <c r="J163" s="37">
        <v>221.5</v>
      </c>
      <c r="K163" s="28">
        <v>217</v>
      </c>
      <c r="L163" s="28">
        <v>213</v>
      </c>
      <c r="M163" s="28">
        <v>11.83709</v>
      </c>
      <c r="N163" s="1"/>
      <c r="O163" s="1"/>
    </row>
    <row r="164" spans="1:15" ht="12.75" customHeight="1">
      <c r="A164" s="53">
        <v>155</v>
      </c>
      <c r="B164" s="28" t="s">
        <v>176</v>
      </c>
      <c r="C164" s="28">
        <v>2670.75</v>
      </c>
      <c r="D164" s="37">
        <v>2670.9</v>
      </c>
      <c r="E164" s="37">
        <v>2643.9</v>
      </c>
      <c r="F164" s="37">
        <v>2617.0500000000002</v>
      </c>
      <c r="G164" s="37">
        <v>2590.0500000000002</v>
      </c>
      <c r="H164" s="37">
        <v>2697.75</v>
      </c>
      <c r="I164" s="37">
        <v>2724.75</v>
      </c>
      <c r="J164" s="37">
        <v>2751.6</v>
      </c>
      <c r="K164" s="28">
        <v>2697.9</v>
      </c>
      <c r="L164" s="28">
        <v>2644.05</v>
      </c>
      <c r="M164" s="28">
        <v>2.1221700000000001</v>
      </c>
      <c r="N164" s="1"/>
      <c r="O164" s="1"/>
    </row>
    <row r="165" spans="1:15" ht="12.75" customHeight="1">
      <c r="A165" s="53">
        <v>156</v>
      </c>
      <c r="B165" s="28" t="s">
        <v>172</v>
      </c>
      <c r="C165" s="28">
        <v>1976.8</v>
      </c>
      <c r="D165" s="37">
        <v>1947.6333333333332</v>
      </c>
      <c r="E165" s="37">
        <v>1909.2666666666664</v>
      </c>
      <c r="F165" s="37">
        <v>1841.7333333333331</v>
      </c>
      <c r="G165" s="37">
        <v>1803.3666666666663</v>
      </c>
      <c r="H165" s="37">
        <v>2015.1666666666665</v>
      </c>
      <c r="I165" s="37">
        <v>2053.5333333333333</v>
      </c>
      <c r="J165" s="37">
        <v>2121.0666666666666</v>
      </c>
      <c r="K165" s="28">
        <v>1986</v>
      </c>
      <c r="L165" s="28">
        <v>1880.1</v>
      </c>
      <c r="M165" s="28">
        <v>20.61919</v>
      </c>
      <c r="N165" s="1"/>
      <c r="O165" s="1"/>
    </row>
    <row r="166" spans="1:15" ht="12.75" customHeight="1">
      <c r="A166" s="53">
        <v>157</v>
      </c>
      <c r="B166" s="28" t="s">
        <v>270</v>
      </c>
      <c r="C166" s="28">
        <v>2435.25</v>
      </c>
      <c r="D166" s="37">
        <v>2423.3833333333332</v>
      </c>
      <c r="E166" s="37">
        <v>2400.3166666666666</v>
      </c>
      <c r="F166" s="37">
        <v>2365.3833333333332</v>
      </c>
      <c r="G166" s="37">
        <v>2342.3166666666666</v>
      </c>
      <c r="H166" s="37">
        <v>2458.3166666666666</v>
      </c>
      <c r="I166" s="37">
        <v>2481.3833333333332</v>
      </c>
      <c r="J166" s="37">
        <v>2516.3166666666666</v>
      </c>
      <c r="K166" s="28">
        <v>2446.4499999999998</v>
      </c>
      <c r="L166" s="28">
        <v>2388.4499999999998</v>
      </c>
      <c r="M166" s="28">
        <v>2.2421899999999999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118.2</v>
      </c>
      <c r="D167" s="37">
        <v>118.5</v>
      </c>
      <c r="E167" s="37">
        <v>117.65</v>
      </c>
      <c r="F167" s="37">
        <v>117.10000000000001</v>
      </c>
      <c r="G167" s="37">
        <v>116.25000000000001</v>
      </c>
      <c r="H167" s="37">
        <v>119.05</v>
      </c>
      <c r="I167" s="37">
        <v>119.89999999999999</v>
      </c>
      <c r="J167" s="37">
        <v>120.44999999999999</v>
      </c>
      <c r="K167" s="28">
        <v>119.35</v>
      </c>
      <c r="L167" s="28">
        <v>117.95</v>
      </c>
      <c r="M167" s="28">
        <v>58.521140000000003</v>
      </c>
      <c r="N167" s="1"/>
      <c r="O167" s="1"/>
    </row>
    <row r="168" spans="1:15" ht="12.75" customHeight="1">
      <c r="A168" s="53">
        <v>159</v>
      </c>
      <c r="B168" s="28" t="s">
        <v>179</v>
      </c>
      <c r="C168" s="28">
        <v>229.45</v>
      </c>
      <c r="D168" s="37">
        <v>228.63333333333333</v>
      </c>
      <c r="E168" s="37">
        <v>227.31666666666666</v>
      </c>
      <c r="F168" s="37">
        <v>225.18333333333334</v>
      </c>
      <c r="G168" s="37">
        <v>223.86666666666667</v>
      </c>
      <c r="H168" s="37">
        <v>230.76666666666665</v>
      </c>
      <c r="I168" s="37">
        <v>232.08333333333331</v>
      </c>
      <c r="J168" s="37">
        <v>234.21666666666664</v>
      </c>
      <c r="K168" s="28">
        <v>229.95</v>
      </c>
      <c r="L168" s="28">
        <v>226.5</v>
      </c>
      <c r="M168" s="28">
        <v>97.554190000000006</v>
      </c>
      <c r="N168" s="1"/>
      <c r="O168" s="1"/>
    </row>
    <row r="169" spans="1:15" ht="12.75" customHeight="1">
      <c r="A169" s="53">
        <v>160</v>
      </c>
      <c r="B169" s="28" t="s">
        <v>271</v>
      </c>
      <c r="C169" s="28">
        <v>460.45</v>
      </c>
      <c r="D169" s="37">
        <v>461.2833333333333</v>
      </c>
      <c r="E169" s="37">
        <v>454.86666666666662</v>
      </c>
      <c r="F169" s="37">
        <v>449.2833333333333</v>
      </c>
      <c r="G169" s="37">
        <v>442.86666666666662</v>
      </c>
      <c r="H169" s="37">
        <v>466.86666666666662</v>
      </c>
      <c r="I169" s="37">
        <v>473.28333333333336</v>
      </c>
      <c r="J169" s="37">
        <v>478.86666666666662</v>
      </c>
      <c r="K169" s="28">
        <v>467.7</v>
      </c>
      <c r="L169" s="28">
        <v>455.7</v>
      </c>
      <c r="M169" s="28">
        <v>2.5575700000000001</v>
      </c>
      <c r="N169" s="1"/>
      <c r="O169" s="1"/>
    </row>
    <row r="170" spans="1:15" ht="12.75" customHeight="1">
      <c r="A170" s="53">
        <v>161</v>
      </c>
      <c r="B170" s="28" t="s">
        <v>272</v>
      </c>
      <c r="C170" s="28">
        <v>14200.85</v>
      </c>
      <c r="D170" s="37">
        <v>14265.516666666668</v>
      </c>
      <c r="E170" s="37">
        <v>14060.683333333336</v>
      </c>
      <c r="F170" s="37">
        <v>13920.516666666668</v>
      </c>
      <c r="G170" s="37">
        <v>13715.683333333336</v>
      </c>
      <c r="H170" s="37">
        <v>14405.683333333336</v>
      </c>
      <c r="I170" s="37">
        <v>14610.516666666668</v>
      </c>
      <c r="J170" s="37">
        <v>14750.683333333336</v>
      </c>
      <c r="K170" s="28">
        <v>14470.35</v>
      </c>
      <c r="L170" s="28">
        <v>14125.35</v>
      </c>
      <c r="M170" s="28">
        <v>4.2729999999999997E-2</v>
      </c>
      <c r="N170" s="1"/>
      <c r="O170" s="1"/>
    </row>
    <row r="171" spans="1:15" ht="12.75" customHeight="1">
      <c r="A171" s="53">
        <v>162</v>
      </c>
      <c r="B171" s="28" t="s">
        <v>178</v>
      </c>
      <c r="C171" s="28">
        <v>33.549999999999997</v>
      </c>
      <c r="D171" s="37">
        <v>33.366666666666667</v>
      </c>
      <c r="E171" s="37">
        <v>33.133333333333333</v>
      </c>
      <c r="F171" s="37">
        <v>32.716666666666669</v>
      </c>
      <c r="G171" s="37">
        <v>32.483333333333334</v>
      </c>
      <c r="H171" s="37">
        <v>33.783333333333331</v>
      </c>
      <c r="I171" s="37">
        <v>34.016666666666666</v>
      </c>
      <c r="J171" s="37">
        <v>34.43333333333333</v>
      </c>
      <c r="K171" s="28">
        <v>33.6</v>
      </c>
      <c r="L171" s="28">
        <v>32.950000000000003</v>
      </c>
      <c r="M171" s="28">
        <v>203.60378</v>
      </c>
      <c r="N171" s="1"/>
      <c r="O171" s="1"/>
    </row>
    <row r="172" spans="1:15" ht="12.75" customHeight="1">
      <c r="A172" s="53">
        <v>163</v>
      </c>
      <c r="B172" s="28" t="s">
        <v>184</v>
      </c>
      <c r="C172" s="28">
        <v>105.6</v>
      </c>
      <c r="D172" s="37">
        <v>105.25</v>
      </c>
      <c r="E172" s="37">
        <v>104.65</v>
      </c>
      <c r="F172" s="37">
        <v>103.7</v>
      </c>
      <c r="G172" s="37">
        <v>103.10000000000001</v>
      </c>
      <c r="H172" s="37">
        <v>106.2</v>
      </c>
      <c r="I172" s="37">
        <v>106.8</v>
      </c>
      <c r="J172" s="37">
        <v>107.75</v>
      </c>
      <c r="K172" s="28">
        <v>105.85</v>
      </c>
      <c r="L172" s="28">
        <v>104.3</v>
      </c>
      <c r="M172" s="28">
        <v>22.774519999999999</v>
      </c>
      <c r="N172" s="1"/>
      <c r="O172" s="1"/>
    </row>
    <row r="173" spans="1:15" ht="12.75" customHeight="1">
      <c r="A173" s="53">
        <v>164</v>
      </c>
      <c r="B173" s="28" t="s">
        <v>185</v>
      </c>
      <c r="C173" s="28">
        <v>2639.75</v>
      </c>
      <c r="D173" s="37">
        <v>2648.3666666666668</v>
      </c>
      <c r="E173" s="37">
        <v>2626.7333333333336</v>
      </c>
      <c r="F173" s="37">
        <v>2613.7166666666667</v>
      </c>
      <c r="G173" s="37">
        <v>2592.0833333333335</v>
      </c>
      <c r="H173" s="37">
        <v>2661.3833333333337</v>
      </c>
      <c r="I173" s="37">
        <v>2683.0166666666669</v>
      </c>
      <c r="J173" s="37">
        <v>2696.0333333333338</v>
      </c>
      <c r="K173" s="28">
        <v>2670</v>
      </c>
      <c r="L173" s="28">
        <v>2635.35</v>
      </c>
      <c r="M173" s="28">
        <v>47.855789999999999</v>
      </c>
      <c r="N173" s="1"/>
      <c r="O173" s="1"/>
    </row>
    <row r="174" spans="1:15" ht="12.75" customHeight="1">
      <c r="A174" s="53">
        <v>165</v>
      </c>
      <c r="B174" s="28" t="s">
        <v>273</v>
      </c>
      <c r="C174" s="28">
        <v>922.4</v>
      </c>
      <c r="D174" s="37">
        <v>917.61666666666667</v>
      </c>
      <c r="E174" s="37">
        <v>910.7833333333333</v>
      </c>
      <c r="F174" s="37">
        <v>899.16666666666663</v>
      </c>
      <c r="G174" s="37">
        <v>892.33333333333326</v>
      </c>
      <c r="H174" s="37">
        <v>929.23333333333335</v>
      </c>
      <c r="I174" s="37">
        <v>936.06666666666661</v>
      </c>
      <c r="J174" s="37">
        <v>947.68333333333339</v>
      </c>
      <c r="K174" s="28">
        <v>924.45</v>
      </c>
      <c r="L174" s="28">
        <v>906</v>
      </c>
      <c r="M174" s="28">
        <v>12.223940000000001</v>
      </c>
      <c r="N174" s="1"/>
      <c r="O174" s="1"/>
    </row>
    <row r="175" spans="1:15" ht="12.75" customHeight="1">
      <c r="A175" s="53">
        <v>166</v>
      </c>
      <c r="B175" s="28" t="s">
        <v>187</v>
      </c>
      <c r="C175" s="28">
        <v>1287.5</v>
      </c>
      <c r="D175" s="37">
        <v>1283.2333333333333</v>
      </c>
      <c r="E175" s="37">
        <v>1276.5166666666667</v>
      </c>
      <c r="F175" s="37">
        <v>1265.5333333333333</v>
      </c>
      <c r="G175" s="37">
        <v>1258.8166666666666</v>
      </c>
      <c r="H175" s="37">
        <v>1294.2166666666667</v>
      </c>
      <c r="I175" s="37">
        <v>1300.9333333333334</v>
      </c>
      <c r="J175" s="37">
        <v>1311.9166666666667</v>
      </c>
      <c r="K175" s="28">
        <v>1289.95</v>
      </c>
      <c r="L175" s="28">
        <v>1272.25</v>
      </c>
      <c r="M175" s="28">
        <v>6.8402900000000004</v>
      </c>
      <c r="N175" s="1"/>
      <c r="O175" s="1"/>
    </row>
    <row r="176" spans="1:15" ht="12.75" customHeight="1">
      <c r="A176" s="53">
        <v>167</v>
      </c>
      <c r="B176" s="28" t="s">
        <v>191</v>
      </c>
      <c r="C176" s="28">
        <v>2381.5</v>
      </c>
      <c r="D176" s="37">
        <v>2389.0333333333333</v>
      </c>
      <c r="E176" s="37">
        <v>2354.4666666666667</v>
      </c>
      <c r="F176" s="37">
        <v>2327.4333333333334</v>
      </c>
      <c r="G176" s="37">
        <v>2292.8666666666668</v>
      </c>
      <c r="H176" s="37">
        <v>2416.0666666666666</v>
      </c>
      <c r="I176" s="37">
        <v>2450.6333333333332</v>
      </c>
      <c r="J176" s="37">
        <v>2477.6666666666665</v>
      </c>
      <c r="K176" s="28">
        <v>2423.6</v>
      </c>
      <c r="L176" s="28">
        <v>2362</v>
      </c>
      <c r="M176" s="28">
        <v>3.2916300000000001</v>
      </c>
      <c r="N176" s="1"/>
      <c r="O176" s="1"/>
    </row>
    <row r="177" spans="1:15" ht="12.75" customHeight="1">
      <c r="A177" s="53">
        <v>168</v>
      </c>
      <c r="B177" s="28" t="s">
        <v>189</v>
      </c>
      <c r="C177" s="28">
        <v>21348</v>
      </c>
      <c r="D177" s="37">
        <v>21290.816666666666</v>
      </c>
      <c r="E177" s="37">
        <v>21137.183333333331</v>
      </c>
      <c r="F177" s="37">
        <v>20926.366666666665</v>
      </c>
      <c r="G177" s="37">
        <v>20772.73333333333</v>
      </c>
      <c r="H177" s="37">
        <v>21501.633333333331</v>
      </c>
      <c r="I177" s="37">
        <v>21655.266666666663</v>
      </c>
      <c r="J177" s="37">
        <v>21866.083333333332</v>
      </c>
      <c r="K177" s="28">
        <v>21444.45</v>
      </c>
      <c r="L177" s="28">
        <v>21080</v>
      </c>
      <c r="M177" s="28">
        <v>0.19541</v>
      </c>
      <c r="N177" s="1"/>
      <c r="O177" s="1"/>
    </row>
    <row r="178" spans="1:15" ht="12.75" customHeight="1">
      <c r="A178" s="53">
        <v>169</v>
      </c>
      <c r="B178" s="28" t="s">
        <v>192</v>
      </c>
      <c r="C178" s="28">
        <v>1343.05</v>
      </c>
      <c r="D178" s="37">
        <v>1339.95</v>
      </c>
      <c r="E178" s="37">
        <v>1330.2</v>
      </c>
      <c r="F178" s="37">
        <v>1317.35</v>
      </c>
      <c r="G178" s="37">
        <v>1307.5999999999999</v>
      </c>
      <c r="H178" s="37">
        <v>1352.8000000000002</v>
      </c>
      <c r="I178" s="37">
        <v>1362.5500000000002</v>
      </c>
      <c r="J178" s="37">
        <v>1375.4000000000003</v>
      </c>
      <c r="K178" s="28">
        <v>1349.7</v>
      </c>
      <c r="L178" s="28">
        <v>1327.1</v>
      </c>
      <c r="M178" s="28">
        <v>4.0597000000000003</v>
      </c>
      <c r="N178" s="1"/>
      <c r="O178" s="1"/>
    </row>
    <row r="179" spans="1:15" ht="12.75" customHeight="1">
      <c r="A179" s="53">
        <v>170</v>
      </c>
      <c r="B179" s="28" t="s">
        <v>190</v>
      </c>
      <c r="C179" s="28">
        <v>2890.8</v>
      </c>
      <c r="D179" s="37">
        <v>2885.1000000000004</v>
      </c>
      <c r="E179" s="37">
        <v>2857.8000000000006</v>
      </c>
      <c r="F179" s="37">
        <v>2824.8</v>
      </c>
      <c r="G179" s="37">
        <v>2797.5000000000005</v>
      </c>
      <c r="H179" s="37">
        <v>2918.1000000000008</v>
      </c>
      <c r="I179" s="37">
        <v>2945.4</v>
      </c>
      <c r="J179" s="37">
        <v>2978.400000000001</v>
      </c>
      <c r="K179" s="28">
        <v>2912.4</v>
      </c>
      <c r="L179" s="28">
        <v>2852.1</v>
      </c>
      <c r="M179" s="28">
        <v>5.12669</v>
      </c>
      <c r="N179" s="1"/>
      <c r="O179" s="1"/>
    </row>
    <row r="180" spans="1:15" ht="12.75" customHeight="1">
      <c r="A180" s="53">
        <v>171</v>
      </c>
      <c r="B180" s="28" t="s">
        <v>826</v>
      </c>
      <c r="C180" s="28">
        <v>527.6</v>
      </c>
      <c r="D180" s="37">
        <v>529.73333333333335</v>
      </c>
      <c r="E180" s="37">
        <v>522.11666666666667</v>
      </c>
      <c r="F180" s="37">
        <v>516.63333333333333</v>
      </c>
      <c r="G180" s="37">
        <v>509.01666666666665</v>
      </c>
      <c r="H180" s="37">
        <v>535.2166666666667</v>
      </c>
      <c r="I180" s="37">
        <v>542.83333333333348</v>
      </c>
      <c r="J180" s="37">
        <v>548.31666666666672</v>
      </c>
      <c r="K180" s="28">
        <v>537.35</v>
      </c>
      <c r="L180" s="28">
        <v>524.25</v>
      </c>
      <c r="M180" s="28">
        <v>23.502800000000001</v>
      </c>
      <c r="N180" s="1"/>
      <c r="O180" s="1"/>
    </row>
    <row r="181" spans="1:15" ht="12.75" customHeight="1">
      <c r="A181" s="53">
        <v>172</v>
      </c>
      <c r="B181" s="28" t="s">
        <v>188</v>
      </c>
      <c r="C181" s="28">
        <v>519.29999999999995</v>
      </c>
      <c r="D181" s="37">
        <v>518.19999999999993</v>
      </c>
      <c r="E181" s="37">
        <v>513.39999999999986</v>
      </c>
      <c r="F181" s="37">
        <v>507.49999999999989</v>
      </c>
      <c r="G181" s="37">
        <v>502.69999999999982</v>
      </c>
      <c r="H181" s="37">
        <v>524.09999999999991</v>
      </c>
      <c r="I181" s="37">
        <v>528.89999999999986</v>
      </c>
      <c r="J181" s="37">
        <v>534.79999999999995</v>
      </c>
      <c r="K181" s="28">
        <v>523</v>
      </c>
      <c r="L181" s="28">
        <v>512.29999999999995</v>
      </c>
      <c r="M181" s="28">
        <v>119.3065</v>
      </c>
      <c r="N181" s="1"/>
      <c r="O181" s="1"/>
    </row>
    <row r="182" spans="1:15" ht="12.75" customHeight="1">
      <c r="A182" s="53">
        <v>173</v>
      </c>
      <c r="B182" s="28" t="s">
        <v>186</v>
      </c>
      <c r="C182" s="28">
        <v>79.45</v>
      </c>
      <c r="D182" s="37">
        <v>79.533333333333331</v>
      </c>
      <c r="E182" s="37">
        <v>78.816666666666663</v>
      </c>
      <c r="F182" s="37">
        <v>78.183333333333337</v>
      </c>
      <c r="G182" s="37">
        <v>77.466666666666669</v>
      </c>
      <c r="H182" s="37">
        <v>80.166666666666657</v>
      </c>
      <c r="I182" s="37">
        <v>80.883333333333326</v>
      </c>
      <c r="J182" s="37">
        <v>81.516666666666652</v>
      </c>
      <c r="K182" s="28">
        <v>80.25</v>
      </c>
      <c r="L182" s="28">
        <v>78.900000000000006</v>
      </c>
      <c r="M182" s="28">
        <v>150.02345</v>
      </c>
      <c r="N182" s="1"/>
      <c r="O182" s="1"/>
    </row>
    <row r="183" spans="1:15" ht="12.75" customHeight="1">
      <c r="A183" s="53">
        <v>174</v>
      </c>
      <c r="B183" s="28" t="s">
        <v>193</v>
      </c>
      <c r="C183" s="28">
        <v>881</v>
      </c>
      <c r="D183" s="37">
        <v>886.33333333333337</v>
      </c>
      <c r="E183" s="37">
        <v>872.7166666666667</v>
      </c>
      <c r="F183" s="37">
        <v>864.43333333333328</v>
      </c>
      <c r="G183" s="37">
        <v>850.81666666666661</v>
      </c>
      <c r="H183" s="37">
        <v>894.61666666666679</v>
      </c>
      <c r="I183" s="37">
        <v>908.23333333333335</v>
      </c>
      <c r="J183" s="37">
        <v>916.51666666666688</v>
      </c>
      <c r="K183" s="28">
        <v>899.95</v>
      </c>
      <c r="L183" s="28">
        <v>878.05</v>
      </c>
      <c r="M183" s="28">
        <v>32.236870000000003</v>
      </c>
      <c r="N183" s="1"/>
      <c r="O183" s="1"/>
    </row>
    <row r="184" spans="1:15" ht="12.75" customHeight="1">
      <c r="A184" s="53">
        <v>175</v>
      </c>
      <c r="B184" s="28" t="s">
        <v>194</v>
      </c>
      <c r="C184" s="28">
        <v>511.45</v>
      </c>
      <c r="D184" s="37">
        <v>504.7166666666667</v>
      </c>
      <c r="E184" s="37">
        <v>493.98333333333335</v>
      </c>
      <c r="F184" s="37">
        <v>476.51666666666665</v>
      </c>
      <c r="G184" s="37">
        <v>465.7833333333333</v>
      </c>
      <c r="H184" s="37">
        <v>522.18333333333339</v>
      </c>
      <c r="I184" s="37">
        <v>532.91666666666674</v>
      </c>
      <c r="J184" s="37">
        <v>550.38333333333344</v>
      </c>
      <c r="K184" s="28">
        <v>515.45000000000005</v>
      </c>
      <c r="L184" s="28">
        <v>487.25</v>
      </c>
      <c r="M184" s="28">
        <v>45.730330000000002</v>
      </c>
      <c r="N184" s="1"/>
      <c r="O184" s="1"/>
    </row>
    <row r="185" spans="1:15" ht="12.75" customHeight="1">
      <c r="A185" s="53">
        <v>176</v>
      </c>
      <c r="B185" s="28" t="s">
        <v>275</v>
      </c>
      <c r="C185" s="28">
        <v>614.1</v>
      </c>
      <c r="D185" s="37">
        <v>607.68333333333339</v>
      </c>
      <c r="E185" s="37">
        <v>597.56666666666683</v>
      </c>
      <c r="F185" s="37">
        <v>581.03333333333342</v>
      </c>
      <c r="G185" s="37">
        <v>570.91666666666686</v>
      </c>
      <c r="H185" s="37">
        <v>624.21666666666681</v>
      </c>
      <c r="I185" s="37">
        <v>634.33333333333337</v>
      </c>
      <c r="J185" s="37">
        <v>650.86666666666679</v>
      </c>
      <c r="K185" s="28">
        <v>617.79999999999995</v>
      </c>
      <c r="L185" s="28">
        <v>591.15</v>
      </c>
      <c r="M185" s="28">
        <v>12.872540000000001</v>
      </c>
      <c r="N185" s="1"/>
      <c r="O185" s="1"/>
    </row>
    <row r="186" spans="1:15" ht="12.75" customHeight="1">
      <c r="A186" s="53">
        <v>177</v>
      </c>
      <c r="B186" s="28" t="s">
        <v>206</v>
      </c>
      <c r="C186" s="28">
        <v>959.95</v>
      </c>
      <c r="D186" s="37">
        <v>959.05000000000007</v>
      </c>
      <c r="E186" s="37">
        <v>951.40000000000009</v>
      </c>
      <c r="F186" s="37">
        <v>942.85</v>
      </c>
      <c r="G186" s="37">
        <v>935.2</v>
      </c>
      <c r="H186" s="37">
        <v>967.60000000000014</v>
      </c>
      <c r="I186" s="37">
        <v>975.25</v>
      </c>
      <c r="J186" s="37">
        <v>983.80000000000018</v>
      </c>
      <c r="K186" s="28">
        <v>966.7</v>
      </c>
      <c r="L186" s="28">
        <v>950.5</v>
      </c>
      <c r="M186" s="28">
        <v>12.507540000000001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1095.1500000000001</v>
      </c>
      <c r="D187" s="37">
        <v>1100.0333333333335</v>
      </c>
      <c r="E187" s="37">
        <v>1077.8166666666671</v>
      </c>
      <c r="F187" s="37">
        <v>1060.4833333333336</v>
      </c>
      <c r="G187" s="37">
        <v>1038.2666666666671</v>
      </c>
      <c r="H187" s="37">
        <v>1117.366666666667</v>
      </c>
      <c r="I187" s="37">
        <v>1139.5833333333337</v>
      </c>
      <c r="J187" s="37">
        <v>1156.916666666667</v>
      </c>
      <c r="K187" s="28">
        <v>1122.25</v>
      </c>
      <c r="L187" s="28">
        <v>1082.7</v>
      </c>
      <c r="M187" s="28">
        <v>22.548780000000001</v>
      </c>
      <c r="N187" s="1"/>
      <c r="O187" s="1"/>
    </row>
    <row r="188" spans="1:15" ht="12.75" customHeight="1">
      <c r="A188" s="53">
        <v>179</v>
      </c>
      <c r="B188" s="28" t="s">
        <v>503</v>
      </c>
      <c r="C188" s="28">
        <v>1168.9000000000001</v>
      </c>
      <c r="D188" s="37">
        <v>1163.6333333333334</v>
      </c>
      <c r="E188" s="37">
        <v>1152.3166666666668</v>
      </c>
      <c r="F188" s="37">
        <v>1135.7333333333333</v>
      </c>
      <c r="G188" s="37">
        <v>1124.4166666666667</v>
      </c>
      <c r="H188" s="37">
        <v>1180.2166666666669</v>
      </c>
      <c r="I188" s="37">
        <v>1191.5333333333335</v>
      </c>
      <c r="J188" s="37">
        <v>1208.116666666667</v>
      </c>
      <c r="K188" s="28">
        <v>1174.95</v>
      </c>
      <c r="L188" s="28">
        <v>1147.05</v>
      </c>
      <c r="M188" s="28">
        <v>10.29471</v>
      </c>
      <c r="N188" s="1"/>
      <c r="O188" s="1"/>
    </row>
    <row r="189" spans="1:15" ht="12.75" customHeight="1">
      <c r="A189" s="53">
        <v>180</v>
      </c>
      <c r="B189" s="28" t="s">
        <v>200</v>
      </c>
      <c r="C189" s="28">
        <v>3255.35</v>
      </c>
      <c r="D189" s="37">
        <v>3271.1833333333329</v>
      </c>
      <c r="E189" s="37">
        <v>3234.3666666666659</v>
      </c>
      <c r="F189" s="37">
        <v>3213.3833333333328</v>
      </c>
      <c r="G189" s="37">
        <v>3176.5666666666657</v>
      </c>
      <c r="H189" s="37">
        <v>3292.1666666666661</v>
      </c>
      <c r="I189" s="37">
        <v>3328.9833333333327</v>
      </c>
      <c r="J189" s="37">
        <v>3349.9666666666662</v>
      </c>
      <c r="K189" s="28">
        <v>3308</v>
      </c>
      <c r="L189" s="28">
        <v>3250.2</v>
      </c>
      <c r="M189" s="28">
        <v>16.919229999999999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805.7</v>
      </c>
      <c r="D190" s="37">
        <v>805.73333333333323</v>
      </c>
      <c r="E190" s="37">
        <v>798.46666666666647</v>
      </c>
      <c r="F190" s="37">
        <v>791.23333333333323</v>
      </c>
      <c r="G190" s="37">
        <v>783.96666666666647</v>
      </c>
      <c r="H190" s="37">
        <v>812.96666666666647</v>
      </c>
      <c r="I190" s="37">
        <v>820.23333333333312</v>
      </c>
      <c r="J190" s="37">
        <v>827.46666666666647</v>
      </c>
      <c r="K190" s="28">
        <v>813</v>
      </c>
      <c r="L190" s="28">
        <v>798.5</v>
      </c>
      <c r="M190" s="28">
        <v>13.553739999999999</v>
      </c>
      <c r="N190" s="1"/>
      <c r="O190" s="1"/>
    </row>
    <row r="191" spans="1:15" ht="12.75" customHeight="1">
      <c r="A191" s="53">
        <v>182</v>
      </c>
      <c r="B191" s="28" t="s">
        <v>276</v>
      </c>
      <c r="C191" s="28">
        <v>9861</v>
      </c>
      <c r="D191" s="37">
        <v>9785.3333333333339</v>
      </c>
      <c r="E191" s="37">
        <v>9585.6666666666679</v>
      </c>
      <c r="F191" s="37">
        <v>9310.3333333333339</v>
      </c>
      <c r="G191" s="37">
        <v>9110.6666666666679</v>
      </c>
      <c r="H191" s="37">
        <v>10060.666666666668</v>
      </c>
      <c r="I191" s="37">
        <v>10260.333333333336</v>
      </c>
      <c r="J191" s="37">
        <v>10535.666666666668</v>
      </c>
      <c r="K191" s="28">
        <v>9985</v>
      </c>
      <c r="L191" s="28">
        <v>9510</v>
      </c>
      <c r="M191" s="28">
        <v>8.4507999999999992</v>
      </c>
      <c r="N191" s="1"/>
      <c r="O191" s="1"/>
    </row>
    <row r="192" spans="1:15" ht="12.75" customHeight="1">
      <c r="A192" s="53">
        <v>183</v>
      </c>
      <c r="B192" s="28" t="s">
        <v>197</v>
      </c>
      <c r="C192" s="28">
        <v>463.2</v>
      </c>
      <c r="D192" s="37">
        <v>461.93333333333334</v>
      </c>
      <c r="E192" s="37">
        <v>458.9666666666667</v>
      </c>
      <c r="F192" s="37">
        <v>454.73333333333335</v>
      </c>
      <c r="G192" s="37">
        <v>451.76666666666671</v>
      </c>
      <c r="H192" s="37">
        <v>466.16666666666669</v>
      </c>
      <c r="I192" s="37">
        <v>469.13333333333327</v>
      </c>
      <c r="J192" s="37">
        <v>473.36666666666667</v>
      </c>
      <c r="K192" s="28">
        <v>464.9</v>
      </c>
      <c r="L192" s="28">
        <v>457.7</v>
      </c>
      <c r="M192" s="28">
        <v>122.14113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229.6</v>
      </c>
      <c r="D193" s="37">
        <v>229.96666666666667</v>
      </c>
      <c r="E193" s="37">
        <v>227.13333333333333</v>
      </c>
      <c r="F193" s="37">
        <v>224.66666666666666</v>
      </c>
      <c r="G193" s="37">
        <v>221.83333333333331</v>
      </c>
      <c r="H193" s="37">
        <v>232.43333333333334</v>
      </c>
      <c r="I193" s="37">
        <v>235.26666666666665</v>
      </c>
      <c r="J193" s="37">
        <v>237.73333333333335</v>
      </c>
      <c r="K193" s="28">
        <v>232.8</v>
      </c>
      <c r="L193" s="28">
        <v>227.5</v>
      </c>
      <c r="M193" s="28">
        <v>145.21061</v>
      </c>
      <c r="N193" s="1"/>
      <c r="O193" s="1"/>
    </row>
    <row r="194" spans="1:15" ht="12.75" customHeight="1">
      <c r="A194" s="53">
        <v>185</v>
      </c>
      <c r="B194" s="28" t="s">
        <v>199</v>
      </c>
      <c r="C194" s="28">
        <v>106.55</v>
      </c>
      <c r="D194" s="37">
        <v>106.81666666666666</v>
      </c>
      <c r="E194" s="37">
        <v>105.48333333333332</v>
      </c>
      <c r="F194" s="37">
        <v>104.41666666666666</v>
      </c>
      <c r="G194" s="37">
        <v>103.08333333333331</v>
      </c>
      <c r="H194" s="37">
        <v>107.88333333333333</v>
      </c>
      <c r="I194" s="37">
        <v>109.21666666666667</v>
      </c>
      <c r="J194" s="37">
        <v>110.28333333333333</v>
      </c>
      <c r="K194" s="28">
        <v>108.15</v>
      </c>
      <c r="L194" s="28">
        <v>105.75</v>
      </c>
      <c r="M194" s="28">
        <v>556.86404000000005</v>
      </c>
      <c r="N194" s="1"/>
      <c r="O194" s="1"/>
    </row>
    <row r="195" spans="1:15" ht="12.75" customHeight="1">
      <c r="A195" s="53">
        <v>186</v>
      </c>
      <c r="B195" s="28" t="s">
        <v>201</v>
      </c>
      <c r="C195" s="28">
        <v>1070.95</v>
      </c>
      <c r="D195" s="37">
        <v>1066.4833333333333</v>
      </c>
      <c r="E195" s="37">
        <v>1059.5666666666666</v>
      </c>
      <c r="F195" s="37">
        <v>1048.1833333333332</v>
      </c>
      <c r="G195" s="37">
        <v>1041.2666666666664</v>
      </c>
      <c r="H195" s="37">
        <v>1077.8666666666668</v>
      </c>
      <c r="I195" s="37">
        <v>1084.7833333333333</v>
      </c>
      <c r="J195" s="37">
        <v>1096.166666666667</v>
      </c>
      <c r="K195" s="28">
        <v>1073.4000000000001</v>
      </c>
      <c r="L195" s="28">
        <v>1055.0999999999999</v>
      </c>
      <c r="M195" s="28">
        <v>21.808</v>
      </c>
      <c r="N195" s="1"/>
      <c r="O195" s="1"/>
    </row>
    <row r="196" spans="1:15" ht="12.75" customHeight="1">
      <c r="A196" s="53">
        <v>187</v>
      </c>
      <c r="B196" s="28" t="s">
        <v>182</v>
      </c>
      <c r="C196" s="28">
        <v>750.05</v>
      </c>
      <c r="D196" s="37">
        <v>746.68333333333339</v>
      </c>
      <c r="E196" s="37">
        <v>739.41666666666674</v>
      </c>
      <c r="F196" s="37">
        <v>728.7833333333333</v>
      </c>
      <c r="G196" s="37">
        <v>721.51666666666665</v>
      </c>
      <c r="H196" s="37">
        <v>757.31666666666683</v>
      </c>
      <c r="I196" s="37">
        <v>764.58333333333348</v>
      </c>
      <c r="J196" s="37">
        <v>775.21666666666692</v>
      </c>
      <c r="K196" s="28">
        <v>753.95</v>
      </c>
      <c r="L196" s="28">
        <v>736.05</v>
      </c>
      <c r="M196" s="28">
        <v>2.8124799999999999</v>
      </c>
      <c r="N196" s="1"/>
      <c r="O196" s="1"/>
    </row>
    <row r="197" spans="1:15" ht="12.75" customHeight="1">
      <c r="A197" s="53">
        <v>188</v>
      </c>
      <c r="B197" s="28" t="s">
        <v>202</v>
      </c>
      <c r="C197" s="28">
        <v>2460.6999999999998</v>
      </c>
      <c r="D197" s="37">
        <v>2465.5833333333335</v>
      </c>
      <c r="E197" s="37">
        <v>2436.166666666667</v>
      </c>
      <c r="F197" s="37">
        <v>2411.6333333333337</v>
      </c>
      <c r="G197" s="37">
        <v>2382.2166666666672</v>
      </c>
      <c r="H197" s="37">
        <v>2490.1166666666668</v>
      </c>
      <c r="I197" s="37">
        <v>2519.5333333333338</v>
      </c>
      <c r="J197" s="37">
        <v>2544.0666666666666</v>
      </c>
      <c r="K197" s="28">
        <v>2495</v>
      </c>
      <c r="L197" s="28">
        <v>2441.0500000000002</v>
      </c>
      <c r="M197" s="28">
        <v>6.7256900000000002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1554.1</v>
      </c>
      <c r="D198" s="37">
        <v>1546.8166666666666</v>
      </c>
      <c r="E198" s="37">
        <v>1536.9833333333331</v>
      </c>
      <c r="F198" s="37">
        <v>1519.8666666666666</v>
      </c>
      <c r="G198" s="37">
        <v>1510.0333333333331</v>
      </c>
      <c r="H198" s="37">
        <v>1563.9333333333332</v>
      </c>
      <c r="I198" s="37">
        <v>1573.7666666666667</v>
      </c>
      <c r="J198" s="37">
        <v>1590.8833333333332</v>
      </c>
      <c r="K198" s="28">
        <v>1556.65</v>
      </c>
      <c r="L198" s="28">
        <v>1529.7</v>
      </c>
      <c r="M198" s="28">
        <v>1.62259</v>
      </c>
      <c r="N198" s="1"/>
      <c r="O198" s="1"/>
    </row>
    <row r="199" spans="1:15" ht="12.75" customHeight="1">
      <c r="A199" s="53">
        <v>190</v>
      </c>
      <c r="B199" s="28" t="s">
        <v>204</v>
      </c>
      <c r="C199" s="28">
        <v>580.95000000000005</v>
      </c>
      <c r="D199" s="37">
        <v>582.31666666666672</v>
      </c>
      <c r="E199" s="37">
        <v>572.93333333333339</v>
      </c>
      <c r="F199" s="37">
        <v>564.91666666666663</v>
      </c>
      <c r="G199" s="37">
        <v>555.5333333333333</v>
      </c>
      <c r="H199" s="37">
        <v>590.33333333333348</v>
      </c>
      <c r="I199" s="37">
        <v>599.71666666666692</v>
      </c>
      <c r="J199" s="37">
        <v>607.73333333333358</v>
      </c>
      <c r="K199" s="28">
        <v>591.70000000000005</v>
      </c>
      <c r="L199" s="28">
        <v>574.29999999999995</v>
      </c>
      <c r="M199" s="28">
        <v>6.0280399999999998</v>
      </c>
      <c r="N199" s="1"/>
      <c r="O199" s="1"/>
    </row>
    <row r="200" spans="1:15" ht="12.75" customHeight="1">
      <c r="A200" s="53">
        <v>191</v>
      </c>
      <c r="B200" s="28" t="s">
        <v>205</v>
      </c>
      <c r="C200" s="28">
        <v>1344.9</v>
      </c>
      <c r="D200" s="37">
        <v>1340.2833333333335</v>
      </c>
      <c r="E200" s="37">
        <v>1326.666666666667</v>
      </c>
      <c r="F200" s="37">
        <v>1308.4333333333334</v>
      </c>
      <c r="G200" s="37">
        <v>1294.8166666666668</v>
      </c>
      <c r="H200" s="37">
        <v>1358.5166666666671</v>
      </c>
      <c r="I200" s="37">
        <v>1372.1333333333334</v>
      </c>
      <c r="J200" s="37">
        <v>1390.3666666666672</v>
      </c>
      <c r="K200" s="28">
        <v>1353.9</v>
      </c>
      <c r="L200" s="28">
        <v>1322.05</v>
      </c>
      <c r="M200" s="28">
        <v>6.3368099999999998</v>
      </c>
      <c r="N200" s="1"/>
      <c r="O200" s="1"/>
    </row>
    <row r="201" spans="1:15" ht="12.75" customHeight="1">
      <c r="A201" s="53">
        <v>192</v>
      </c>
      <c r="B201" s="28" t="s">
        <v>510</v>
      </c>
      <c r="C201" s="28">
        <v>36.549999999999997</v>
      </c>
      <c r="D201" s="37">
        <v>36.75</v>
      </c>
      <c r="E201" s="37">
        <v>36.299999999999997</v>
      </c>
      <c r="F201" s="37">
        <v>36.049999999999997</v>
      </c>
      <c r="G201" s="37">
        <v>35.599999999999994</v>
      </c>
      <c r="H201" s="37">
        <v>37</v>
      </c>
      <c r="I201" s="37">
        <v>37.450000000000003</v>
      </c>
      <c r="J201" s="37">
        <v>37.700000000000003</v>
      </c>
      <c r="K201" s="28">
        <v>37.200000000000003</v>
      </c>
      <c r="L201" s="28">
        <v>36.5</v>
      </c>
      <c r="M201" s="28">
        <v>81.958939999999998</v>
      </c>
      <c r="N201" s="1"/>
      <c r="O201" s="1"/>
    </row>
    <row r="202" spans="1:15" ht="12.75" customHeight="1">
      <c r="A202" s="53">
        <v>193</v>
      </c>
      <c r="B202" s="28" t="s">
        <v>209</v>
      </c>
      <c r="C202" s="28">
        <v>759.75</v>
      </c>
      <c r="D202" s="37">
        <v>758.81666666666661</v>
      </c>
      <c r="E202" s="37">
        <v>753.93333333333317</v>
      </c>
      <c r="F202" s="37">
        <v>748.11666666666656</v>
      </c>
      <c r="G202" s="37">
        <v>743.23333333333312</v>
      </c>
      <c r="H202" s="37">
        <v>764.63333333333321</v>
      </c>
      <c r="I202" s="37">
        <v>769.51666666666665</v>
      </c>
      <c r="J202" s="37">
        <v>775.33333333333326</v>
      </c>
      <c r="K202" s="28">
        <v>763.7</v>
      </c>
      <c r="L202" s="28">
        <v>753</v>
      </c>
      <c r="M202" s="28">
        <v>12.45022</v>
      </c>
      <c r="N202" s="1"/>
      <c r="O202" s="1"/>
    </row>
    <row r="203" spans="1:15" ht="12.75" customHeight="1">
      <c r="A203" s="53">
        <v>194</v>
      </c>
      <c r="B203" s="28" t="s">
        <v>208</v>
      </c>
      <c r="C203" s="28">
        <v>6508.35</v>
      </c>
      <c r="D203" s="37">
        <v>6498.05</v>
      </c>
      <c r="E203" s="37">
        <v>6462.4000000000005</v>
      </c>
      <c r="F203" s="37">
        <v>6416.4500000000007</v>
      </c>
      <c r="G203" s="37">
        <v>6380.8000000000011</v>
      </c>
      <c r="H203" s="37">
        <v>6544</v>
      </c>
      <c r="I203" s="37">
        <v>6579.65</v>
      </c>
      <c r="J203" s="37">
        <v>6625.5999999999995</v>
      </c>
      <c r="K203" s="28">
        <v>6533.7</v>
      </c>
      <c r="L203" s="28">
        <v>6452.1</v>
      </c>
      <c r="M203" s="28">
        <v>2.2310099999999999</v>
      </c>
      <c r="N203" s="1"/>
      <c r="O203" s="1"/>
    </row>
    <row r="204" spans="1:15" ht="12.75" customHeight="1">
      <c r="A204" s="53">
        <v>195</v>
      </c>
      <c r="B204" s="28" t="s">
        <v>277</v>
      </c>
      <c r="C204" s="28">
        <v>40.450000000000003</v>
      </c>
      <c r="D204" s="37">
        <v>40.216666666666669</v>
      </c>
      <c r="E204" s="37">
        <v>39.733333333333334</v>
      </c>
      <c r="F204" s="37">
        <v>39.016666666666666</v>
      </c>
      <c r="G204" s="37">
        <v>38.533333333333331</v>
      </c>
      <c r="H204" s="37">
        <v>40.933333333333337</v>
      </c>
      <c r="I204" s="37">
        <v>41.416666666666671</v>
      </c>
      <c r="J204" s="37">
        <v>42.13333333333334</v>
      </c>
      <c r="K204" s="28">
        <v>40.700000000000003</v>
      </c>
      <c r="L204" s="28">
        <v>39.5</v>
      </c>
      <c r="M204" s="28">
        <v>57.474310000000003</v>
      </c>
      <c r="N204" s="1"/>
      <c r="O204" s="1"/>
    </row>
    <row r="205" spans="1:15" ht="12.75" customHeight="1">
      <c r="A205" s="53">
        <v>196</v>
      </c>
      <c r="B205" s="28" t="s">
        <v>207</v>
      </c>
      <c r="C205" s="28">
        <v>1618.3</v>
      </c>
      <c r="D205" s="37">
        <v>1627.7666666666667</v>
      </c>
      <c r="E205" s="37">
        <v>1600.5333333333333</v>
      </c>
      <c r="F205" s="37">
        <v>1582.7666666666667</v>
      </c>
      <c r="G205" s="37">
        <v>1555.5333333333333</v>
      </c>
      <c r="H205" s="37">
        <v>1645.5333333333333</v>
      </c>
      <c r="I205" s="37">
        <v>1672.7666666666664</v>
      </c>
      <c r="J205" s="37">
        <v>1690.5333333333333</v>
      </c>
      <c r="K205" s="28">
        <v>1655</v>
      </c>
      <c r="L205" s="28">
        <v>1610</v>
      </c>
      <c r="M205" s="28">
        <v>2.2968700000000002</v>
      </c>
      <c r="N205" s="1"/>
      <c r="O205" s="1"/>
    </row>
    <row r="206" spans="1:15" ht="12.75" customHeight="1">
      <c r="A206" s="53">
        <v>197</v>
      </c>
      <c r="B206" s="28" t="s">
        <v>154</v>
      </c>
      <c r="C206" s="28">
        <v>775.8</v>
      </c>
      <c r="D206" s="37">
        <v>775.88333333333333</v>
      </c>
      <c r="E206" s="37">
        <v>763.26666666666665</v>
      </c>
      <c r="F206" s="37">
        <v>750.73333333333335</v>
      </c>
      <c r="G206" s="37">
        <v>738.11666666666667</v>
      </c>
      <c r="H206" s="37">
        <v>788.41666666666663</v>
      </c>
      <c r="I206" s="37">
        <v>801.03333333333319</v>
      </c>
      <c r="J206" s="37">
        <v>813.56666666666661</v>
      </c>
      <c r="K206" s="28">
        <v>788.5</v>
      </c>
      <c r="L206" s="28">
        <v>763.35</v>
      </c>
      <c r="M206" s="28">
        <v>39.884979999999999</v>
      </c>
      <c r="N206" s="1"/>
      <c r="O206" s="1"/>
    </row>
    <row r="207" spans="1:15" ht="12.75" customHeight="1">
      <c r="A207" s="53">
        <v>198</v>
      </c>
      <c r="B207" s="28" t="s">
        <v>279</v>
      </c>
      <c r="C207" s="28">
        <v>1030.9000000000001</v>
      </c>
      <c r="D207" s="37">
        <v>1013.15</v>
      </c>
      <c r="E207" s="37">
        <v>981.3</v>
      </c>
      <c r="F207" s="37">
        <v>931.69999999999993</v>
      </c>
      <c r="G207" s="37">
        <v>899.84999999999991</v>
      </c>
      <c r="H207" s="37">
        <v>1062.75</v>
      </c>
      <c r="I207" s="37">
        <v>1094.6000000000001</v>
      </c>
      <c r="J207" s="37">
        <v>1144.2</v>
      </c>
      <c r="K207" s="28">
        <v>1045</v>
      </c>
      <c r="L207" s="28">
        <v>963.55</v>
      </c>
      <c r="M207" s="28">
        <v>39.272620000000003</v>
      </c>
      <c r="N207" s="1"/>
      <c r="O207" s="1"/>
    </row>
    <row r="208" spans="1:15" ht="12.75" customHeight="1">
      <c r="A208" s="53">
        <v>199</v>
      </c>
      <c r="B208" s="28" t="s">
        <v>210</v>
      </c>
      <c r="C208" s="28">
        <v>266.7</v>
      </c>
      <c r="D208" s="37">
        <v>265.23333333333335</v>
      </c>
      <c r="E208" s="37">
        <v>263.2166666666667</v>
      </c>
      <c r="F208" s="37">
        <v>259.73333333333335</v>
      </c>
      <c r="G208" s="37">
        <v>257.7166666666667</v>
      </c>
      <c r="H208" s="37">
        <v>268.7166666666667</v>
      </c>
      <c r="I208" s="37">
        <v>270.73333333333335</v>
      </c>
      <c r="J208" s="37">
        <v>274.2166666666667</v>
      </c>
      <c r="K208" s="28">
        <v>267.25</v>
      </c>
      <c r="L208" s="28">
        <v>261.75</v>
      </c>
      <c r="M208" s="28">
        <v>76.079340000000002</v>
      </c>
      <c r="N208" s="1"/>
      <c r="O208" s="1"/>
    </row>
    <row r="209" spans="1:15" ht="12.75" customHeight="1">
      <c r="A209" s="53">
        <v>200</v>
      </c>
      <c r="B209" s="28" t="s">
        <v>127</v>
      </c>
      <c r="C209" s="28">
        <v>9.1999999999999993</v>
      </c>
      <c r="D209" s="37">
        <v>9.1333333333333329</v>
      </c>
      <c r="E209" s="37">
        <v>8.9166666666666661</v>
      </c>
      <c r="F209" s="37">
        <v>8.6333333333333329</v>
      </c>
      <c r="G209" s="37">
        <v>8.4166666666666661</v>
      </c>
      <c r="H209" s="37">
        <v>9.4166666666666661</v>
      </c>
      <c r="I209" s="37">
        <v>9.6333333333333346</v>
      </c>
      <c r="J209" s="37">
        <v>9.9166666666666661</v>
      </c>
      <c r="K209" s="28">
        <v>9.35</v>
      </c>
      <c r="L209" s="28">
        <v>8.85</v>
      </c>
      <c r="M209" s="28">
        <v>2120.5312800000002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995.7</v>
      </c>
      <c r="D210" s="37">
        <v>992.88333333333333</v>
      </c>
      <c r="E210" s="37">
        <v>985.81666666666661</v>
      </c>
      <c r="F210" s="37">
        <v>975.93333333333328</v>
      </c>
      <c r="G210" s="37">
        <v>968.86666666666656</v>
      </c>
      <c r="H210" s="37">
        <v>1002.7666666666667</v>
      </c>
      <c r="I210" s="37">
        <v>1009.8333333333335</v>
      </c>
      <c r="J210" s="37">
        <v>1019.7166666666667</v>
      </c>
      <c r="K210" s="28">
        <v>999.95</v>
      </c>
      <c r="L210" s="28">
        <v>983</v>
      </c>
      <c r="M210" s="28">
        <v>7.3767699999999996</v>
      </c>
      <c r="N210" s="1"/>
      <c r="O210" s="1"/>
    </row>
    <row r="211" spans="1:15" ht="12.75" customHeight="1">
      <c r="A211" s="53">
        <v>202</v>
      </c>
      <c r="B211" s="28" t="s">
        <v>280</v>
      </c>
      <c r="C211" s="28">
        <v>1792.65</v>
      </c>
      <c r="D211" s="37">
        <v>1789.9833333333333</v>
      </c>
      <c r="E211" s="37">
        <v>1775.2166666666667</v>
      </c>
      <c r="F211" s="37">
        <v>1757.7833333333333</v>
      </c>
      <c r="G211" s="37">
        <v>1743.0166666666667</v>
      </c>
      <c r="H211" s="37">
        <v>1807.4166666666667</v>
      </c>
      <c r="I211" s="37">
        <v>1822.1833333333336</v>
      </c>
      <c r="J211" s="37">
        <v>1839.6166666666668</v>
      </c>
      <c r="K211" s="28">
        <v>1804.75</v>
      </c>
      <c r="L211" s="28">
        <v>1772.55</v>
      </c>
      <c r="M211" s="28">
        <v>0.69833000000000001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416.15</v>
      </c>
      <c r="D212" s="37">
        <v>416.66666666666669</v>
      </c>
      <c r="E212" s="37">
        <v>413.83333333333337</v>
      </c>
      <c r="F212" s="37">
        <v>411.51666666666671</v>
      </c>
      <c r="G212" s="37">
        <v>408.68333333333339</v>
      </c>
      <c r="H212" s="37">
        <v>418.98333333333335</v>
      </c>
      <c r="I212" s="37">
        <v>421.81666666666672</v>
      </c>
      <c r="J212" s="37">
        <v>424.13333333333333</v>
      </c>
      <c r="K212" s="28">
        <v>419.5</v>
      </c>
      <c r="L212" s="28">
        <v>414.35</v>
      </c>
      <c r="M212" s="28">
        <v>37.145850000000003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16.600000000000001</v>
      </c>
      <c r="D213" s="37">
        <v>16.533333333333335</v>
      </c>
      <c r="E213" s="37">
        <v>16.31666666666667</v>
      </c>
      <c r="F213" s="37">
        <v>16.033333333333335</v>
      </c>
      <c r="G213" s="37">
        <v>15.81666666666667</v>
      </c>
      <c r="H213" s="37">
        <v>16.81666666666667</v>
      </c>
      <c r="I213" s="37">
        <v>17.033333333333331</v>
      </c>
      <c r="J213" s="37">
        <v>17.31666666666667</v>
      </c>
      <c r="K213" s="28">
        <v>16.75</v>
      </c>
      <c r="L213" s="28">
        <v>16.25</v>
      </c>
      <c r="M213" s="28">
        <v>867.55636000000004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263.89999999999998</v>
      </c>
      <c r="D214" s="37">
        <v>261.56666666666666</v>
      </c>
      <c r="E214" s="37">
        <v>258.33333333333331</v>
      </c>
      <c r="F214" s="37">
        <v>252.76666666666665</v>
      </c>
      <c r="G214" s="37">
        <v>249.5333333333333</v>
      </c>
      <c r="H214" s="37">
        <v>267.13333333333333</v>
      </c>
      <c r="I214" s="37">
        <v>270.36666666666667</v>
      </c>
      <c r="J214" s="37">
        <v>275.93333333333334</v>
      </c>
      <c r="K214" s="37">
        <v>264.8</v>
      </c>
      <c r="L214" s="37">
        <v>256</v>
      </c>
      <c r="M214" s="37">
        <v>115.76824000000001</v>
      </c>
      <c r="N214" s="1"/>
      <c r="O214" s="1"/>
    </row>
    <row r="215" spans="1:15" ht="12.75" customHeight="1">
      <c r="A215" s="53">
        <v>206</v>
      </c>
      <c r="B215" s="28" t="s">
        <v>840</v>
      </c>
      <c r="C215" s="37">
        <v>62.2</v>
      </c>
      <c r="D215" s="37">
        <v>62.70000000000001</v>
      </c>
      <c r="E215" s="37">
        <v>61.200000000000017</v>
      </c>
      <c r="F215" s="37">
        <v>60.20000000000001</v>
      </c>
      <c r="G215" s="37">
        <v>58.700000000000017</v>
      </c>
      <c r="H215" s="37">
        <v>63.700000000000017</v>
      </c>
      <c r="I215" s="37">
        <v>65.2</v>
      </c>
      <c r="J215" s="37">
        <v>66.200000000000017</v>
      </c>
      <c r="K215" s="37">
        <v>64.2</v>
      </c>
      <c r="L215" s="37">
        <v>61.7</v>
      </c>
      <c r="M215" s="37">
        <v>1164.0100199999999</v>
      </c>
      <c r="N215" s="1"/>
      <c r="O215" s="1"/>
    </row>
    <row r="216" spans="1:15" ht="12.75" customHeight="1">
      <c r="A216" s="53">
        <v>207</v>
      </c>
      <c r="B216" s="28" t="s">
        <v>827</v>
      </c>
      <c r="C216" s="37">
        <v>391.15</v>
      </c>
      <c r="D216" s="37">
        <v>389.51666666666665</v>
      </c>
      <c r="E216" s="37">
        <v>386.0333333333333</v>
      </c>
      <c r="F216" s="37">
        <v>380.91666666666663</v>
      </c>
      <c r="G216" s="37">
        <v>377.43333333333328</v>
      </c>
      <c r="H216" s="37">
        <v>394.63333333333333</v>
      </c>
      <c r="I216" s="37">
        <v>398.11666666666667</v>
      </c>
      <c r="J216" s="37">
        <v>403.23333333333335</v>
      </c>
      <c r="K216" s="37">
        <v>393</v>
      </c>
      <c r="L216" s="37">
        <v>384.4</v>
      </c>
      <c r="M216" s="37">
        <v>9.9575200000000006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B18" sqref="B18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72"/>
      <c r="B1" s="473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85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44798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65" t="s">
        <v>16</v>
      </c>
      <c r="B9" s="467" t="s">
        <v>18</v>
      </c>
      <c r="C9" s="471" t="s">
        <v>20</v>
      </c>
      <c r="D9" s="471" t="s">
        <v>21</v>
      </c>
      <c r="E9" s="462" t="s">
        <v>22</v>
      </c>
      <c r="F9" s="463"/>
      <c r="G9" s="464"/>
      <c r="H9" s="462" t="s">
        <v>23</v>
      </c>
      <c r="I9" s="463"/>
      <c r="J9" s="464"/>
      <c r="K9" s="23"/>
      <c r="L9" s="24"/>
      <c r="M9" s="50"/>
      <c r="N9" s="1"/>
      <c r="O9" s="1"/>
    </row>
    <row r="10" spans="1:15" ht="42.75" customHeight="1">
      <c r="A10" s="469"/>
      <c r="B10" s="470"/>
      <c r="C10" s="470"/>
      <c r="D10" s="47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80" t="s">
        <v>287</v>
      </c>
      <c r="C11" s="271">
        <v>22369.599999999999</v>
      </c>
      <c r="D11" s="272">
        <v>22442.983333333334</v>
      </c>
      <c r="E11" s="272">
        <v>22134.966666666667</v>
      </c>
      <c r="F11" s="272">
        <v>21900.333333333332</v>
      </c>
      <c r="G11" s="272">
        <v>21592.316666666666</v>
      </c>
      <c r="H11" s="272">
        <v>22677.616666666669</v>
      </c>
      <c r="I11" s="272">
        <v>22985.633333333339</v>
      </c>
      <c r="J11" s="272">
        <v>23220.26666666667</v>
      </c>
      <c r="K11" s="271">
        <v>22751</v>
      </c>
      <c r="L11" s="271">
        <v>22208.35</v>
      </c>
      <c r="M11" s="271">
        <v>3.526E-2</v>
      </c>
      <c r="N11" s="1"/>
      <c r="O11" s="1"/>
    </row>
    <row r="12" spans="1:15" ht="12" customHeight="1">
      <c r="A12" s="30">
        <v>2</v>
      </c>
      <c r="B12" s="281" t="s">
        <v>288</v>
      </c>
      <c r="C12" s="271">
        <v>3060.45</v>
      </c>
      <c r="D12" s="272">
        <v>3006.15</v>
      </c>
      <c r="E12" s="272">
        <v>2922.4</v>
      </c>
      <c r="F12" s="272">
        <v>2784.35</v>
      </c>
      <c r="G12" s="272">
        <v>2700.6</v>
      </c>
      <c r="H12" s="272">
        <v>3144.2000000000003</v>
      </c>
      <c r="I12" s="272">
        <v>3227.9500000000003</v>
      </c>
      <c r="J12" s="272">
        <v>3366.0000000000005</v>
      </c>
      <c r="K12" s="271">
        <v>3089.9</v>
      </c>
      <c r="L12" s="271">
        <v>2868.1</v>
      </c>
      <c r="M12" s="271">
        <v>8.4334199999999999</v>
      </c>
      <c r="N12" s="1"/>
      <c r="O12" s="1"/>
    </row>
    <row r="13" spans="1:15" ht="12" customHeight="1">
      <c r="A13" s="30">
        <v>3</v>
      </c>
      <c r="B13" s="281" t="s">
        <v>43</v>
      </c>
      <c r="C13" s="271">
        <v>2301.65</v>
      </c>
      <c r="D13" s="272">
        <v>2297.4</v>
      </c>
      <c r="E13" s="272">
        <v>2284.8000000000002</v>
      </c>
      <c r="F13" s="272">
        <v>2267.9500000000003</v>
      </c>
      <c r="G13" s="272">
        <v>2255.3500000000004</v>
      </c>
      <c r="H13" s="272">
        <v>2314.25</v>
      </c>
      <c r="I13" s="272">
        <v>2326.8499999999995</v>
      </c>
      <c r="J13" s="272">
        <v>2343.6999999999998</v>
      </c>
      <c r="K13" s="271">
        <v>2310</v>
      </c>
      <c r="L13" s="271">
        <v>2280.5500000000002</v>
      </c>
      <c r="M13" s="271">
        <v>3.6343700000000001</v>
      </c>
      <c r="N13" s="1"/>
      <c r="O13" s="1"/>
    </row>
    <row r="14" spans="1:15" ht="12" customHeight="1">
      <c r="A14" s="30">
        <v>4</v>
      </c>
      <c r="B14" s="281" t="s">
        <v>290</v>
      </c>
      <c r="C14" s="271">
        <v>2561.6</v>
      </c>
      <c r="D14" s="272">
        <v>2543.1166666666663</v>
      </c>
      <c r="E14" s="272">
        <v>2508.6833333333325</v>
      </c>
      <c r="F14" s="272">
        <v>2455.766666666666</v>
      </c>
      <c r="G14" s="272">
        <v>2421.3333333333321</v>
      </c>
      <c r="H14" s="272">
        <v>2596.0333333333328</v>
      </c>
      <c r="I14" s="272">
        <v>2630.4666666666662</v>
      </c>
      <c r="J14" s="272">
        <v>2683.3833333333332</v>
      </c>
      <c r="K14" s="271">
        <v>2577.5500000000002</v>
      </c>
      <c r="L14" s="271">
        <v>2490.1999999999998</v>
      </c>
      <c r="M14" s="271">
        <v>0.56066000000000005</v>
      </c>
      <c r="N14" s="1"/>
      <c r="O14" s="1"/>
    </row>
    <row r="15" spans="1:15" ht="12" customHeight="1">
      <c r="A15" s="30">
        <v>5</v>
      </c>
      <c r="B15" s="281" t="s">
        <v>291</v>
      </c>
      <c r="C15" s="271">
        <v>1044.2</v>
      </c>
      <c r="D15" s="272">
        <v>1049.45</v>
      </c>
      <c r="E15" s="272">
        <v>1033</v>
      </c>
      <c r="F15" s="272">
        <v>1021.8</v>
      </c>
      <c r="G15" s="272">
        <v>1005.3499999999999</v>
      </c>
      <c r="H15" s="272">
        <v>1060.6500000000001</v>
      </c>
      <c r="I15" s="272">
        <v>1077.1000000000004</v>
      </c>
      <c r="J15" s="272">
        <v>1088.3000000000002</v>
      </c>
      <c r="K15" s="271">
        <v>1065.9000000000001</v>
      </c>
      <c r="L15" s="271">
        <v>1038.25</v>
      </c>
      <c r="M15" s="271">
        <v>3.27468</v>
      </c>
      <c r="N15" s="1"/>
      <c r="O15" s="1"/>
    </row>
    <row r="16" spans="1:15" ht="12" customHeight="1">
      <c r="A16" s="30">
        <v>6</v>
      </c>
      <c r="B16" s="281" t="s">
        <v>59</v>
      </c>
      <c r="C16" s="271">
        <v>651.65</v>
      </c>
      <c r="D16" s="272">
        <v>651.30000000000007</v>
      </c>
      <c r="E16" s="272">
        <v>643.60000000000014</v>
      </c>
      <c r="F16" s="272">
        <v>635.55000000000007</v>
      </c>
      <c r="G16" s="272">
        <v>627.85000000000014</v>
      </c>
      <c r="H16" s="272">
        <v>659.35000000000014</v>
      </c>
      <c r="I16" s="272">
        <v>667.05000000000018</v>
      </c>
      <c r="J16" s="272">
        <v>675.10000000000014</v>
      </c>
      <c r="K16" s="271">
        <v>659</v>
      </c>
      <c r="L16" s="271">
        <v>643.25</v>
      </c>
      <c r="M16" s="271">
        <v>21.216349999999998</v>
      </c>
      <c r="N16" s="1"/>
      <c r="O16" s="1"/>
    </row>
    <row r="17" spans="1:15" ht="12" customHeight="1">
      <c r="A17" s="30">
        <v>7</v>
      </c>
      <c r="B17" s="281" t="s">
        <v>292</v>
      </c>
      <c r="C17" s="271">
        <v>439.15</v>
      </c>
      <c r="D17" s="272">
        <v>440.83333333333331</v>
      </c>
      <c r="E17" s="272">
        <v>435.41666666666663</v>
      </c>
      <c r="F17" s="272">
        <v>431.68333333333334</v>
      </c>
      <c r="G17" s="272">
        <v>426.26666666666665</v>
      </c>
      <c r="H17" s="272">
        <v>444.56666666666661</v>
      </c>
      <c r="I17" s="272">
        <v>449.98333333333323</v>
      </c>
      <c r="J17" s="272">
        <v>453.71666666666658</v>
      </c>
      <c r="K17" s="271">
        <v>446.25</v>
      </c>
      <c r="L17" s="271">
        <v>437.1</v>
      </c>
      <c r="M17" s="271">
        <v>0.71506999999999998</v>
      </c>
      <c r="N17" s="1"/>
      <c r="O17" s="1"/>
    </row>
    <row r="18" spans="1:15" ht="12" customHeight="1">
      <c r="A18" s="30">
        <v>8</v>
      </c>
      <c r="B18" s="281" t="s">
        <v>293</v>
      </c>
      <c r="C18" s="271">
        <v>2210.1999999999998</v>
      </c>
      <c r="D18" s="272">
        <v>2227.7833333333333</v>
      </c>
      <c r="E18" s="272">
        <v>2162.4166666666665</v>
      </c>
      <c r="F18" s="272">
        <v>2114.6333333333332</v>
      </c>
      <c r="G18" s="272">
        <v>2049.2666666666664</v>
      </c>
      <c r="H18" s="272">
        <v>2275.5666666666666</v>
      </c>
      <c r="I18" s="272">
        <v>2340.9333333333334</v>
      </c>
      <c r="J18" s="272">
        <v>2388.7166666666667</v>
      </c>
      <c r="K18" s="271">
        <v>2293.15</v>
      </c>
      <c r="L18" s="271">
        <v>2180</v>
      </c>
      <c r="M18" s="271">
        <v>1.0685500000000001</v>
      </c>
      <c r="N18" s="1"/>
      <c r="O18" s="1"/>
    </row>
    <row r="19" spans="1:15" ht="12" customHeight="1">
      <c r="A19" s="30">
        <v>9</v>
      </c>
      <c r="B19" s="281" t="s">
        <v>237</v>
      </c>
      <c r="C19" s="271">
        <v>19080.099999999999</v>
      </c>
      <c r="D19" s="272">
        <v>18958.099999999999</v>
      </c>
      <c r="E19" s="272">
        <v>18794.649999999998</v>
      </c>
      <c r="F19" s="272">
        <v>18509.2</v>
      </c>
      <c r="G19" s="272">
        <v>18345.75</v>
      </c>
      <c r="H19" s="272">
        <v>19243.549999999996</v>
      </c>
      <c r="I19" s="272">
        <v>19406.999999999993</v>
      </c>
      <c r="J19" s="272">
        <v>19692.449999999993</v>
      </c>
      <c r="K19" s="271">
        <v>19121.55</v>
      </c>
      <c r="L19" s="271">
        <v>18672.650000000001</v>
      </c>
      <c r="M19" s="271">
        <v>0.18321000000000001</v>
      </c>
      <c r="N19" s="1"/>
      <c r="O19" s="1"/>
    </row>
    <row r="20" spans="1:15" ht="12" customHeight="1">
      <c r="A20" s="30">
        <v>10</v>
      </c>
      <c r="B20" s="281" t="s">
        <v>45</v>
      </c>
      <c r="C20" s="271">
        <v>3134.65</v>
      </c>
      <c r="D20" s="272">
        <v>3091.2166666666667</v>
      </c>
      <c r="E20" s="272">
        <v>3029.4333333333334</v>
      </c>
      <c r="F20" s="272">
        <v>2924.2166666666667</v>
      </c>
      <c r="G20" s="272">
        <v>2862.4333333333334</v>
      </c>
      <c r="H20" s="272">
        <v>3196.4333333333334</v>
      </c>
      <c r="I20" s="272">
        <v>3258.2166666666672</v>
      </c>
      <c r="J20" s="272">
        <v>3363.4333333333334</v>
      </c>
      <c r="K20" s="271">
        <v>3153</v>
      </c>
      <c r="L20" s="271">
        <v>2986</v>
      </c>
      <c r="M20" s="271">
        <v>34.753869999999999</v>
      </c>
      <c r="N20" s="1"/>
      <c r="O20" s="1"/>
    </row>
    <row r="21" spans="1:15" ht="12" customHeight="1">
      <c r="A21" s="30">
        <v>11</v>
      </c>
      <c r="B21" s="281" t="s">
        <v>238</v>
      </c>
      <c r="C21" s="271">
        <v>2358.85</v>
      </c>
      <c r="D21" s="272">
        <v>2355.25</v>
      </c>
      <c r="E21" s="272">
        <v>2297.6</v>
      </c>
      <c r="F21" s="272">
        <v>2236.35</v>
      </c>
      <c r="G21" s="272">
        <v>2178.6999999999998</v>
      </c>
      <c r="H21" s="272">
        <v>2416.5</v>
      </c>
      <c r="I21" s="272">
        <v>2474.1499999999996</v>
      </c>
      <c r="J21" s="272">
        <v>2535.4</v>
      </c>
      <c r="K21" s="271">
        <v>2412.9</v>
      </c>
      <c r="L21" s="271">
        <v>2294</v>
      </c>
      <c r="M21" s="271">
        <v>36.008040000000001</v>
      </c>
      <c r="N21" s="1"/>
      <c r="O21" s="1"/>
    </row>
    <row r="22" spans="1:15" ht="12" customHeight="1">
      <c r="A22" s="30">
        <v>12</v>
      </c>
      <c r="B22" s="281" t="s">
        <v>46</v>
      </c>
      <c r="C22" s="271">
        <v>836.3</v>
      </c>
      <c r="D22" s="272">
        <v>830.51666666666654</v>
      </c>
      <c r="E22" s="272">
        <v>822.8833333333331</v>
      </c>
      <c r="F22" s="272">
        <v>809.46666666666658</v>
      </c>
      <c r="G22" s="272">
        <v>801.83333333333314</v>
      </c>
      <c r="H22" s="272">
        <v>843.93333333333305</v>
      </c>
      <c r="I22" s="272">
        <v>851.56666666666649</v>
      </c>
      <c r="J22" s="272">
        <v>864.98333333333301</v>
      </c>
      <c r="K22" s="271">
        <v>838.15</v>
      </c>
      <c r="L22" s="271">
        <v>817.1</v>
      </c>
      <c r="M22" s="271">
        <v>65.587220000000002</v>
      </c>
      <c r="N22" s="1"/>
      <c r="O22" s="1"/>
    </row>
    <row r="23" spans="1:15" ht="12.75" customHeight="1">
      <c r="A23" s="30">
        <v>13</v>
      </c>
      <c r="B23" s="281" t="s">
        <v>239</v>
      </c>
      <c r="C23" s="271">
        <v>3427.8</v>
      </c>
      <c r="D23" s="272">
        <v>3407.2666666666664</v>
      </c>
      <c r="E23" s="272">
        <v>3355.5333333333328</v>
      </c>
      <c r="F23" s="272">
        <v>3283.2666666666664</v>
      </c>
      <c r="G23" s="272">
        <v>3231.5333333333328</v>
      </c>
      <c r="H23" s="272">
        <v>3479.5333333333328</v>
      </c>
      <c r="I23" s="272">
        <v>3531.2666666666664</v>
      </c>
      <c r="J23" s="272">
        <v>3603.5333333333328</v>
      </c>
      <c r="K23" s="271">
        <v>3459</v>
      </c>
      <c r="L23" s="271">
        <v>3335</v>
      </c>
      <c r="M23" s="271">
        <v>4.5910799999999998</v>
      </c>
      <c r="N23" s="1"/>
      <c r="O23" s="1"/>
    </row>
    <row r="24" spans="1:15" ht="12.75" customHeight="1">
      <c r="A24" s="30">
        <v>14</v>
      </c>
      <c r="B24" s="281" t="s">
        <v>240</v>
      </c>
      <c r="C24" s="271">
        <v>3700.4</v>
      </c>
      <c r="D24" s="272">
        <v>3648.8333333333335</v>
      </c>
      <c r="E24" s="272">
        <v>3527.666666666667</v>
      </c>
      <c r="F24" s="272">
        <v>3354.9333333333334</v>
      </c>
      <c r="G24" s="272">
        <v>3233.7666666666669</v>
      </c>
      <c r="H24" s="272">
        <v>3821.5666666666671</v>
      </c>
      <c r="I24" s="272">
        <v>3942.733333333334</v>
      </c>
      <c r="J24" s="272">
        <v>4115.4666666666672</v>
      </c>
      <c r="K24" s="271">
        <v>3770</v>
      </c>
      <c r="L24" s="271">
        <v>3476.1</v>
      </c>
      <c r="M24" s="271">
        <v>12.300269999999999</v>
      </c>
      <c r="N24" s="1"/>
      <c r="O24" s="1"/>
    </row>
    <row r="25" spans="1:15" ht="12.75" customHeight="1">
      <c r="A25" s="30">
        <v>15</v>
      </c>
      <c r="B25" s="281" t="s">
        <v>241</v>
      </c>
      <c r="C25" s="271">
        <v>111</v>
      </c>
      <c r="D25" s="272">
        <v>110.64999999999999</v>
      </c>
      <c r="E25" s="272">
        <v>109.94999999999999</v>
      </c>
      <c r="F25" s="272">
        <v>108.89999999999999</v>
      </c>
      <c r="G25" s="272">
        <v>108.19999999999999</v>
      </c>
      <c r="H25" s="272">
        <v>111.69999999999999</v>
      </c>
      <c r="I25" s="272">
        <v>112.4</v>
      </c>
      <c r="J25" s="272">
        <v>113.44999999999999</v>
      </c>
      <c r="K25" s="271">
        <v>111.35</v>
      </c>
      <c r="L25" s="271">
        <v>109.6</v>
      </c>
      <c r="M25" s="271">
        <v>22.642959999999999</v>
      </c>
      <c r="N25" s="1"/>
      <c r="O25" s="1"/>
    </row>
    <row r="26" spans="1:15" ht="12.75" customHeight="1">
      <c r="A26" s="30">
        <v>16</v>
      </c>
      <c r="B26" s="281" t="s">
        <v>41</v>
      </c>
      <c r="C26" s="271">
        <v>293.25</v>
      </c>
      <c r="D26" s="272">
        <v>291.4666666666667</v>
      </c>
      <c r="E26" s="272">
        <v>288.48333333333341</v>
      </c>
      <c r="F26" s="272">
        <v>283.7166666666667</v>
      </c>
      <c r="G26" s="272">
        <v>280.73333333333341</v>
      </c>
      <c r="H26" s="272">
        <v>296.23333333333341</v>
      </c>
      <c r="I26" s="272">
        <v>299.21666666666675</v>
      </c>
      <c r="J26" s="272">
        <v>303.98333333333341</v>
      </c>
      <c r="K26" s="271">
        <v>294.45</v>
      </c>
      <c r="L26" s="271">
        <v>286.7</v>
      </c>
      <c r="M26" s="271">
        <v>17.17876</v>
      </c>
      <c r="N26" s="1"/>
      <c r="O26" s="1"/>
    </row>
    <row r="27" spans="1:15" ht="12.75" customHeight="1">
      <c r="A27" s="30">
        <v>17</v>
      </c>
      <c r="B27" s="281" t="s">
        <v>841</v>
      </c>
      <c r="C27" s="271">
        <v>446.2</v>
      </c>
      <c r="D27" s="272">
        <v>447.11666666666662</v>
      </c>
      <c r="E27" s="272">
        <v>443.83333333333326</v>
      </c>
      <c r="F27" s="272">
        <v>441.46666666666664</v>
      </c>
      <c r="G27" s="272">
        <v>438.18333333333328</v>
      </c>
      <c r="H27" s="272">
        <v>449.48333333333323</v>
      </c>
      <c r="I27" s="272">
        <v>452.76666666666665</v>
      </c>
      <c r="J27" s="272">
        <v>455.13333333333321</v>
      </c>
      <c r="K27" s="271">
        <v>450.4</v>
      </c>
      <c r="L27" s="271">
        <v>444.75</v>
      </c>
      <c r="M27" s="271">
        <v>0.35210000000000002</v>
      </c>
      <c r="N27" s="1"/>
      <c r="O27" s="1"/>
    </row>
    <row r="28" spans="1:15" ht="12.75" customHeight="1">
      <c r="A28" s="30">
        <v>18</v>
      </c>
      <c r="B28" s="281" t="s">
        <v>294</v>
      </c>
      <c r="C28" s="271">
        <v>264.8</v>
      </c>
      <c r="D28" s="272">
        <v>266.25</v>
      </c>
      <c r="E28" s="272">
        <v>263.05</v>
      </c>
      <c r="F28" s="272">
        <v>261.3</v>
      </c>
      <c r="G28" s="272">
        <v>258.10000000000002</v>
      </c>
      <c r="H28" s="272">
        <v>268</v>
      </c>
      <c r="I28" s="272">
        <v>271.20000000000005</v>
      </c>
      <c r="J28" s="272">
        <v>272.95</v>
      </c>
      <c r="K28" s="271">
        <v>269.45</v>
      </c>
      <c r="L28" s="271">
        <v>264.5</v>
      </c>
      <c r="M28" s="271">
        <v>0.55561000000000005</v>
      </c>
      <c r="N28" s="1"/>
      <c r="O28" s="1"/>
    </row>
    <row r="29" spans="1:15" ht="12.75" customHeight="1">
      <c r="A29" s="30">
        <v>19</v>
      </c>
      <c r="B29" s="281" t="s">
        <v>295</v>
      </c>
      <c r="C29" s="271">
        <v>256.45</v>
      </c>
      <c r="D29" s="272">
        <v>256.68333333333334</v>
      </c>
      <c r="E29" s="272">
        <v>253.61666666666667</v>
      </c>
      <c r="F29" s="272">
        <v>250.78333333333333</v>
      </c>
      <c r="G29" s="272">
        <v>247.71666666666667</v>
      </c>
      <c r="H29" s="272">
        <v>259.51666666666665</v>
      </c>
      <c r="I29" s="272">
        <v>262.58333333333337</v>
      </c>
      <c r="J29" s="272">
        <v>265.41666666666669</v>
      </c>
      <c r="K29" s="271">
        <v>259.75</v>
      </c>
      <c r="L29" s="271">
        <v>253.85</v>
      </c>
      <c r="M29" s="271">
        <v>5.1795099999999996</v>
      </c>
      <c r="N29" s="1"/>
      <c r="O29" s="1"/>
    </row>
    <row r="30" spans="1:15" ht="12.75" customHeight="1">
      <c r="A30" s="30">
        <v>20</v>
      </c>
      <c r="B30" s="281" t="s">
        <v>296</v>
      </c>
      <c r="C30" s="271">
        <v>1286.0999999999999</v>
      </c>
      <c r="D30" s="272">
        <v>1295.0333333333333</v>
      </c>
      <c r="E30" s="272">
        <v>1262.0666666666666</v>
      </c>
      <c r="F30" s="272">
        <v>1238.0333333333333</v>
      </c>
      <c r="G30" s="272">
        <v>1205.0666666666666</v>
      </c>
      <c r="H30" s="272">
        <v>1319.0666666666666</v>
      </c>
      <c r="I30" s="272">
        <v>1352.0333333333333</v>
      </c>
      <c r="J30" s="272">
        <v>1376.0666666666666</v>
      </c>
      <c r="K30" s="271">
        <v>1328</v>
      </c>
      <c r="L30" s="271">
        <v>1271</v>
      </c>
      <c r="M30" s="271">
        <v>15.59366</v>
      </c>
      <c r="N30" s="1"/>
      <c r="O30" s="1"/>
    </row>
    <row r="31" spans="1:15" ht="12.75" customHeight="1">
      <c r="A31" s="30">
        <v>21</v>
      </c>
      <c r="B31" s="281" t="s">
        <v>242</v>
      </c>
      <c r="C31" s="271">
        <v>1324.65</v>
      </c>
      <c r="D31" s="272">
        <v>1317.2</v>
      </c>
      <c r="E31" s="272">
        <v>1293.4000000000001</v>
      </c>
      <c r="F31" s="272">
        <v>1262.1500000000001</v>
      </c>
      <c r="G31" s="272">
        <v>1238.3500000000001</v>
      </c>
      <c r="H31" s="272">
        <v>1348.45</v>
      </c>
      <c r="I31" s="272">
        <v>1372.2499999999998</v>
      </c>
      <c r="J31" s="272">
        <v>1403.5</v>
      </c>
      <c r="K31" s="271">
        <v>1341</v>
      </c>
      <c r="L31" s="271">
        <v>1285.95</v>
      </c>
      <c r="M31" s="271">
        <v>2.57355</v>
      </c>
      <c r="N31" s="1"/>
      <c r="O31" s="1"/>
    </row>
    <row r="32" spans="1:15" ht="12.75" customHeight="1">
      <c r="A32" s="30">
        <v>22</v>
      </c>
      <c r="B32" s="281" t="s">
        <v>52</v>
      </c>
      <c r="C32" s="271">
        <v>657.75</v>
      </c>
      <c r="D32" s="272">
        <v>656.86666666666667</v>
      </c>
      <c r="E32" s="272">
        <v>652.88333333333333</v>
      </c>
      <c r="F32" s="272">
        <v>648.01666666666665</v>
      </c>
      <c r="G32" s="272">
        <v>644.0333333333333</v>
      </c>
      <c r="H32" s="272">
        <v>661.73333333333335</v>
      </c>
      <c r="I32" s="272">
        <v>665.7166666666667</v>
      </c>
      <c r="J32" s="272">
        <v>670.58333333333337</v>
      </c>
      <c r="K32" s="271">
        <v>660.85</v>
      </c>
      <c r="L32" s="271">
        <v>652</v>
      </c>
      <c r="M32" s="271">
        <v>0.66869000000000001</v>
      </c>
      <c r="N32" s="1"/>
      <c r="O32" s="1"/>
    </row>
    <row r="33" spans="1:15" ht="12.75" customHeight="1">
      <c r="A33" s="30">
        <v>23</v>
      </c>
      <c r="B33" s="281" t="s">
        <v>48</v>
      </c>
      <c r="C33" s="271">
        <v>2937.2</v>
      </c>
      <c r="D33" s="272">
        <v>2933.4</v>
      </c>
      <c r="E33" s="272">
        <v>2918.9</v>
      </c>
      <c r="F33" s="272">
        <v>2900.6</v>
      </c>
      <c r="G33" s="272">
        <v>2886.1</v>
      </c>
      <c r="H33" s="272">
        <v>2951.7000000000003</v>
      </c>
      <c r="I33" s="272">
        <v>2966.2000000000003</v>
      </c>
      <c r="J33" s="272">
        <v>2984.5000000000005</v>
      </c>
      <c r="K33" s="271">
        <v>2947.9</v>
      </c>
      <c r="L33" s="271">
        <v>2915.1</v>
      </c>
      <c r="M33" s="271">
        <v>1.00929</v>
      </c>
      <c r="N33" s="1"/>
      <c r="O33" s="1"/>
    </row>
    <row r="34" spans="1:15" ht="12.75" customHeight="1">
      <c r="A34" s="30">
        <v>24</v>
      </c>
      <c r="B34" s="281" t="s">
        <v>297</v>
      </c>
      <c r="C34" s="271">
        <v>3003</v>
      </c>
      <c r="D34" s="272">
        <v>2986.0333333333333</v>
      </c>
      <c r="E34" s="272">
        <v>2941.9666666666667</v>
      </c>
      <c r="F34" s="272">
        <v>2880.9333333333334</v>
      </c>
      <c r="G34" s="272">
        <v>2836.8666666666668</v>
      </c>
      <c r="H34" s="272">
        <v>3047.0666666666666</v>
      </c>
      <c r="I34" s="272">
        <v>3091.1333333333332</v>
      </c>
      <c r="J34" s="272">
        <v>3152.1666666666665</v>
      </c>
      <c r="K34" s="271">
        <v>3030.1</v>
      </c>
      <c r="L34" s="271">
        <v>2925</v>
      </c>
      <c r="M34" s="271">
        <v>0.38793</v>
      </c>
      <c r="N34" s="1"/>
      <c r="O34" s="1"/>
    </row>
    <row r="35" spans="1:15" ht="12.75" customHeight="1">
      <c r="A35" s="30">
        <v>25</v>
      </c>
      <c r="B35" s="281" t="s">
        <v>748</v>
      </c>
      <c r="C35" s="271">
        <v>320.5</v>
      </c>
      <c r="D35" s="272">
        <v>315.53333333333336</v>
      </c>
      <c r="E35" s="272">
        <v>307.2166666666667</v>
      </c>
      <c r="F35" s="272">
        <v>293.93333333333334</v>
      </c>
      <c r="G35" s="272">
        <v>285.61666666666667</v>
      </c>
      <c r="H35" s="272">
        <v>328.81666666666672</v>
      </c>
      <c r="I35" s="272">
        <v>337.13333333333344</v>
      </c>
      <c r="J35" s="272">
        <v>350.41666666666674</v>
      </c>
      <c r="K35" s="271">
        <v>323.85000000000002</v>
      </c>
      <c r="L35" s="271">
        <v>302.25</v>
      </c>
      <c r="M35" s="271">
        <v>15.88841</v>
      </c>
      <c r="N35" s="1"/>
      <c r="O35" s="1"/>
    </row>
    <row r="36" spans="1:15" ht="12.75" customHeight="1">
      <c r="A36" s="30">
        <v>26</v>
      </c>
      <c r="B36" s="281" t="s">
        <v>919</v>
      </c>
      <c r="C36" s="271">
        <v>19.100000000000001</v>
      </c>
      <c r="D36" s="272">
        <v>19.150000000000002</v>
      </c>
      <c r="E36" s="272">
        <v>18.950000000000003</v>
      </c>
      <c r="F36" s="272">
        <v>18.8</v>
      </c>
      <c r="G36" s="272">
        <v>18.600000000000001</v>
      </c>
      <c r="H36" s="272">
        <v>19.300000000000004</v>
      </c>
      <c r="I36" s="272">
        <v>19.5</v>
      </c>
      <c r="J36" s="272">
        <v>19.650000000000006</v>
      </c>
      <c r="K36" s="271">
        <v>19.350000000000001</v>
      </c>
      <c r="L36" s="271">
        <v>19</v>
      </c>
      <c r="M36" s="271">
        <v>20.19923</v>
      </c>
      <c r="N36" s="1"/>
      <c r="O36" s="1"/>
    </row>
    <row r="37" spans="1:15" ht="12.75" customHeight="1">
      <c r="A37" s="30">
        <v>27</v>
      </c>
      <c r="B37" s="281" t="s">
        <v>50</v>
      </c>
      <c r="C37" s="271">
        <v>511.55</v>
      </c>
      <c r="D37" s="272">
        <v>511.5</v>
      </c>
      <c r="E37" s="272">
        <v>507.5</v>
      </c>
      <c r="F37" s="272">
        <v>503.45</v>
      </c>
      <c r="G37" s="272">
        <v>499.45</v>
      </c>
      <c r="H37" s="272">
        <v>515.54999999999995</v>
      </c>
      <c r="I37" s="272">
        <v>519.54999999999995</v>
      </c>
      <c r="J37" s="272">
        <v>523.6</v>
      </c>
      <c r="K37" s="271">
        <v>515.5</v>
      </c>
      <c r="L37" s="271">
        <v>507.45</v>
      </c>
      <c r="M37" s="271">
        <v>3.4074200000000001</v>
      </c>
      <c r="N37" s="1"/>
      <c r="O37" s="1"/>
    </row>
    <row r="38" spans="1:15" ht="12.75" customHeight="1">
      <c r="A38" s="30">
        <v>28</v>
      </c>
      <c r="B38" s="281" t="s">
        <v>298</v>
      </c>
      <c r="C38" s="271">
        <v>2277.25</v>
      </c>
      <c r="D38" s="272">
        <v>2266.5499999999997</v>
      </c>
      <c r="E38" s="272">
        <v>2239.6999999999994</v>
      </c>
      <c r="F38" s="272">
        <v>2202.1499999999996</v>
      </c>
      <c r="G38" s="272">
        <v>2175.2999999999993</v>
      </c>
      <c r="H38" s="272">
        <v>2304.0999999999995</v>
      </c>
      <c r="I38" s="272">
        <v>2330.9499999999998</v>
      </c>
      <c r="J38" s="272">
        <v>2368.4999999999995</v>
      </c>
      <c r="K38" s="271">
        <v>2293.4</v>
      </c>
      <c r="L38" s="271">
        <v>2229</v>
      </c>
      <c r="M38" s="271">
        <v>0.85219999999999996</v>
      </c>
      <c r="N38" s="1"/>
      <c r="O38" s="1"/>
    </row>
    <row r="39" spans="1:15" ht="12.75" customHeight="1">
      <c r="A39" s="30">
        <v>29</v>
      </c>
      <c r="B39" s="281" t="s">
        <v>51</v>
      </c>
      <c r="C39" s="271">
        <v>404.15</v>
      </c>
      <c r="D39" s="272">
        <v>403.26666666666671</v>
      </c>
      <c r="E39" s="272">
        <v>398.98333333333341</v>
      </c>
      <c r="F39" s="272">
        <v>393.81666666666672</v>
      </c>
      <c r="G39" s="272">
        <v>389.53333333333342</v>
      </c>
      <c r="H39" s="272">
        <v>408.43333333333339</v>
      </c>
      <c r="I39" s="272">
        <v>412.7166666666667</v>
      </c>
      <c r="J39" s="272">
        <v>417.88333333333338</v>
      </c>
      <c r="K39" s="271">
        <v>407.55</v>
      </c>
      <c r="L39" s="271">
        <v>398.1</v>
      </c>
      <c r="M39" s="271">
        <v>157.32854</v>
      </c>
      <c r="N39" s="1"/>
      <c r="O39" s="1"/>
    </row>
    <row r="40" spans="1:15" ht="12.75" customHeight="1">
      <c r="A40" s="30">
        <v>30</v>
      </c>
      <c r="B40" s="281" t="s">
        <v>815</v>
      </c>
      <c r="C40" s="271">
        <v>1264.7</v>
      </c>
      <c r="D40" s="272">
        <v>1275.4833333333333</v>
      </c>
      <c r="E40" s="272">
        <v>1247.3666666666668</v>
      </c>
      <c r="F40" s="272">
        <v>1230.0333333333335</v>
      </c>
      <c r="G40" s="272">
        <v>1201.916666666667</v>
      </c>
      <c r="H40" s="272">
        <v>1292.8166666666666</v>
      </c>
      <c r="I40" s="272">
        <v>1320.9333333333329</v>
      </c>
      <c r="J40" s="272">
        <v>1338.2666666666664</v>
      </c>
      <c r="K40" s="271">
        <v>1303.5999999999999</v>
      </c>
      <c r="L40" s="271">
        <v>1258.1500000000001</v>
      </c>
      <c r="M40" s="271">
        <v>2.8929900000000002</v>
      </c>
      <c r="N40" s="1"/>
      <c r="O40" s="1"/>
    </row>
    <row r="41" spans="1:15" ht="12.75" customHeight="1">
      <c r="A41" s="30">
        <v>31</v>
      </c>
      <c r="B41" s="281" t="s">
        <v>778</v>
      </c>
      <c r="C41" s="271">
        <v>750.5</v>
      </c>
      <c r="D41" s="272">
        <v>752.61666666666679</v>
      </c>
      <c r="E41" s="272">
        <v>746.5833333333336</v>
      </c>
      <c r="F41" s="272">
        <v>742.66666666666686</v>
      </c>
      <c r="G41" s="272">
        <v>736.63333333333367</v>
      </c>
      <c r="H41" s="272">
        <v>756.53333333333353</v>
      </c>
      <c r="I41" s="272">
        <v>762.56666666666683</v>
      </c>
      <c r="J41" s="272">
        <v>766.48333333333346</v>
      </c>
      <c r="K41" s="271">
        <v>758.65</v>
      </c>
      <c r="L41" s="271">
        <v>748.7</v>
      </c>
      <c r="M41" s="271">
        <v>0.14881</v>
      </c>
      <c r="N41" s="1"/>
      <c r="O41" s="1"/>
    </row>
    <row r="42" spans="1:15" ht="12.75" customHeight="1">
      <c r="A42" s="30">
        <v>32</v>
      </c>
      <c r="B42" s="281" t="s">
        <v>53</v>
      </c>
      <c r="C42" s="271">
        <v>4210.75</v>
      </c>
      <c r="D42" s="272">
        <v>4169.5666666666666</v>
      </c>
      <c r="E42" s="272">
        <v>4119.1333333333332</v>
      </c>
      <c r="F42" s="272">
        <v>4027.5166666666664</v>
      </c>
      <c r="G42" s="272">
        <v>3977.083333333333</v>
      </c>
      <c r="H42" s="272">
        <v>4261.1833333333334</v>
      </c>
      <c r="I42" s="272">
        <v>4311.6166666666659</v>
      </c>
      <c r="J42" s="272">
        <v>4403.2333333333336</v>
      </c>
      <c r="K42" s="271">
        <v>4220</v>
      </c>
      <c r="L42" s="271">
        <v>4077.95</v>
      </c>
      <c r="M42" s="271">
        <v>9.5603899999999999</v>
      </c>
      <c r="N42" s="1"/>
      <c r="O42" s="1"/>
    </row>
    <row r="43" spans="1:15" ht="12.75" customHeight="1">
      <c r="A43" s="30">
        <v>33</v>
      </c>
      <c r="B43" s="281" t="s">
        <v>54</v>
      </c>
      <c r="C43" s="271">
        <v>250</v>
      </c>
      <c r="D43" s="272">
        <v>250.66666666666666</v>
      </c>
      <c r="E43" s="272">
        <v>246.83333333333331</v>
      </c>
      <c r="F43" s="272">
        <v>243.66666666666666</v>
      </c>
      <c r="G43" s="272">
        <v>239.83333333333331</v>
      </c>
      <c r="H43" s="272">
        <v>253.83333333333331</v>
      </c>
      <c r="I43" s="272">
        <v>257.66666666666663</v>
      </c>
      <c r="J43" s="272">
        <v>260.83333333333331</v>
      </c>
      <c r="K43" s="271">
        <v>254.5</v>
      </c>
      <c r="L43" s="271">
        <v>247.5</v>
      </c>
      <c r="M43" s="271">
        <v>20.422969999999999</v>
      </c>
      <c r="N43" s="1"/>
      <c r="O43" s="1"/>
    </row>
    <row r="44" spans="1:15" ht="12.75" customHeight="1">
      <c r="A44" s="30">
        <v>34</v>
      </c>
      <c r="B44" s="281" t="s">
        <v>842</v>
      </c>
      <c r="C44" s="271">
        <v>337.25</v>
      </c>
      <c r="D44" s="272">
        <v>341.3</v>
      </c>
      <c r="E44" s="272">
        <v>328.70000000000005</v>
      </c>
      <c r="F44" s="272">
        <v>320.15000000000003</v>
      </c>
      <c r="G44" s="272">
        <v>307.55000000000007</v>
      </c>
      <c r="H44" s="272">
        <v>349.85</v>
      </c>
      <c r="I44" s="272">
        <v>362.45000000000005</v>
      </c>
      <c r="J44" s="272">
        <v>371</v>
      </c>
      <c r="K44" s="271">
        <v>353.9</v>
      </c>
      <c r="L44" s="271">
        <v>332.75</v>
      </c>
      <c r="M44" s="271">
        <v>9.4322300000000006</v>
      </c>
      <c r="N44" s="1"/>
      <c r="O44" s="1"/>
    </row>
    <row r="45" spans="1:15" ht="12.75" customHeight="1">
      <c r="A45" s="30">
        <v>35</v>
      </c>
      <c r="B45" s="281" t="s">
        <v>299</v>
      </c>
      <c r="C45" s="271">
        <v>623.20000000000005</v>
      </c>
      <c r="D45" s="272">
        <v>611.44999999999993</v>
      </c>
      <c r="E45" s="272">
        <v>592.89999999999986</v>
      </c>
      <c r="F45" s="272">
        <v>562.59999999999991</v>
      </c>
      <c r="G45" s="272">
        <v>544.04999999999984</v>
      </c>
      <c r="H45" s="272">
        <v>641.74999999999989</v>
      </c>
      <c r="I45" s="272">
        <v>660.29999999999984</v>
      </c>
      <c r="J45" s="272">
        <v>690.59999999999991</v>
      </c>
      <c r="K45" s="271">
        <v>630</v>
      </c>
      <c r="L45" s="271">
        <v>581.15</v>
      </c>
      <c r="M45" s="271">
        <v>19.75451</v>
      </c>
      <c r="N45" s="1"/>
      <c r="O45" s="1"/>
    </row>
    <row r="46" spans="1:15" ht="12.75" customHeight="1">
      <c r="A46" s="30">
        <v>36</v>
      </c>
      <c r="B46" s="281" t="s">
        <v>55</v>
      </c>
      <c r="C46" s="271">
        <v>149.44999999999999</v>
      </c>
      <c r="D46" s="272">
        <v>148.31666666666666</v>
      </c>
      <c r="E46" s="272">
        <v>146.88333333333333</v>
      </c>
      <c r="F46" s="272">
        <v>144.31666666666666</v>
      </c>
      <c r="G46" s="272">
        <v>142.88333333333333</v>
      </c>
      <c r="H46" s="272">
        <v>150.88333333333333</v>
      </c>
      <c r="I46" s="272">
        <v>152.31666666666666</v>
      </c>
      <c r="J46" s="272">
        <v>154.88333333333333</v>
      </c>
      <c r="K46" s="271">
        <v>149.75</v>
      </c>
      <c r="L46" s="271">
        <v>145.75</v>
      </c>
      <c r="M46" s="271">
        <v>79.571280000000002</v>
      </c>
      <c r="N46" s="1"/>
      <c r="O46" s="1"/>
    </row>
    <row r="47" spans="1:15" ht="12.75" customHeight="1">
      <c r="A47" s="30">
        <v>37</v>
      </c>
      <c r="B47" s="281" t="s">
        <v>57</v>
      </c>
      <c r="C47" s="271">
        <v>3378.85</v>
      </c>
      <c r="D47" s="272">
        <v>3355.2833333333333</v>
      </c>
      <c r="E47" s="272">
        <v>3325.5666666666666</v>
      </c>
      <c r="F47" s="272">
        <v>3272.2833333333333</v>
      </c>
      <c r="G47" s="272">
        <v>3242.5666666666666</v>
      </c>
      <c r="H47" s="272">
        <v>3408.5666666666666</v>
      </c>
      <c r="I47" s="272">
        <v>3438.2833333333328</v>
      </c>
      <c r="J47" s="272">
        <v>3491.5666666666666</v>
      </c>
      <c r="K47" s="271">
        <v>3385</v>
      </c>
      <c r="L47" s="271">
        <v>3302</v>
      </c>
      <c r="M47" s="271">
        <v>11.821540000000001</v>
      </c>
      <c r="N47" s="1"/>
      <c r="O47" s="1"/>
    </row>
    <row r="48" spans="1:15" ht="12.75" customHeight="1">
      <c r="A48" s="30">
        <v>38</v>
      </c>
      <c r="B48" s="281" t="s">
        <v>300</v>
      </c>
      <c r="C48" s="271">
        <v>207.95</v>
      </c>
      <c r="D48" s="272">
        <v>208.65</v>
      </c>
      <c r="E48" s="272">
        <v>206.35000000000002</v>
      </c>
      <c r="F48" s="272">
        <v>204.75000000000003</v>
      </c>
      <c r="G48" s="272">
        <v>202.45000000000005</v>
      </c>
      <c r="H48" s="272">
        <v>210.25</v>
      </c>
      <c r="I48" s="272">
        <v>212.55</v>
      </c>
      <c r="J48" s="272">
        <v>214.14999999999998</v>
      </c>
      <c r="K48" s="271">
        <v>210.95</v>
      </c>
      <c r="L48" s="271">
        <v>207.05</v>
      </c>
      <c r="M48" s="271">
        <v>2.5989499999999999</v>
      </c>
      <c r="N48" s="1"/>
      <c r="O48" s="1"/>
    </row>
    <row r="49" spans="1:15" ht="12.75" customHeight="1">
      <c r="A49" s="30">
        <v>39</v>
      </c>
      <c r="B49" s="281" t="s">
        <v>301</v>
      </c>
      <c r="C49" s="271">
        <v>3011.2</v>
      </c>
      <c r="D49" s="272">
        <v>3023.1</v>
      </c>
      <c r="E49" s="272">
        <v>2989.1</v>
      </c>
      <c r="F49" s="272">
        <v>2967</v>
      </c>
      <c r="G49" s="272">
        <v>2933</v>
      </c>
      <c r="H49" s="272">
        <v>3045.2</v>
      </c>
      <c r="I49" s="272">
        <v>3079.2</v>
      </c>
      <c r="J49" s="272">
        <v>3101.2999999999997</v>
      </c>
      <c r="K49" s="271">
        <v>3057.1</v>
      </c>
      <c r="L49" s="271">
        <v>3001</v>
      </c>
      <c r="M49" s="271">
        <v>3.0460000000000001E-2</v>
      </c>
      <c r="N49" s="1"/>
      <c r="O49" s="1"/>
    </row>
    <row r="50" spans="1:15" ht="12.75" customHeight="1">
      <c r="A50" s="30">
        <v>40</v>
      </c>
      <c r="B50" s="281" t="s">
        <v>302</v>
      </c>
      <c r="C50" s="271">
        <v>2106.35</v>
      </c>
      <c r="D50" s="272">
        <v>2092.0166666666664</v>
      </c>
      <c r="E50" s="272">
        <v>2066.6833333333329</v>
      </c>
      <c r="F50" s="272">
        <v>2027.0166666666664</v>
      </c>
      <c r="G50" s="272">
        <v>2001.6833333333329</v>
      </c>
      <c r="H50" s="272">
        <v>2131.6833333333329</v>
      </c>
      <c r="I50" s="272">
        <v>2157.0166666666669</v>
      </c>
      <c r="J50" s="272">
        <v>2196.6833333333329</v>
      </c>
      <c r="K50" s="271">
        <v>2117.35</v>
      </c>
      <c r="L50" s="271">
        <v>2052.35</v>
      </c>
      <c r="M50" s="271">
        <v>3.1412800000000001</v>
      </c>
      <c r="N50" s="1"/>
      <c r="O50" s="1"/>
    </row>
    <row r="51" spans="1:15" ht="12.75" customHeight="1">
      <c r="A51" s="30">
        <v>41</v>
      </c>
      <c r="B51" s="281" t="s">
        <v>303</v>
      </c>
      <c r="C51" s="271">
        <v>9134.5</v>
      </c>
      <c r="D51" s="272">
        <v>9161.9666666666653</v>
      </c>
      <c r="E51" s="272">
        <v>9024.0833333333303</v>
      </c>
      <c r="F51" s="272">
        <v>8913.6666666666642</v>
      </c>
      <c r="G51" s="272">
        <v>8775.7833333333292</v>
      </c>
      <c r="H51" s="272">
        <v>9272.3833333333314</v>
      </c>
      <c r="I51" s="272">
        <v>9410.2666666666664</v>
      </c>
      <c r="J51" s="272">
        <v>9520.6833333333325</v>
      </c>
      <c r="K51" s="271">
        <v>9299.85</v>
      </c>
      <c r="L51" s="271">
        <v>9051.5499999999993</v>
      </c>
      <c r="M51" s="271">
        <v>0.49067</v>
      </c>
      <c r="N51" s="1"/>
      <c r="O51" s="1"/>
    </row>
    <row r="52" spans="1:15" ht="12.75" customHeight="1">
      <c r="A52" s="30">
        <v>42</v>
      </c>
      <c r="B52" s="281" t="s">
        <v>60</v>
      </c>
      <c r="C52" s="271">
        <v>561.35</v>
      </c>
      <c r="D52" s="272">
        <v>561.44999999999993</v>
      </c>
      <c r="E52" s="272">
        <v>556.89999999999986</v>
      </c>
      <c r="F52" s="272">
        <v>552.44999999999993</v>
      </c>
      <c r="G52" s="272">
        <v>547.89999999999986</v>
      </c>
      <c r="H52" s="272">
        <v>565.89999999999986</v>
      </c>
      <c r="I52" s="272">
        <v>570.44999999999982</v>
      </c>
      <c r="J52" s="272">
        <v>574.89999999999986</v>
      </c>
      <c r="K52" s="271">
        <v>566</v>
      </c>
      <c r="L52" s="271">
        <v>557</v>
      </c>
      <c r="M52" s="271">
        <v>8.8606599999999993</v>
      </c>
      <c r="N52" s="1"/>
      <c r="O52" s="1"/>
    </row>
    <row r="53" spans="1:15" ht="12.75" customHeight="1">
      <c r="A53" s="30">
        <v>43</v>
      </c>
      <c r="B53" s="281" t="s">
        <v>304</v>
      </c>
      <c r="C53" s="271">
        <v>465.15</v>
      </c>
      <c r="D53" s="272">
        <v>465.04999999999995</v>
      </c>
      <c r="E53" s="272">
        <v>462.14999999999992</v>
      </c>
      <c r="F53" s="272">
        <v>459.15</v>
      </c>
      <c r="G53" s="272">
        <v>456.24999999999994</v>
      </c>
      <c r="H53" s="272">
        <v>468.0499999999999</v>
      </c>
      <c r="I53" s="272">
        <v>470.95</v>
      </c>
      <c r="J53" s="272">
        <v>473.94999999999987</v>
      </c>
      <c r="K53" s="271">
        <v>467.95</v>
      </c>
      <c r="L53" s="271">
        <v>462.05</v>
      </c>
      <c r="M53" s="271">
        <v>0.57126999999999994</v>
      </c>
      <c r="N53" s="1"/>
      <c r="O53" s="1"/>
    </row>
    <row r="54" spans="1:15" ht="12.75" customHeight="1">
      <c r="A54" s="30">
        <v>44</v>
      </c>
      <c r="B54" s="281" t="s">
        <v>243</v>
      </c>
      <c r="C54" s="271">
        <v>4304.25</v>
      </c>
      <c r="D54" s="272">
        <v>4308.75</v>
      </c>
      <c r="E54" s="272">
        <v>4261.5</v>
      </c>
      <c r="F54" s="272">
        <v>4218.75</v>
      </c>
      <c r="G54" s="272">
        <v>4171.5</v>
      </c>
      <c r="H54" s="272">
        <v>4351.5</v>
      </c>
      <c r="I54" s="272">
        <v>4398.75</v>
      </c>
      <c r="J54" s="272">
        <v>4441.5</v>
      </c>
      <c r="K54" s="271">
        <v>4356</v>
      </c>
      <c r="L54" s="271">
        <v>4266</v>
      </c>
      <c r="M54" s="271">
        <v>2.7084299999999999</v>
      </c>
      <c r="N54" s="1"/>
      <c r="O54" s="1"/>
    </row>
    <row r="55" spans="1:15" ht="12.75" customHeight="1">
      <c r="A55" s="30">
        <v>45</v>
      </c>
      <c r="B55" s="281" t="s">
        <v>61</v>
      </c>
      <c r="C55" s="271">
        <v>750.15</v>
      </c>
      <c r="D55" s="272">
        <v>748.06666666666661</v>
      </c>
      <c r="E55" s="272">
        <v>744.08333333333326</v>
      </c>
      <c r="F55" s="272">
        <v>738.01666666666665</v>
      </c>
      <c r="G55" s="272">
        <v>734.0333333333333</v>
      </c>
      <c r="H55" s="272">
        <v>754.13333333333321</v>
      </c>
      <c r="I55" s="272">
        <v>758.11666666666656</v>
      </c>
      <c r="J55" s="272">
        <v>764.18333333333317</v>
      </c>
      <c r="K55" s="271">
        <v>752.05</v>
      </c>
      <c r="L55" s="271">
        <v>742</v>
      </c>
      <c r="M55" s="271">
        <v>68.758200000000002</v>
      </c>
      <c r="N55" s="1"/>
      <c r="O55" s="1"/>
    </row>
    <row r="56" spans="1:15" ht="12.75" customHeight="1">
      <c r="A56" s="30">
        <v>46</v>
      </c>
      <c r="B56" s="281" t="s">
        <v>305</v>
      </c>
      <c r="C56" s="271">
        <v>3337.85</v>
      </c>
      <c r="D56" s="272">
        <v>3314.6166666666668</v>
      </c>
      <c r="E56" s="272">
        <v>3240.2333333333336</v>
      </c>
      <c r="F56" s="272">
        <v>3142.6166666666668</v>
      </c>
      <c r="G56" s="272">
        <v>3068.2333333333336</v>
      </c>
      <c r="H56" s="272">
        <v>3412.2333333333336</v>
      </c>
      <c r="I56" s="272">
        <v>3486.6166666666668</v>
      </c>
      <c r="J56" s="272">
        <v>3584.2333333333336</v>
      </c>
      <c r="K56" s="271">
        <v>3389</v>
      </c>
      <c r="L56" s="271">
        <v>3217</v>
      </c>
      <c r="M56" s="271">
        <v>0.56491999999999998</v>
      </c>
      <c r="N56" s="1"/>
      <c r="O56" s="1"/>
    </row>
    <row r="57" spans="1:15" ht="12" customHeight="1">
      <c r="A57" s="30">
        <v>47</v>
      </c>
      <c r="B57" s="281" t="s">
        <v>306</v>
      </c>
      <c r="C57" s="271">
        <v>643.15</v>
      </c>
      <c r="D57" s="272">
        <v>641.7833333333333</v>
      </c>
      <c r="E57" s="272">
        <v>636.96666666666658</v>
      </c>
      <c r="F57" s="272">
        <v>630.7833333333333</v>
      </c>
      <c r="G57" s="272">
        <v>625.96666666666658</v>
      </c>
      <c r="H57" s="272">
        <v>647.96666666666658</v>
      </c>
      <c r="I57" s="272">
        <v>652.78333333333319</v>
      </c>
      <c r="J57" s="272">
        <v>658.96666666666658</v>
      </c>
      <c r="K57" s="271">
        <v>646.6</v>
      </c>
      <c r="L57" s="271">
        <v>635.6</v>
      </c>
      <c r="M57" s="271">
        <v>6.0378499999999997</v>
      </c>
      <c r="N57" s="1"/>
      <c r="O57" s="1"/>
    </row>
    <row r="58" spans="1:15" ht="12.75" customHeight="1">
      <c r="A58" s="30">
        <v>48</v>
      </c>
      <c r="B58" s="281" t="s">
        <v>62</v>
      </c>
      <c r="C58" s="271">
        <v>4065.75</v>
      </c>
      <c r="D58" s="272">
        <v>4066.7166666666667</v>
      </c>
      <c r="E58" s="272">
        <v>4049.4833333333336</v>
      </c>
      <c r="F58" s="272">
        <v>4033.2166666666667</v>
      </c>
      <c r="G58" s="272">
        <v>4015.9833333333336</v>
      </c>
      <c r="H58" s="272">
        <v>4082.9833333333336</v>
      </c>
      <c r="I58" s="272">
        <v>4100.2166666666662</v>
      </c>
      <c r="J58" s="272">
        <v>4116.4833333333336</v>
      </c>
      <c r="K58" s="271">
        <v>4083.95</v>
      </c>
      <c r="L58" s="271">
        <v>4050.45</v>
      </c>
      <c r="M58" s="271">
        <v>2.4558599999999999</v>
      </c>
      <c r="N58" s="1"/>
      <c r="O58" s="1"/>
    </row>
    <row r="59" spans="1:15" ht="12.75" customHeight="1">
      <c r="A59" s="30">
        <v>49</v>
      </c>
      <c r="B59" s="281" t="s">
        <v>307</v>
      </c>
      <c r="C59" s="271">
        <v>1230.0999999999999</v>
      </c>
      <c r="D59" s="272">
        <v>1235.2666666666667</v>
      </c>
      <c r="E59" s="272">
        <v>1211.4833333333333</v>
      </c>
      <c r="F59" s="272">
        <v>1192.8666666666668</v>
      </c>
      <c r="G59" s="272">
        <v>1169.0833333333335</v>
      </c>
      <c r="H59" s="272">
        <v>1253.8833333333332</v>
      </c>
      <c r="I59" s="272">
        <v>1277.6666666666665</v>
      </c>
      <c r="J59" s="272">
        <v>1296.2833333333331</v>
      </c>
      <c r="K59" s="271">
        <v>1259.05</v>
      </c>
      <c r="L59" s="271">
        <v>1216.6500000000001</v>
      </c>
      <c r="M59" s="271">
        <v>1.2782</v>
      </c>
      <c r="N59" s="1"/>
      <c r="O59" s="1"/>
    </row>
    <row r="60" spans="1:15" ht="12.75" customHeight="1">
      <c r="A60" s="30">
        <v>50</v>
      </c>
      <c r="B60" s="281" t="s">
        <v>65</v>
      </c>
      <c r="C60" s="271">
        <v>7176.9</v>
      </c>
      <c r="D60" s="272">
        <v>7184.4333333333334</v>
      </c>
      <c r="E60" s="272">
        <v>7132.4666666666672</v>
      </c>
      <c r="F60" s="272">
        <v>7088.0333333333338</v>
      </c>
      <c r="G60" s="272">
        <v>7036.0666666666675</v>
      </c>
      <c r="H60" s="272">
        <v>7228.8666666666668</v>
      </c>
      <c r="I60" s="272">
        <v>7280.8333333333321</v>
      </c>
      <c r="J60" s="272">
        <v>7325.2666666666664</v>
      </c>
      <c r="K60" s="271">
        <v>7236.4</v>
      </c>
      <c r="L60" s="271">
        <v>7140</v>
      </c>
      <c r="M60" s="271">
        <v>9.5309600000000003</v>
      </c>
      <c r="N60" s="1"/>
      <c r="O60" s="1"/>
    </row>
    <row r="61" spans="1:15" ht="12.75" customHeight="1">
      <c r="A61" s="30">
        <v>51</v>
      </c>
      <c r="B61" s="281" t="s">
        <v>64</v>
      </c>
      <c r="C61" s="271">
        <v>16333.85</v>
      </c>
      <c r="D61" s="272">
        <v>16313.5</v>
      </c>
      <c r="E61" s="272">
        <v>16200.599999999999</v>
      </c>
      <c r="F61" s="272">
        <v>16067.349999999999</v>
      </c>
      <c r="G61" s="272">
        <v>15954.449999999997</v>
      </c>
      <c r="H61" s="272">
        <v>16446.75</v>
      </c>
      <c r="I61" s="272">
        <v>16559.650000000001</v>
      </c>
      <c r="J61" s="272">
        <v>16692.900000000001</v>
      </c>
      <c r="K61" s="271">
        <v>16426.400000000001</v>
      </c>
      <c r="L61" s="271">
        <v>16180.25</v>
      </c>
      <c r="M61" s="271">
        <v>2.6491899999999999</v>
      </c>
      <c r="N61" s="1"/>
      <c r="O61" s="1"/>
    </row>
    <row r="62" spans="1:15" ht="12.75" customHeight="1">
      <c r="A62" s="30">
        <v>52</v>
      </c>
      <c r="B62" s="281" t="s">
        <v>244</v>
      </c>
      <c r="C62" s="271">
        <v>5404.9</v>
      </c>
      <c r="D62" s="272">
        <v>5403.3</v>
      </c>
      <c r="E62" s="272">
        <v>5361.6</v>
      </c>
      <c r="F62" s="272">
        <v>5318.3</v>
      </c>
      <c r="G62" s="272">
        <v>5276.6</v>
      </c>
      <c r="H62" s="272">
        <v>5446.6</v>
      </c>
      <c r="I62" s="272">
        <v>5488.2999999999993</v>
      </c>
      <c r="J62" s="272">
        <v>5531.6</v>
      </c>
      <c r="K62" s="271">
        <v>5445</v>
      </c>
      <c r="L62" s="271">
        <v>5360</v>
      </c>
      <c r="M62" s="271">
        <v>0.28655999999999998</v>
      </c>
      <c r="N62" s="1"/>
      <c r="O62" s="1"/>
    </row>
    <row r="63" spans="1:15" ht="12.75" customHeight="1">
      <c r="A63" s="30">
        <v>53</v>
      </c>
      <c r="B63" s="281" t="s">
        <v>308</v>
      </c>
      <c r="C63" s="271">
        <v>3554.05</v>
      </c>
      <c r="D63" s="272">
        <v>3539.35</v>
      </c>
      <c r="E63" s="272">
        <v>3483.7</v>
      </c>
      <c r="F63" s="272">
        <v>3413.35</v>
      </c>
      <c r="G63" s="272">
        <v>3357.7</v>
      </c>
      <c r="H63" s="272">
        <v>3609.7</v>
      </c>
      <c r="I63" s="272">
        <v>3665.3500000000004</v>
      </c>
      <c r="J63" s="272">
        <v>3735.7</v>
      </c>
      <c r="K63" s="271">
        <v>3595</v>
      </c>
      <c r="L63" s="271">
        <v>3469</v>
      </c>
      <c r="M63" s="271">
        <v>0.66761999999999999</v>
      </c>
      <c r="N63" s="1"/>
      <c r="O63" s="1"/>
    </row>
    <row r="64" spans="1:15" ht="12.75" customHeight="1">
      <c r="A64" s="30">
        <v>54</v>
      </c>
      <c r="B64" s="281" t="s">
        <v>66</v>
      </c>
      <c r="C64" s="271">
        <v>2117.3000000000002</v>
      </c>
      <c r="D64" s="272">
        <v>2118.6166666666668</v>
      </c>
      <c r="E64" s="272">
        <v>2095.2333333333336</v>
      </c>
      <c r="F64" s="272">
        <v>2073.166666666667</v>
      </c>
      <c r="G64" s="272">
        <v>2049.7833333333338</v>
      </c>
      <c r="H64" s="272">
        <v>2140.6833333333334</v>
      </c>
      <c r="I64" s="272">
        <v>2164.0666666666666</v>
      </c>
      <c r="J64" s="272">
        <v>2186.1333333333332</v>
      </c>
      <c r="K64" s="271">
        <v>2142</v>
      </c>
      <c r="L64" s="271">
        <v>2096.5500000000002</v>
      </c>
      <c r="M64" s="271">
        <v>2.3503699999999998</v>
      </c>
      <c r="N64" s="1"/>
      <c r="O64" s="1"/>
    </row>
    <row r="65" spans="1:15" ht="12.75" customHeight="1">
      <c r="A65" s="30">
        <v>55</v>
      </c>
      <c r="B65" s="281" t="s">
        <v>309</v>
      </c>
      <c r="C65" s="271">
        <v>344.15</v>
      </c>
      <c r="D65" s="272">
        <v>347.31666666666666</v>
      </c>
      <c r="E65" s="272">
        <v>339.83333333333331</v>
      </c>
      <c r="F65" s="272">
        <v>335.51666666666665</v>
      </c>
      <c r="G65" s="272">
        <v>328.0333333333333</v>
      </c>
      <c r="H65" s="272">
        <v>351.63333333333333</v>
      </c>
      <c r="I65" s="272">
        <v>359.11666666666667</v>
      </c>
      <c r="J65" s="272">
        <v>363.43333333333334</v>
      </c>
      <c r="K65" s="271">
        <v>354.8</v>
      </c>
      <c r="L65" s="271">
        <v>343</v>
      </c>
      <c r="M65" s="271">
        <v>20.498950000000001</v>
      </c>
      <c r="N65" s="1"/>
      <c r="O65" s="1"/>
    </row>
    <row r="66" spans="1:15" ht="12.75" customHeight="1">
      <c r="A66" s="30">
        <v>56</v>
      </c>
      <c r="B66" s="281" t="s">
        <v>67</v>
      </c>
      <c r="C66" s="271">
        <v>295.75</v>
      </c>
      <c r="D66" s="272">
        <v>290.95</v>
      </c>
      <c r="E66" s="272">
        <v>284.89999999999998</v>
      </c>
      <c r="F66" s="272">
        <v>274.05</v>
      </c>
      <c r="G66" s="272">
        <v>268</v>
      </c>
      <c r="H66" s="272">
        <v>301.79999999999995</v>
      </c>
      <c r="I66" s="272">
        <v>307.85000000000002</v>
      </c>
      <c r="J66" s="272">
        <v>318.69999999999993</v>
      </c>
      <c r="K66" s="271">
        <v>297</v>
      </c>
      <c r="L66" s="271">
        <v>280.10000000000002</v>
      </c>
      <c r="M66" s="271">
        <v>140.75958</v>
      </c>
      <c r="N66" s="1"/>
      <c r="O66" s="1"/>
    </row>
    <row r="67" spans="1:15" ht="12.75" customHeight="1">
      <c r="A67" s="30">
        <v>57</v>
      </c>
      <c r="B67" s="281" t="s">
        <v>68</v>
      </c>
      <c r="C67" s="271">
        <v>123.55</v>
      </c>
      <c r="D67" s="272">
        <v>123.06666666666666</v>
      </c>
      <c r="E67" s="272">
        <v>121.53333333333333</v>
      </c>
      <c r="F67" s="272">
        <v>119.51666666666667</v>
      </c>
      <c r="G67" s="272">
        <v>117.98333333333333</v>
      </c>
      <c r="H67" s="272">
        <v>125.08333333333333</v>
      </c>
      <c r="I67" s="272">
        <v>126.61666666666666</v>
      </c>
      <c r="J67" s="272">
        <v>128.63333333333333</v>
      </c>
      <c r="K67" s="271">
        <v>124.6</v>
      </c>
      <c r="L67" s="271">
        <v>121.05</v>
      </c>
      <c r="M67" s="271">
        <v>299.11174999999997</v>
      </c>
      <c r="N67" s="1"/>
      <c r="O67" s="1"/>
    </row>
    <row r="68" spans="1:15" ht="12.75" customHeight="1">
      <c r="A68" s="30">
        <v>58</v>
      </c>
      <c r="B68" s="281" t="s">
        <v>245</v>
      </c>
      <c r="C68" s="271">
        <v>49.55</v>
      </c>
      <c r="D68" s="272">
        <v>49.383333333333333</v>
      </c>
      <c r="E68" s="272">
        <v>48.916666666666664</v>
      </c>
      <c r="F68" s="272">
        <v>48.283333333333331</v>
      </c>
      <c r="G68" s="272">
        <v>47.816666666666663</v>
      </c>
      <c r="H68" s="272">
        <v>50.016666666666666</v>
      </c>
      <c r="I68" s="272">
        <v>50.483333333333334</v>
      </c>
      <c r="J68" s="272">
        <v>51.116666666666667</v>
      </c>
      <c r="K68" s="271">
        <v>49.85</v>
      </c>
      <c r="L68" s="271">
        <v>48.75</v>
      </c>
      <c r="M68" s="271">
        <v>17.526689999999999</v>
      </c>
      <c r="N68" s="1"/>
      <c r="O68" s="1"/>
    </row>
    <row r="69" spans="1:15" ht="12.75" customHeight="1">
      <c r="A69" s="30">
        <v>59</v>
      </c>
      <c r="B69" s="281" t="s">
        <v>310</v>
      </c>
      <c r="C69" s="271">
        <v>17.25</v>
      </c>
      <c r="D69" s="272">
        <v>17.216666666666669</v>
      </c>
      <c r="E69" s="272">
        <v>17.083333333333336</v>
      </c>
      <c r="F69" s="272">
        <v>16.916666666666668</v>
      </c>
      <c r="G69" s="272">
        <v>16.783333333333335</v>
      </c>
      <c r="H69" s="272">
        <v>17.383333333333336</v>
      </c>
      <c r="I69" s="272">
        <v>17.516666666666669</v>
      </c>
      <c r="J69" s="272">
        <v>17.683333333333337</v>
      </c>
      <c r="K69" s="271">
        <v>17.350000000000001</v>
      </c>
      <c r="L69" s="271">
        <v>17.05</v>
      </c>
      <c r="M69" s="271">
        <v>19.859210000000001</v>
      </c>
      <c r="N69" s="1"/>
      <c r="O69" s="1"/>
    </row>
    <row r="70" spans="1:15" ht="12.75" customHeight="1">
      <c r="A70" s="30">
        <v>60</v>
      </c>
      <c r="B70" s="281" t="s">
        <v>69</v>
      </c>
      <c r="C70" s="271">
        <v>1859.1</v>
      </c>
      <c r="D70" s="272">
        <v>1870.5</v>
      </c>
      <c r="E70" s="272">
        <v>1837.6</v>
      </c>
      <c r="F70" s="272">
        <v>1816.1</v>
      </c>
      <c r="G70" s="272">
        <v>1783.1999999999998</v>
      </c>
      <c r="H70" s="272">
        <v>1892</v>
      </c>
      <c r="I70" s="272">
        <v>1924.9</v>
      </c>
      <c r="J70" s="272">
        <v>1946.4</v>
      </c>
      <c r="K70" s="271">
        <v>1903.4</v>
      </c>
      <c r="L70" s="271">
        <v>1849</v>
      </c>
      <c r="M70" s="271">
        <v>3.5866500000000001</v>
      </c>
      <c r="N70" s="1"/>
      <c r="O70" s="1"/>
    </row>
    <row r="71" spans="1:15" ht="12.75" customHeight="1">
      <c r="A71" s="30">
        <v>61</v>
      </c>
      <c r="B71" s="281" t="s">
        <v>311</v>
      </c>
      <c r="C71" s="271">
        <v>5293.85</v>
      </c>
      <c r="D71" s="272">
        <v>5291.95</v>
      </c>
      <c r="E71" s="272">
        <v>5223.8999999999996</v>
      </c>
      <c r="F71" s="272">
        <v>5153.95</v>
      </c>
      <c r="G71" s="272">
        <v>5085.8999999999996</v>
      </c>
      <c r="H71" s="272">
        <v>5361.9</v>
      </c>
      <c r="I71" s="272">
        <v>5429.9500000000007</v>
      </c>
      <c r="J71" s="272">
        <v>5499.9</v>
      </c>
      <c r="K71" s="271">
        <v>5360</v>
      </c>
      <c r="L71" s="271">
        <v>5222</v>
      </c>
      <c r="M71" s="271">
        <v>9.1679999999999998E-2</v>
      </c>
      <c r="N71" s="1"/>
      <c r="O71" s="1"/>
    </row>
    <row r="72" spans="1:15" ht="12.75" customHeight="1">
      <c r="A72" s="30">
        <v>62</v>
      </c>
      <c r="B72" s="281" t="s">
        <v>72</v>
      </c>
      <c r="C72" s="271">
        <v>659.7</v>
      </c>
      <c r="D72" s="272">
        <v>657.23333333333335</v>
      </c>
      <c r="E72" s="272">
        <v>652.7166666666667</v>
      </c>
      <c r="F72" s="272">
        <v>645.73333333333335</v>
      </c>
      <c r="G72" s="272">
        <v>641.2166666666667</v>
      </c>
      <c r="H72" s="272">
        <v>664.2166666666667</v>
      </c>
      <c r="I72" s="272">
        <v>668.73333333333335</v>
      </c>
      <c r="J72" s="272">
        <v>675.7166666666667</v>
      </c>
      <c r="K72" s="271">
        <v>661.75</v>
      </c>
      <c r="L72" s="271">
        <v>650.25</v>
      </c>
      <c r="M72" s="271">
        <v>6.4904400000000004</v>
      </c>
      <c r="N72" s="1"/>
      <c r="O72" s="1"/>
    </row>
    <row r="73" spans="1:15" ht="12.75" customHeight="1">
      <c r="A73" s="30">
        <v>63</v>
      </c>
      <c r="B73" s="281" t="s">
        <v>312</v>
      </c>
      <c r="C73" s="271">
        <v>805.45</v>
      </c>
      <c r="D73" s="272">
        <v>809.55000000000007</v>
      </c>
      <c r="E73" s="272">
        <v>799.00000000000011</v>
      </c>
      <c r="F73" s="272">
        <v>792.55000000000007</v>
      </c>
      <c r="G73" s="272">
        <v>782.00000000000011</v>
      </c>
      <c r="H73" s="272">
        <v>816.00000000000011</v>
      </c>
      <c r="I73" s="272">
        <v>826.55000000000007</v>
      </c>
      <c r="J73" s="272">
        <v>833.00000000000011</v>
      </c>
      <c r="K73" s="271">
        <v>820.1</v>
      </c>
      <c r="L73" s="271">
        <v>803.1</v>
      </c>
      <c r="M73" s="271">
        <v>4.6777499999999996</v>
      </c>
      <c r="N73" s="1"/>
      <c r="O73" s="1"/>
    </row>
    <row r="74" spans="1:15" ht="12.75" customHeight="1">
      <c r="A74" s="30">
        <v>64</v>
      </c>
      <c r="B74" s="281" t="s">
        <v>71</v>
      </c>
      <c r="C74" s="271">
        <v>294.05</v>
      </c>
      <c r="D74" s="272">
        <v>295.48333333333335</v>
      </c>
      <c r="E74" s="272">
        <v>290.06666666666672</v>
      </c>
      <c r="F74" s="272">
        <v>286.08333333333337</v>
      </c>
      <c r="G74" s="272">
        <v>280.66666666666674</v>
      </c>
      <c r="H74" s="272">
        <v>299.4666666666667</v>
      </c>
      <c r="I74" s="272">
        <v>304.88333333333333</v>
      </c>
      <c r="J74" s="272">
        <v>308.86666666666667</v>
      </c>
      <c r="K74" s="271">
        <v>300.89999999999998</v>
      </c>
      <c r="L74" s="271">
        <v>291.5</v>
      </c>
      <c r="M74" s="271">
        <v>69.321690000000004</v>
      </c>
      <c r="N74" s="1"/>
      <c r="O74" s="1"/>
    </row>
    <row r="75" spans="1:15" ht="12.75" customHeight="1">
      <c r="A75" s="30">
        <v>65</v>
      </c>
      <c r="B75" s="281" t="s">
        <v>73</v>
      </c>
      <c r="C75" s="271">
        <v>733.7</v>
      </c>
      <c r="D75" s="272">
        <v>731.96666666666658</v>
      </c>
      <c r="E75" s="272">
        <v>726.03333333333319</v>
      </c>
      <c r="F75" s="272">
        <v>718.36666666666656</v>
      </c>
      <c r="G75" s="272">
        <v>712.43333333333317</v>
      </c>
      <c r="H75" s="272">
        <v>739.63333333333321</v>
      </c>
      <c r="I75" s="272">
        <v>745.56666666666661</v>
      </c>
      <c r="J75" s="272">
        <v>753.23333333333323</v>
      </c>
      <c r="K75" s="271">
        <v>737.9</v>
      </c>
      <c r="L75" s="271">
        <v>724.3</v>
      </c>
      <c r="M75" s="271">
        <v>7.4639800000000003</v>
      </c>
      <c r="N75" s="1"/>
      <c r="O75" s="1"/>
    </row>
    <row r="76" spans="1:15" ht="12.75" customHeight="1">
      <c r="A76" s="30">
        <v>66</v>
      </c>
      <c r="B76" s="281" t="s">
        <v>76</v>
      </c>
      <c r="C76" s="271">
        <v>53.25</v>
      </c>
      <c r="D76" s="272">
        <v>53.083333333333336</v>
      </c>
      <c r="E76" s="272">
        <v>52.666666666666671</v>
      </c>
      <c r="F76" s="272">
        <v>52.083333333333336</v>
      </c>
      <c r="G76" s="272">
        <v>51.666666666666671</v>
      </c>
      <c r="H76" s="272">
        <v>53.666666666666671</v>
      </c>
      <c r="I76" s="272">
        <v>54.083333333333343</v>
      </c>
      <c r="J76" s="272">
        <v>54.666666666666671</v>
      </c>
      <c r="K76" s="271">
        <v>53.5</v>
      </c>
      <c r="L76" s="271">
        <v>52.5</v>
      </c>
      <c r="M76" s="271">
        <v>138.50255000000001</v>
      </c>
      <c r="N76" s="1"/>
      <c r="O76" s="1"/>
    </row>
    <row r="77" spans="1:15" ht="12.75" customHeight="1">
      <c r="A77" s="30">
        <v>67</v>
      </c>
      <c r="B77" s="281" t="s">
        <v>80</v>
      </c>
      <c r="C77" s="271">
        <v>329.55</v>
      </c>
      <c r="D77" s="272">
        <v>330.59999999999997</v>
      </c>
      <c r="E77" s="272">
        <v>326.99999999999994</v>
      </c>
      <c r="F77" s="272">
        <v>324.45</v>
      </c>
      <c r="G77" s="272">
        <v>320.84999999999997</v>
      </c>
      <c r="H77" s="272">
        <v>333.14999999999992</v>
      </c>
      <c r="I77" s="272">
        <v>336.74999999999994</v>
      </c>
      <c r="J77" s="272">
        <v>339.2999999999999</v>
      </c>
      <c r="K77" s="271">
        <v>334.2</v>
      </c>
      <c r="L77" s="271">
        <v>328.05</v>
      </c>
      <c r="M77" s="271">
        <v>25.940740000000002</v>
      </c>
      <c r="N77" s="1"/>
      <c r="O77" s="1"/>
    </row>
    <row r="78" spans="1:15" ht="12.75" customHeight="1">
      <c r="A78" s="30">
        <v>68</v>
      </c>
      <c r="B78" s="281" t="s">
        <v>75</v>
      </c>
      <c r="C78" s="271">
        <v>738.75</v>
      </c>
      <c r="D78" s="272">
        <v>736.98333333333323</v>
      </c>
      <c r="E78" s="272">
        <v>719.76666666666642</v>
      </c>
      <c r="F78" s="272">
        <v>700.78333333333319</v>
      </c>
      <c r="G78" s="272">
        <v>683.56666666666638</v>
      </c>
      <c r="H78" s="272">
        <v>755.96666666666647</v>
      </c>
      <c r="I78" s="272">
        <v>773.18333333333339</v>
      </c>
      <c r="J78" s="272">
        <v>792.16666666666652</v>
      </c>
      <c r="K78" s="271">
        <v>754.2</v>
      </c>
      <c r="L78" s="271">
        <v>718</v>
      </c>
      <c r="M78" s="271">
        <v>149.22081</v>
      </c>
      <c r="N78" s="1"/>
      <c r="O78" s="1"/>
    </row>
    <row r="79" spans="1:15" ht="12.75" customHeight="1">
      <c r="A79" s="30">
        <v>69</v>
      </c>
      <c r="B79" s="281" t="s">
        <v>77</v>
      </c>
      <c r="C79" s="271">
        <v>306.8</v>
      </c>
      <c r="D79" s="272">
        <v>307.38333333333338</v>
      </c>
      <c r="E79" s="272">
        <v>304.91666666666674</v>
      </c>
      <c r="F79" s="272">
        <v>303.03333333333336</v>
      </c>
      <c r="G79" s="272">
        <v>300.56666666666672</v>
      </c>
      <c r="H79" s="272">
        <v>309.26666666666677</v>
      </c>
      <c r="I79" s="272">
        <v>311.73333333333335</v>
      </c>
      <c r="J79" s="272">
        <v>313.61666666666679</v>
      </c>
      <c r="K79" s="271">
        <v>309.85000000000002</v>
      </c>
      <c r="L79" s="271">
        <v>305.5</v>
      </c>
      <c r="M79" s="271">
        <v>12.96571</v>
      </c>
      <c r="N79" s="1"/>
      <c r="O79" s="1"/>
    </row>
    <row r="80" spans="1:15" ht="12.75" customHeight="1">
      <c r="A80" s="30">
        <v>70</v>
      </c>
      <c r="B80" s="281" t="s">
        <v>313</v>
      </c>
      <c r="C80" s="271">
        <v>957.7</v>
      </c>
      <c r="D80" s="272">
        <v>962.61666666666667</v>
      </c>
      <c r="E80" s="272">
        <v>947.23333333333335</v>
      </c>
      <c r="F80" s="272">
        <v>936.76666666666665</v>
      </c>
      <c r="G80" s="272">
        <v>921.38333333333333</v>
      </c>
      <c r="H80" s="272">
        <v>973.08333333333337</v>
      </c>
      <c r="I80" s="272">
        <v>988.46666666666681</v>
      </c>
      <c r="J80" s="272">
        <v>998.93333333333339</v>
      </c>
      <c r="K80" s="271">
        <v>978</v>
      </c>
      <c r="L80" s="271">
        <v>952.15</v>
      </c>
      <c r="M80" s="271">
        <v>0.45967999999999998</v>
      </c>
      <c r="N80" s="1"/>
      <c r="O80" s="1"/>
    </row>
    <row r="81" spans="1:15" ht="12.75" customHeight="1">
      <c r="A81" s="30">
        <v>71</v>
      </c>
      <c r="B81" s="281" t="s">
        <v>314</v>
      </c>
      <c r="C81" s="271">
        <v>320.3</v>
      </c>
      <c r="D81" s="272">
        <v>321.84999999999997</v>
      </c>
      <c r="E81" s="272">
        <v>317.44999999999993</v>
      </c>
      <c r="F81" s="272">
        <v>314.59999999999997</v>
      </c>
      <c r="G81" s="272">
        <v>310.19999999999993</v>
      </c>
      <c r="H81" s="272">
        <v>324.69999999999993</v>
      </c>
      <c r="I81" s="272">
        <v>329.09999999999991</v>
      </c>
      <c r="J81" s="272">
        <v>331.94999999999993</v>
      </c>
      <c r="K81" s="271">
        <v>326.25</v>
      </c>
      <c r="L81" s="271">
        <v>319</v>
      </c>
      <c r="M81" s="271">
        <v>15.36007</v>
      </c>
      <c r="N81" s="1"/>
      <c r="O81" s="1"/>
    </row>
    <row r="82" spans="1:15" ht="12.75" customHeight="1">
      <c r="A82" s="30">
        <v>72</v>
      </c>
      <c r="B82" s="281" t="s">
        <v>315</v>
      </c>
      <c r="C82" s="271">
        <v>8634.2000000000007</v>
      </c>
      <c r="D82" s="272">
        <v>8655.6166666666668</v>
      </c>
      <c r="E82" s="272">
        <v>8534.2333333333336</v>
      </c>
      <c r="F82" s="272">
        <v>8434.2666666666664</v>
      </c>
      <c r="G82" s="272">
        <v>8312.8833333333332</v>
      </c>
      <c r="H82" s="272">
        <v>8755.5833333333339</v>
      </c>
      <c r="I82" s="272">
        <v>8876.966666666669</v>
      </c>
      <c r="J82" s="272">
        <v>8976.9333333333343</v>
      </c>
      <c r="K82" s="271">
        <v>8777</v>
      </c>
      <c r="L82" s="271">
        <v>8555.65</v>
      </c>
      <c r="M82" s="271">
        <v>0.28811999999999999</v>
      </c>
      <c r="N82" s="1"/>
      <c r="O82" s="1"/>
    </row>
    <row r="83" spans="1:15" ht="12.75" customHeight="1">
      <c r="A83" s="30">
        <v>73</v>
      </c>
      <c r="B83" s="281" t="s">
        <v>316</v>
      </c>
      <c r="C83" s="271">
        <v>1095.3</v>
      </c>
      <c r="D83" s="272">
        <v>1086.3166666666666</v>
      </c>
      <c r="E83" s="272">
        <v>1061.6833333333332</v>
      </c>
      <c r="F83" s="272">
        <v>1028.0666666666666</v>
      </c>
      <c r="G83" s="272">
        <v>1003.4333333333332</v>
      </c>
      <c r="H83" s="272">
        <v>1119.9333333333332</v>
      </c>
      <c r="I83" s="272">
        <v>1144.5666666666664</v>
      </c>
      <c r="J83" s="272">
        <v>1178.1833333333332</v>
      </c>
      <c r="K83" s="271">
        <v>1110.95</v>
      </c>
      <c r="L83" s="271">
        <v>1052.7</v>
      </c>
      <c r="M83" s="271">
        <v>1.4969600000000001</v>
      </c>
      <c r="N83" s="1"/>
      <c r="O83" s="1"/>
    </row>
    <row r="84" spans="1:15" ht="12.75" customHeight="1">
      <c r="A84" s="30">
        <v>74</v>
      </c>
      <c r="B84" s="281" t="s">
        <v>246</v>
      </c>
      <c r="C84" s="271">
        <v>906.85</v>
      </c>
      <c r="D84" s="272">
        <v>912.94999999999993</v>
      </c>
      <c r="E84" s="272">
        <v>897.89999999999986</v>
      </c>
      <c r="F84" s="272">
        <v>888.94999999999993</v>
      </c>
      <c r="G84" s="272">
        <v>873.89999999999986</v>
      </c>
      <c r="H84" s="272">
        <v>921.89999999999986</v>
      </c>
      <c r="I84" s="272">
        <v>936.94999999999982</v>
      </c>
      <c r="J84" s="272">
        <v>945.89999999999986</v>
      </c>
      <c r="K84" s="271">
        <v>928</v>
      </c>
      <c r="L84" s="271">
        <v>904</v>
      </c>
      <c r="M84" s="271">
        <v>0.75153000000000003</v>
      </c>
      <c r="N84" s="1"/>
      <c r="O84" s="1"/>
    </row>
    <row r="85" spans="1:15" ht="12.75" customHeight="1">
      <c r="A85" s="30">
        <v>75</v>
      </c>
      <c r="B85" s="281" t="s">
        <v>843</v>
      </c>
      <c r="C85" s="271">
        <v>569.20000000000005</v>
      </c>
      <c r="D85" s="272">
        <v>573.68333333333339</v>
      </c>
      <c r="E85" s="272">
        <v>560.51666666666677</v>
      </c>
      <c r="F85" s="272">
        <v>551.83333333333337</v>
      </c>
      <c r="G85" s="272">
        <v>538.66666666666674</v>
      </c>
      <c r="H85" s="272">
        <v>582.36666666666679</v>
      </c>
      <c r="I85" s="272">
        <v>595.5333333333333</v>
      </c>
      <c r="J85" s="272">
        <v>604.21666666666681</v>
      </c>
      <c r="K85" s="271">
        <v>586.85</v>
      </c>
      <c r="L85" s="271">
        <v>565</v>
      </c>
      <c r="M85" s="271">
        <v>5.8858699999999997</v>
      </c>
      <c r="N85" s="1"/>
      <c r="O85" s="1"/>
    </row>
    <row r="86" spans="1:15" ht="12.75" customHeight="1">
      <c r="A86" s="30">
        <v>76</v>
      </c>
      <c r="B86" s="281" t="s">
        <v>78</v>
      </c>
      <c r="C86" s="271">
        <v>17260.95</v>
      </c>
      <c r="D86" s="272">
        <v>17298.633333333335</v>
      </c>
      <c r="E86" s="272">
        <v>17177.316666666669</v>
      </c>
      <c r="F86" s="272">
        <v>17093.683333333334</v>
      </c>
      <c r="G86" s="272">
        <v>16972.366666666669</v>
      </c>
      <c r="H86" s="272">
        <v>17382.26666666667</v>
      </c>
      <c r="I86" s="272">
        <v>17503.583333333336</v>
      </c>
      <c r="J86" s="272">
        <v>17587.216666666671</v>
      </c>
      <c r="K86" s="271">
        <v>17419.95</v>
      </c>
      <c r="L86" s="271">
        <v>17215</v>
      </c>
      <c r="M86" s="271">
        <v>0.63336000000000003</v>
      </c>
      <c r="N86" s="1"/>
      <c r="O86" s="1"/>
    </row>
    <row r="87" spans="1:15" ht="12.75" customHeight="1">
      <c r="A87" s="30">
        <v>77</v>
      </c>
      <c r="B87" s="281" t="s">
        <v>317</v>
      </c>
      <c r="C87" s="271">
        <v>504.5</v>
      </c>
      <c r="D87" s="272">
        <v>505.13333333333338</v>
      </c>
      <c r="E87" s="272">
        <v>497.56666666666672</v>
      </c>
      <c r="F87" s="272">
        <v>490.63333333333333</v>
      </c>
      <c r="G87" s="272">
        <v>483.06666666666666</v>
      </c>
      <c r="H87" s="272">
        <v>512.06666666666683</v>
      </c>
      <c r="I87" s="272">
        <v>519.63333333333344</v>
      </c>
      <c r="J87" s="272">
        <v>526.56666666666683</v>
      </c>
      <c r="K87" s="271">
        <v>512.70000000000005</v>
      </c>
      <c r="L87" s="271">
        <v>498.2</v>
      </c>
      <c r="M87" s="271">
        <v>1.00376</v>
      </c>
      <c r="N87" s="1"/>
      <c r="O87" s="1"/>
    </row>
    <row r="88" spans="1:15" ht="12.75" customHeight="1">
      <c r="A88" s="30">
        <v>78</v>
      </c>
      <c r="B88" s="281" t="s">
        <v>844</v>
      </c>
      <c r="C88" s="271">
        <v>46</v>
      </c>
      <c r="D88" s="272">
        <v>46.483333333333327</v>
      </c>
      <c r="E88" s="272">
        <v>45.516666666666652</v>
      </c>
      <c r="F88" s="272">
        <v>45.033333333333324</v>
      </c>
      <c r="G88" s="272">
        <v>44.066666666666649</v>
      </c>
      <c r="H88" s="272">
        <v>46.966666666666654</v>
      </c>
      <c r="I88" s="272">
        <v>47.933333333333337</v>
      </c>
      <c r="J88" s="272">
        <v>48.416666666666657</v>
      </c>
      <c r="K88" s="271">
        <v>47.45</v>
      </c>
      <c r="L88" s="271">
        <v>46</v>
      </c>
      <c r="M88" s="271">
        <v>164.70685</v>
      </c>
      <c r="N88" s="1"/>
      <c r="O88" s="1"/>
    </row>
    <row r="89" spans="1:15" ht="12.75" customHeight="1">
      <c r="A89" s="30">
        <v>79</v>
      </c>
      <c r="B89" s="281" t="s">
        <v>81</v>
      </c>
      <c r="C89" s="271">
        <v>3659.15</v>
      </c>
      <c r="D89" s="272">
        <v>3661.1999999999994</v>
      </c>
      <c r="E89" s="272">
        <v>3634.3999999999987</v>
      </c>
      <c r="F89" s="272">
        <v>3609.6499999999992</v>
      </c>
      <c r="G89" s="272">
        <v>3582.8499999999985</v>
      </c>
      <c r="H89" s="272">
        <v>3685.9499999999989</v>
      </c>
      <c r="I89" s="272">
        <v>3712.7499999999991</v>
      </c>
      <c r="J89" s="272">
        <v>3737.4999999999991</v>
      </c>
      <c r="K89" s="271">
        <v>3688</v>
      </c>
      <c r="L89" s="271">
        <v>3636.45</v>
      </c>
      <c r="M89" s="271">
        <v>1.87721</v>
      </c>
      <c r="N89" s="1"/>
      <c r="O89" s="1"/>
    </row>
    <row r="90" spans="1:15" ht="12.75" customHeight="1">
      <c r="A90" s="30">
        <v>80</v>
      </c>
      <c r="B90" s="281" t="s">
        <v>845</v>
      </c>
      <c r="C90" s="271">
        <v>1254.4000000000001</v>
      </c>
      <c r="D90" s="272">
        <v>1260.2166666666667</v>
      </c>
      <c r="E90" s="272">
        <v>1244.1833333333334</v>
      </c>
      <c r="F90" s="272">
        <v>1233.9666666666667</v>
      </c>
      <c r="G90" s="272">
        <v>1217.9333333333334</v>
      </c>
      <c r="H90" s="272">
        <v>1270.4333333333334</v>
      </c>
      <c r="I90" s="272">
        <v>1286.4666666666667</v>
      </c>
      <c r="J90" s="272">
        <v>1296.6833333333334</v>
      </c>
      <c r="K90" s="271">
        <v>1276.25</v>
      </c>
      <c r="L90" s="271">
        <v>1250</v>
      </c>
      <c r="M90" s="271">
        <v>0.60914999999999997</v>
      </c>
      <c r="N90" s="1"/>
      <c r="O90" s="1"/>
    </row>
    <row r="91" spans="1:15" ht="12.75" customHeight="1">
      <c r="A91" s="30">
        <v>81</v>
      </c>
      <c r="B91" s="281" t="s">
        <v>318</v>
      </c>
      <c r="C91" s="271">
        <v>462.7</v>
      </c>
      <c r="D91" s="272">
        <v>461.45</v>
      </c>
      <c r="E91" s="272">
        <v>456.75</v>
      </c>
      <c r="F91" s="272">
        <v>450.8</v>
      </c>
      <c r="G91" s="272">
        <v>446.1</v>
      </c>
      <c r="H91" s="272">
        <v>467.4</v>
      </c>
      <c r="I91" s="272">
        <v>472.09999999999991</v>
      </c>
      <c r="J91" s="272">
        <v>478.04999999999995</v>
      </c>
      <c r="K91" s="271">
        <v>466.15</v>
      </c>
      <c r="L91" s="271">
        <v>455.5</v>
      </c>
      <c r="M91" s="271">
        <v>3.9955799999999999</v>
      </c>
      <c r="N91" s="1"/>
      <c r="O91" s="1"/>
    </row>
    <row r="92" spans="1:15" ht="12.75" customHeight="1">
      <c r="A92" s="30">
        <v>82</v>
      </c>
      <c r="B92" s="281" t="s">
        <v>247</v>
      </c>
      <c r="C92" s="271">
        <v>78.3</v>
      </c>
      <c r="D92" s="272">
        <v>78.483333333333334</v>
      </c>
      <c r="E92" s="272">
        <v>77.666666666666671</v>
      </c>
      <c r="F92" s="272">
        <v>77.033333333333331</v>
      </c>
      <c r="G92" s="272">
        <v>76.216666666666669</v>
      </c>
      <c r="H92" s="272">
        <v>79.116666666666674</v>
      </c>
      <c r="I92" s="272">
        <v>79.933333333333337</v>
      </c>
      <c r="J92" s="272">
        <v>80.566666666666677</v>
      </c>
      <c r="K92" s="271">
        <v>79.3</v>
      </c>
      <c r="L92" s="271">
        <v>77.849999999999994</v>
      </c>
      <c r="M92" s="271">
        <v>73.48948</v>
      </c>
      <c r="N92" s="1"/>
      <c r="O92" s="1"/>
    </row>
    <row r="93" spans="1:15" ht="12.75" customHeight="1">
      <c r="A93" s="30">
        <v>83</v>
      </c>
      <c r="B93" s="281" t="s">
        <v>794</v>
      </c>
      <c r="C93" s="271">
        <v>229.7</v>
      </c>
      <c r="D93" s="272">
        <v>230.23333333333335</v>
      </c>
      <c r="E93" s="272">
        <v>227.9666666666667</v>
      </c>
      <c r="F93" s="272">
        <v>226.23333333333335</v>
      </c>
      <c r="G93" s="272">
        <v>223.9666666666667</v>
      </c>
      <c r="H93" s="272">
        <v>231.9666666666667</v>
      </c>
      <c r="I93" s="272">
        <v>234.23333333333335</v>
      </c>
      <c r="J93" s="272">
        <v>235.9666666666667</v>
      </c>
      <c r="K93" s="271">
        <v>232.5</v>
      </c>
      <c r="L93" s="271">
        <v>228.5</v>
      </c>
      <c r="M93" s="271">
        <v>5.7038500000000001</v>
      </c>
      <c r="N93" s="1"/>
      <c r="O93" s="1"/>
    </row>
    <row r="94" spans="1:15" ht="12.75" customHeight="1">
      <c r="A94" s="30">
        <v>84</v>
      </c>
      <c r="B94" s="281" t="s">
        <v>319</v>
      </c>
      <c r="C94" s="271">
        <v>3464.25</v>
      </c>
      <c r="D94" s="272">
        <v>3476.8166666666671</v>
      </c>
      <c r="E94" s="272">
        <v>3429.483333333334</v>
      </c>
      <c r="F94" s="272">
        <v>3394.7166666666672</v>
      </c>
      <c r="G94" s="272">
        <v>3347.3833333333341</v>
      </c>
      <c r="H94" s="272">
        <v>3511.5833333333339</v>
      </c>
      <c r="I94" s="272">
        <v>3558.916666666667</v>
      </c>
      <c r="J94" s="272">
        <v>3593.6833333333338</v>
      </c>
      <c r="K94" s="271">
        <v>3524.15</v>
      </c>
      <c r="L94" s="271">
        <v>3442.05</v>
      </c>
      <c r="M94" s="271">
        <v>0.90219000000000005</v>
      </c>
      <c r="N94" s="1"/>
      <c r="O94" s="1"/>
    </row>
    <row r="95" spans="1:15" ht="12.75" customHeight="1">
      <c r="A95" s="30">
        <v>85</v>
      </c>
      <c r="B95" s="281" t="s">
        <v>320</v>
      </c>
      <c r="C95" s="271">
        <v>202.95</v>
      </c>
      <c r="D95" s="272">
        <v>203.35</v>
      </c>
      <c r="E95" s="272">
        <v>201.89999999999998</v>
      </c>
      <c r="F95" s="272">
        <v>200.85</v>
      </c>
      <c r="G95" s="272">
        <v>199.39999999999998</v>
      </c>
      <c r="H95" s="272">
        <v>204.39999999999998</v>
      </c>
      <c r="I95" s="272">
        <v>205.84999999999997</v>
      </c>
      <c r="J95" s="272">
        <v>206.89999999999998</v>
      </c>
      <c r="K95" s="271">
        <v>204.8</v>
      </c>
      <c r="L95" s="271">
        <v>202.3</v>
      </c>
      <c r="M95" s="271">
        <v>1.13443</v>
      </c>
      <c r="N95" s="1"/>
      <c r="O95" s="1"/>
    </row>
    <row r="96" spans="1:15" ht="12.75" customHeight="1">
      <c r="A96" s="30">
        <v>86</v>
      </c>
      <c r="B96" s="281" t="s">
        <v>321</v>
      </c>
      <c r="C96" s="271">
        <v>636.4</v>
      </c>
      <c r="D96" s="272">
        <v>624.44999999999993</v>
      </c>
      <c r="E96" s="272">
        <v>606.84999999999991</v>
      </c>
      <c r="F96" s="272">
        <v>577.29999999999995</v>
      </c>
      <c r="G96" s="272">
        <v>559.69999999999993</v>
      </c>
      <c r="H96" s="272">
        <v>653.99999999999989</v>
      </c>
      <c r="I96" s="272">
        <v>671.6</v>
      </c>
      <c r="J96" s="272">
        <v>701.14999999999986</v>
      </c>
      <c r="K96" s="271">
        <v>642.04999999999995</v>
      </c>
      <c r="L96" s="271">
        <v>594.9</v>
      </c>
      <c r="M96" s="271">
        <v>19.648579999999999</v>
      </c>
      <c r="N96" s="1"/>
      <c r="O96" s="1"/>
    </row>
    <row r="97" spans="1:15" ht="12.75" customHeight="1">
      <c r="A97" s="30">
        <v>87</v>
      </c>
      <c r="B97" s="281" t="s">
        <v>82</v>
      </c>
      <c r="C97" s="271">
        <v>232.1</v>
      </c>
      <c r="D97" s="272">
        <v>230.63333333333335</v>
      </c>
      <c r="E97" s="272">
        <v>228.76666666666671</v>
      </c>
      <c r="F97" s="272">
        <v>225.43333333333337</v>
      </c>
      <c r="G97" s="272">
        <v>223.56666666666672</v>
      </c>
      <c r="H97" s="272">
        <v>233.9666666666667</v>
      </c>
      <c r="I97" s="272">
        <v>235.83333333333331</v>
      </c>
      <c r="J97" s="272">
        <v>239.16666666666669</v>
      </c>
      <c r="K97" s="271">
        <v>232.5</v>
      </c>
      <c r="L97" s="271">
        <v>227.3</v>
      </c>
      <c r="M97" s="271">
        <v>78.960539999999995</v>
      </c>
      <c r="N97" s="1"/>
      <c r="O97" s="1"/>
    </row>
    <row r="98" spans="1:15" ht="12.75" customHeight="1">
      <c r="A98" s="30">
        <v>88</v>
      </c>
      <c r="B98" s="281" t="s">
        <v>322</v>
      </c>
      <c r="C98" s="271">
        <v>775.05</v>
      </c>
      <c r="D98" s="272">
        <v>774.66666666666663</v>
      </c>
      <c r="E98" s="272">
        <v>769.38333333333321</v>
      </c>
      <c r="F98" s="272">
        <v>763.71666666666658</v>
      </c>
      <c r="G98" s="272">
        <v>758.43333333333317</v>
      </c>
      <c r="H98" s="272">
        <v>780.33333333333326</v>
      </c>
      <c r="I98" s="272">
        <v>785.61666666666679</v>
      </c>
      <c r="J98" s="272">
        <v>791.2833333333333</v>
      </c>
      <c r="K98" s="271">
        <v>779.95</v>
      </c>
      <c r="L98" s="271">
        <v>769</v>
      </c>
      <c r="M98" s="271">
        <v>0.31501000000000001</v>
      </c>
      <c r="N98" s="1"/>
      <c r="O98" s="1"/>
    </row>
    <row r="99" spans="1:15" ht="12.75" customHeight="1">
      <c r="A99" s="30">
        <v>89</v>
      </c>
      <c r="B99" s="281" t="s">
        <v>323</v>
      </c>
      <c r="C99" s="271">
        <v>709.7</v>
      </c>
      <c r="D99" s="272">
        <v>700.31666666666661</v>
      </c>
      <c r="E99" s="272">
        <v>685.63333333333321</v>
      </c>
      <c r="F99" s="272">
        <v>661.56666666666661</v>
      </c>
      <c r="G99" s="272">
        <v>646.88333333333321</v>
      </c>
      <c r="H99" s="272">
        <v>724.38333333333321</v>
      </c>
      <c r="I99" s="272">
        <v>739.06666666666661</v>
      </c>
      <c r="J99" s="272">
        <v>763.13333333333321</v>
      </c>
      <c r="K99" s="271">
        <v>715</v>
      </c>
      <c r="L99" s="271">
        <v>676.25</v>
      </c>
      <c r="M99" s="271">
        <v>0.67464999999999997</v>
      </c>
      <c r="N99" s="1"/>
      <c r="O99" s="1"/>
    </row>
    <row r="100" spans="1:15" ht="12.75" customHeight="1">
      <c r="A100" s="30">
        <v>90</v>
      </c>
      <c r="B100" s="281" t="s">
        <v>324</v>
      </c>
      <c r="C100" s="271">
        <v>826.25</v>
      </c>
      <c r="D100" s="272">
        <v>828.85</v>
      </c>
      <c r="E100" s="272">
        <v>818.90000000000009</v>
      </c>
      <c r="F100" s="272">
        <v>811.55000000000007</v>
      </c>
      <c r="G100" s="272">
        <v>801.60000000000014</v>
      </c>
      <c r="H100" s="272">
        <v>836.2</v>
      </c>
      <c r="I100" s="272">
        <v>846.15000000000009</v>
      </c>
      <c r="J100" s="272">
        <v>853.5</v>
      </c>
      <c r="K100" s="271">
        <v>838.8</v>
      </c>
      <c r="L100" s="271">
        <v>821.5</v>
      </c>
      <c r="M100" s="271">
        <v>0.75683</v>
      </c>
      <c r="N100" s="1"/>
      <c r="O100" s="1"/>
    </row>
    <row r="101" spans="1:15" ht="12.75" customHeight="1">
      <c r="A101" s="30">
        <v>91</v>
      </c>
      <c r="B101" s="281" t="s">
        <v>248</v>
      </c>
      <c r="C101" s="271">
        <v>113.7</v>
      </c>
      <c r="D101" s="272">
        <v>113.81666666666666</v>
      </c>
      <c r="E101" s="272">
        <v>113.18333333333332</v>
      </c>
      <c r="F101" s="272">
        <v>112.66666666666666</v>
      </c>
      <c r="G101" s="272">
        <v>112.03333333333332</v>
      </c>
      <c r="H101" s="272">
        <v>114.33333333333333</v>
      </c>
      <c r="I101" s="272">
        <v>114.96666666666665</v>
      </c>
      <c r="J101" s="272">
        <v>115.48333333333333</v>
      </c>
      <c r="K101" s="271">
        <v>114.45</v>
      </c>
      <c r="L101" s="271">
        <v>113.3</v>
      </c>
      <c r="M101" s="271">
        <v>2.4557099999999998</v>
      </c>
      <c r="N101" s="1"/>
      <c r="O101" s="1"/>
    </row>
    <row r="102" spans="1:15" ht="12.75" customHeight="1">
      <c r="A102" s="30">
        <v>92</v>
      </c>
      <c r="B102" s="281" t="s">
        <v>325</v>
      </c>
      <c r="C102" s="271">
        <v>1360.5</v>
      </c>
      <c r="D102" s="272">
        <v>1372.5</v>
      </c>
      <c r="E102" s="272">
        <v>1339</v>
      </c>
      <c r="F102" s="272">
        <v>1317.5</v>
      </c>
      <c r="G102" s="272">
        <v>1284</v>
      </c>
      <c r="H102" s="272">
        <v>1394</v>
      </c>
      <c r="I102" s="272">
        <v>1427.5</v>
      </c>
      <c r="J102" s="272">
        <v>1449</v>
      </c>
      <c r="K102" s="271">
        <v>1406</v>
      </c>
      <c r="L102" s="271">
        <v>1351</v>
      </c>
      <c r="M102" s="271">
        <v>1.5055400000000001</v>
      </c>
      <c r="N102" s="1"/>
      <c r="O102" s="1"/>
    </row>
    <row r="103" spans="1:15" ht="12.75" customHeight="1">
      <c r="A103" s="30">
        <v>93</v>
      </c>
      <c r="B103" s="281" t="s">
        <v>326</v>
      </c>
      <c r="C103" s="271">
        <v>18.25</v>
      </c>
      <c r="D103" s="272">
        <v>18.25</v>
      </c>
      <c r="E103" s="272">
        <v>18.149999999999999</v>
      </c>
      <c r="F103" s="272">
        <v>18.049999999999997</v>
      </c>
      <c r="G103" s="272">
        <v>17.949999999999996</v>
      </c>
      <c r="H103" s="272">
        <v>18.350000000000001</v>
      </c>
      <c r="I103" s="272">
        <v>18.450000000000003</v>
      </c>
      <c r="J103" s="272">
        <v>18.550000000000004</v>
      </c>
      <c r="K103" s="271">
        <v>18.350000000000001</v>
      </c>
      <c r="L103" s="271">
        <v>18.149999999999999</v>
      </c>
      <c r="M103" s="271">
        <v>17.964500000000001</v>
      </c>
      <c r="N103" s="1"/>
      <c r="O103" s="1"/>
    </row>
    <row r="104" spans="1:15" ht="12.75" customHeight="1">
      <c r="A104" s="30">
        <v>94</v>
      </c>
      <c r="B104" s="281" t="s">
        <v>327</v>
      </c>
      <c r="C104" s="271">
        <v>1192.75</v>
      </c>
      <c r="D104" s="272">
        <v>1196.1000000000001</v>
      </c>
      <c r="E104" s="272">
        <v>1179.4500000000003</v>
      </c>
      <c r="F104" s="272">
        <v>1166.1500000000001</v>
      </c>
      <c r="G104" s="272">
        <v>1149.5000000000002</v>
      </c>
      <c r="H104" s="272">
        <v>1209.4000000000003</v>
      </c>
      <c r="I104" s="272">
        <v>1226.0500000000004</v>
      </c>
      <c r="J104" s="272">
        <v>1239.3500000000004</v>
      </c>
      <c r="K104" s="271">
        <v>1212.75</v>
      </c>
      <c r="L104" s="271">
        <v>1182.8</v>
      </c>
      <c r="M104" s="271">
        <v>3.3467500000000001</v>
      </c>
      <c r="N104" s="1"/>
      <c r="O104" s="1"/>
    </row>
    <row r="105" spans="1:15" ht="12.75" customHeight="1">
      <c r="A105" s="30">
        <v>95</v>
      </c>
      <c r="B105" s="281" t="s">
        <v>328</v>
      </c>
      <c r="C105" s="271">
        <v>667.1</v>
      </c>
      <c r="D105" s="272">
        <v>669.45</v>
      </c>
      <c r="E105" s="272">
        <v>660.95</v>
      </c>
      <c r="F105" s="272">
        <v>654.79999999999995</v>
      </c>
      <c r="G105" s="272">
        <v>646.29999999999995</v>
      </c>
      <c r="H105" s="272">
        <v>675.60000000000014</v>
      </c>
      <c r="I105" s="272">
        <v>684.10000000000014</v>
      </c>
      <c r="J105" s="272">
        <v>690.25000000000023</v>
      </c>
      <c r="K105" s="271">
        <v>677.95</v>
      </c>
      <c r="L105" s="271">
        <v>663.3</v>
      </c>
      <c r="M105" s="271">
        <v>0.66129000000000004</v>
      </c>
      <c r="N105" s="1"/>
      <c r="O105" s="1"/>
    </row>
    <row r="106" spans="1:15" ht="12.75" customHeight="1">
      <c r="A106" s="30">
        <v>96</v>
      </c>
      <c r="B106" s="281" t="s">
        <v>329</v>
      </c>
      <c r="C106" s="271">
        <v>849.55</v>
      </c>
      <c r="D106" s="272">
        <v>850.48333333333323</v>
      </c>
      <c r="E106" s="272">
        <v>842.56666666666649</v>
      </c>
      <c r="F106" s="272">
        <v>835.58333333333326</v>
      </c>
      <c r="G106" s="272">
        <v>827.66666666666652</v>
      </c>
      <c r="H106" s="272">
        <v>857.46666666666647</v>
      </c>
      <c r="I106" s="272">
        <v>865.38333333333321</v>
      </c>
      <c r="J106" s="272">
        <v>872.36666666666645</v>
      </c>
      <c r="K106" s="271">
        <v>858.4</v>
      </c>
      <c r="L106" s="271">
        <v>843.5</v>
      </c>
      <c r="M106" s="271">
        <v>0.83413000000000004</v>
      </c>
      <c r="N106" s="1"/>
      <c r="O106" s="1"/>
    </row>
    <row r="107" spans="1:15" ht="12.75" customHeight="1">
      <c r="A107" s="30">
        <v>97</v>
      </c>
      <c r="B107" s="281" t="s">
        <v>330</v>
      </c>
      <c r="C107" s="271">
        <v>4939.6499999999996</v>
      </c>
      <c r="D107" s="272">
        <v>4915.1500000000005</v>
      </c>
      <c r="E107" s="272">
        <v>4857.3000000000011</v>
      </c>
      <c r="F107" s="272">
        <v>4774.9500000000007</v>
      </c>
      <c r="G107" s="272">
        <v>4717.1000000000013</v>
      </c>
      <c r="H107" s="272">
        <v>4997.5000000000009</v>
      </c>
      <c r="I107" s="272">
        <v>5055.3500000000013</v>
      </c>
      <c r="J107" s="272">
        <v>5137.7000000000007</v>
      </c>
      <c r="K107" s="271">
        <v>4973</v>
      </c>
      <c r="L107" s="271">
        <v>4832.8</v>
      </c>
      <c r="M107" s="271">
        <v>0.11479</v>
      </c>
      <c r="N107" s="1"/>
      <c r="O107" s="1"/>
    </row>
    <row r="108" spans="1:15" ht="12.75" customHeight="1">
      <c r="A108" s="30">
        <v>98</v>
      </c>
      <c r="B108" s="281" t="s">
        <v>331</v>
      </c>
      <c r="C108" s="271">
        <v>332.35</v>
      </c>
      <c r="D108" s="272">
        <v>334.06666666666666</v>
      </c>
      <c r="E108" s="272">
        <v>329.43333333333334</v>
      </c>
      <c r="F108" s="272">
        <v>326.51666666666665</v>
      </c>
      <c r="G108" s="272">
        <v>321.88333333333333</v>
      </c>
      <c r="H108" s="272">
        <v>336.98333333333335</v>
      </c>
      <c r="I108" s="272">
        <v>341.61666666666667</v>
      </c>
      <c r="J108" s="272">
        <v>344.53333333333336</v>
      </c>
      <c r="K108" s="271">
        <v>338.7</v>
      </c>
      <c r="L108" s="271">
        <v>331.15</v>
      </c>
      <c r="M108" s="271">
        <v>0.94833999999999996</v>
      </c>
      <c r="N108" s="1"/>
      <c r="O108" s="1"/>
    </row>
    <row r="109" spans="1:15" ht="12.75" customHeight="1">
      <c r="A109" s="30">
        <v>99</v>
      </c>
      <c r="B109" s="281" t="s">
        <v>332</v>
      </c>
      <c r="C109" s="271">
        <v>325.2</v>
      </c>
      <c r="D109" s="272">
        <v>324.51666666666665</v>
      </c>
      <c r="E109" s="272">
        <v>321.73333333333329</v>
      </c>
      <c r="F109" s="272">
        <v>318.26666666666665</v>
      </c>
      <c r="G109" s="272">
        <v>315.48333333333329</v>
      </c>
      <c r="H109" s="272">
        <v>327.98333333333329</v>
      </c>
      <c r="I109" s="272">
        <v>330.76666666666659</v>
      </c>
      <c r="J109" s="272">
        <v>334.23333333333329</v>
      </c>
      <c r="K109" s="271">
        <v>327.3</v>
      </c>
      <c r="L109" s="271">
        <v>321.05</v>
      </c>
      <c r="M109" s="271">
        <v>17.817869999999999</v>
      </c>
      <c r="N109" s="1"/>
      <c r="O109" s="1"/>
    </row>
    <row r="110" spans="1:15" ht="12.75" customHeight="1">
      <c r="A110" s="30">
        <v>100</v>
      </c>
      <c r="B110" s="281" t="s">
        <v>846</v>
      </c>
      <c r="C110" s="271">
        <v>421.95</v>
      </c>
      <c r="D110" s="272">
        <v>423.40000000000003</v>
      </c>
      <c r="E110" s="272">
        <v>417.55000000000007</v>
      </c>
      <c r="F110" s="272">
        <v>413.15000000000003</v>
      </c>
      <c r="G110" s="272">
        <v>407.30000000000007</v>
      </c>
      <c r="H110" s="272">
        <v>427.80000000000007</v>
      </c>
      <c r="I110" s="272">
        <v>433.65000000000009</v>
      </c>
      <c r="J110" s="272">
        <v>438.05000000000007</v>
      </c>
      <c r="K110" s="271">
        <v>429.25</v>
      </c>
      <c r="L110" s="271">
        <v>419</v>
      </c>
      <c r="M110" s="271">
        <v>1.0874299999999999</v>
      </c>
      <c r="N110" s="1"/>
      <c r="O110" s="1"/>
    </row>
    <row r="111" spans="1:15" ht="12.75" customHeight="1">
      <c r="A111" s="30">
        <v>101</v>
      </c>
      <c r="B111" s="281" t="s">
        <v>333</v>
      </c>
      <c r="C111" s="271">
        <v>646.20000000000005</v>
      </c>
      <c r="D111" s="272">
        <v>646.86666666666667</v>
      </c>
      <c r="E111" s="272">
        <v>636.33333333333337</v>
      </c>
      <c r="F111" s="272">
        <v>626.4666666666667</v>
      </c>
      <c r="G111" s="272">
        <v>615.93333333333339</v>
      </c>
      <c r="H111" s="272">
        <v>656.73333333333335</v>
      </c>
      <c r="I111" s="272">
        <v>667.26666666666665</v>
      </c>
      <c r="J111" s="272">
        <v>677.13333333333333</v>
      </c>
      <c r="K111" s="271">
        <v>657.4</v>
      </c>
      <c r="L111" s="271">
        <v>637</v>
      </c>
      <c r="M111" s="271">
        <v>1.82216</v>
      </c>
      <c r="N111" s="1"/>
      <c r="O111" s="1"/>
    </row>
    <row r="112" spans="1:15" ht="12.75" customHeight="1">
      <c r="A112" s="30">
        <v>102</v>
      </c>
      <c r="B112" s="281" t="s">
        <v>83</v>
      </c>
      <c r="C112" s="271">
        <v>798.85</v>
      </c>
      <c r="D112" s="272">
        <v>793.28333333333342</v>
      </c>
      <c r="E112" s="272">
        <v>785.86666666666679</v>
      </c>
      <c r="F112" s="272">
        <v>772.88333333333333</v>
      </c>
      <c r="G112" s="272">
        <v>765.4666666666667</v>
      </c>
      <c r="H112" s="272">
        <v>806.26666666666688</v>
      </c>
      <c r="I112" s="272">
        <v>813.68333333333362</v>
      </c>
      <c r="J112" s="272">
        <v>826.66666666666697</v>
      </c>
      <c r="K112" s="271">
        <v>800.7</v>
      </c>
      <c r="L112" s="271">
        <v>780.3</v>
      </c>
      <c r="M112" s="271">
        <v>16.14068</v>
      </c>
      <c r="N112" s="1"/>
      <c r="O112" s="1"/>
    </row>
    <row r="113" spans="1:15" ht="12.75" customHeight="1">
      <c r="A113" s="30">
        <v>103</v>
      </c>
      <c r="B113" s="281" t="s">
        <v>84</v>
      </c>
      <c r="C113" s="271">
        <v>1037.3499999999999</v>
      </c>
      <c r="D113" s="272">
        <v>1039.0833333333333</v>
      </c>
      <c r="E113" s="272">
        <v>1024.3166666666666</v>
      </c>
      <c r="F113" s="272">
        <v>1011.2833333333333</v>
      </c>
      <c r="G113" s="272">
        <v>996.51666666666665</v>
      </c>
      <c r="H113" s="272">
        <v>1052.1166666666666</v>
      </c>
      <c r="I113" s="272">
        <v>1066.8833333333334</v>
      </c>
      <c r="J113" s="272">
        <v>1079.9166666666665</v>
      </c>
      <c r="K113" s="271">
        <v>1053.8499999999999</v>
      </c>
      <c r="L113" s="271">
        <v>1026.05</v>
      </c>
      <c r="M113" s="271">
        <v>15.620620000000001</v>
      </c>
      <c r="N113" s="1"/>
      <c r="O113" s="1"/>
    </row>
    <row r="114" spans="1:15" ht="12.75" customHeight="1">
      <c r="A114" s="30">
        <v>104</v>
      </c>
      <c r="B114" s="281" t="s">
        <v>91</v>
      </c>
      <c r="C114" s="271">
        <v>178</v>
      </c>
      <c r="D114" s="272">
        <v>178.15</v>
      </c>
      <c r="E114" s="272">
        <v>176.55</v>
      </c>
      <c r="F114" s="272">
        <v>175.1</v>
      </c>
      <c r="G114" s="272">
        <v>173.5</v>
      </c>
      <c r="H114" s="272">
        <v>179.60000000000002</v>
      </c>
      <c r="I114" s="272">
        <v>181.2</v>
      </c>
      <c r="J114" s="272">
        <v>182.65000000000003</v>
      </c>
      <c r="K114" s="271">
        <v>179.75</v>
      </c>
      <c r="L114" s="271">
        <v>176.7</v>
      </c>
      <c r="M114" s="271">
        <v>29.59469</v>
      </c>
      <c r="N114" s="1"/>
      <c r="O114" s="1"/>
    </row>
    <row r="115" spans="1:15" ht="12.75" customHeight="1">
      <c r="A115" s="30">
        <v>105</v>
      </c>
      <c r="B115" s="281" t="s">
        <v>836</v>
      </c>
      <c r="C115" s="271">
        <v>1732.5</v>
      </c>
      <c r="D115" s="272">
        <v>1726.5833333333333</v>
      </c>
      <c r="E115" s="272">
        <v>1708.1666666666665</v>
      </c>
      <c r="F115" s="272">
        <v>1683.8333333333333</v>
      </c>
      <c r="G115" s="272">
        <v>1665.4166666666665</v>
      </c>
      <c r="H115" s="272">
        <v>1750.9166666666665</v>
      </c>
      <c r="I115" s="272">
        <v>1769.333333333333</v>
      </c>
      <c r="J115" s="272">
        <v>1793.6666666666665</v>
      </c>
      <c r="K115" s="271">
        <v>1745</v>
      </c>
      <c r="L115" s="271">
        <v>1702.25</v>
      </c>
      <c r="M115" s="271">
        <v>0.86463000000000001</v>
      </c>
      <c r="N115" s="1"/>
      <c r="O115" s="1"/>
    </row>
    <row r="116" spans="1:15" ht="12.75" customHeight="1">
      <c r="A116" s="30">
        <v>106</v>
      </c>
      <c r="B116" s="281" t="s">
        <v>85</v>
      </c>
      <c r="C116" s="271">
        <v>223.65</v>
      </c>
      <c r="D116" s="272">
        <v>223.88333333333333</v>
      </c>
      <c r="E116" s="272">
        <v>221.76666666666665</v>
      </c>
      <c r="F116" s="272">
        <v>219.88333333333333</v>
      </c>
      <c r="G116" s="272">
        <v>217.76666666666665</v>
      </c>
      <c r="H116" s="272">
        <v>225.76666666666665</v>
      </c>
      <c r="I116" s="272">
        <v>227.88333333333333</v>
      </c>
      <c r="J116" s="272">
        <v>229.76666666666665</v>
      </c>
      <c r="K116" s="271">
        <v>226</v>
      </c>
      <c r="L116" s="271">
        <v>222</v>
      </c>
      <c r="M116" s="271">
        <v>108.25973</v>
      </c>
      <c r="N116" s="1"/>
      <c r="O116" s="1"/>
    </row>
    <row r="117" spans="1:15" ht="12.75" customHeight="1">
      <c r="A117" s="30">
        <v>107</v>
      </c>
      <c r="B117" s="281" t="s">
        <v>334</v>
      </c>
      <c r="C117" s="271">
        <v>340.75</v>
      </c>
      <c r="D117" s="272">
        <v>339.84999999999997</v>
      </c>
      <c r="E117" s="272">
        <v>336.69999999999993</v>
      </c>
      <c r="F117" s="272">
        <v>332.65</v>
      </c>
      <c r="G117" s="272">
        <v>329.49999999999994</v>
      </c>
      <c r="H117" s="272">
        <v>343.89999999999992</v>
      </c>
      <c r="I117" s="272">
        <v>347.0499999999999</v>
      </c>
      <c r="J117" s="272">
        <v>351.09999999999991</v>
      </c>
      <c r="K117" s="271">
        <v>343</v>
      </c>
      <c r="L117" s="271">
        <v>335.8</v>
      </c>
      <c r="M117" s="271">
        <v>0.95455000000000001</v>
      </c>
      <c r="N117" s="1"/>
      <c r="O117" s="1"/>
    </row>
    <row r="118" spans="1:15" ht="12.75" customHeight="1">
      <c r="A118" s="30">
        <v>108</v>
      </c>
      <c r="B118" s="281" t="s">
        <v>87</v>
      </c>
      <c r="C118" s="271">
        <v>3698.05</v>
      </c>
      <c r="D118" s="272">
        <v>3702.3166666666671</v>
      </c>
      <c r="E118" s="272">
        <v>3669.733333333334</v>
      </c>
      <c r="F118" s="272">
        <v>3641.416666666667</v>
      </c>
      <c r="G118" s="272">
        <v>3608.8333333333339</v>
      </c>
      <c r="H118" s="272">
        <v>3730.6333333333341</v>
      </c>
      <c r="I118" s="272">
        <v>3763.2166666666672</v>
      </c>
      <c r="J118" s="272">
        <v>3791.5333333333342</v>
      </c>
      <c r="K118" s="271">
        <v>3734.9</v>
      </c>
      <c r="L118" s="271">
        <v>3674</v>
      </c>
      <c r="M118" s="271">
        <v>1.8563799999999999</v>
      </c>
      <c r="N118" s="1"/>
      <c r="O118" s="1"/>
    </row>
    <row r="119" spans="1:15" ht="12.75" customHeight="1">
      <c r="A119" s="30">
        <v>109</v>
      </c>
      <c r="B119" s="281" t="s">
        <v>88</v>
      </c>
      <c r="C119" s="271">
        <v>1588.55</v>
      </c>
      <c r="D119" s="272">
        <v>1590.75</v>
      </c>
      <c r="E119" s="272">
        <v>1576.35</v>
      </c>
      <c r="F119" s="272">
        <v>1564.1499999999999</v>
      </c>
      <c r="G119" s="272">
        <v>1549.7499999999998</v>
      </c>
      <c r="H119" s="272">
        <v>1602.95</v>
      </c>
      <c r="I119" s="272">
        <v>1617.3500000000001</v>
      </c>
      <c r="J119" s="272">
        <v>1629.5500000000002</v>
      </c>
      <c r="K119" s="271">
        <v>1605.15</v>
      </c>
      <c r="L119" s="271">
        <v>1578.55</v>
      </c>
      <c r="M119" s="271">
        <v>2.87961</v>
      </c>
      <c r="N119" s="1"/>
      <c r="O119" s="1"/>
    </row>
    <row r="120" spans="1:15" ht="12.75" customHeight="1">
      <c r="A120" s="30">
        <v>110</v>
      </c>
      <c r="B120" s="281" t="s">
        <v>335</v>
      </c>
      <c r="C120" s="271">
        <v>2230.35</v>
      </c>
      <c r="D120" s="272">
        <v>2235.8333333333335</v>
      </c>
      <c r="E120" s="272">
        <v>2214.666666666667</v>
      </c>
      <c r="F120" s="272">
        <v>2198.9833333333336</v>
      </c>
      <c r="G120" s="272">
        <v>2177.8166666666671</v>
      </c>
      <c r="H120" s="272">
        <v>2251.5166666666669</v>
      </c>
      <c r="I120" s="272">
        <v>2272.6833333333338</v>
      </c>
      <c r="J120" s="272">
        <v>2288.3666666666668</v>
      </c>
      <c r="K120" s="271">
        <v>2257</v>
      </c>
      <c r="L120" s="271">
        <v>2220.15</v>
      </c>
      <c r="M120" s="271">
        <v>1.27119</v>
      </c>
      <c r="N120" s="1"/>
      <c r="O120" s="1"/>
    </row>
    <row r="121" spans="1:15" ht="12.75" customHeight="1">
      <c r="A121" s="30">
        <v>111</v>
      </c>
      <c r="B121" s="281" t="s">
        <v>89</v>
      </c>
      <c r="C121" s="271">
        <v>688.75</v>
      </c>
      <c r="D121" s="272">
        <v>684.9</v>
      </c>
      <c r="E121" s="272">
        <v>677.8</v>
      </c>
      <c r="F121" s="272">
        <v>666.85</v>
      </c>
      <c r="G121" s="272">
        <v>659.75</v>
      </c>
      <c r="H121" s="272">
        <v>695.84999999999991</v>
      </c>
      <c r="I121" s="272">
        <v>702.95</v>
      </c>
      <c r="J121" s="272">
        <v>713.89999999999986</v>
      </c>
      <c r="K121" s="271">
        <v>692</v>
      </c>
      <c r="L121" s="271">
        <v>673.95</v>
      </c>
      <c r="M121" s="271">
        <v>7.9416799999999999</v>
      </c>
      <c r="N121" s="1"/>
      <c r="O121" s="1"/>
    </row>
    <row r="122" spans="1:15" ht="12.75" customHeight="1">
      <c r="A122" s="30">
        <v>112</v>
      </c>
      <c r="B122" s="281" t="s">
        <v>90</v>
      </c>
      <c r="C122" s="271">
        <v>1058.5999999999999</v>
      </c>
      <c r="D122" s="272">
        <v>1055.3166666666666</v>
      </c>
      <c r="E122" s="272">
        <v>1048.0833333333333</v>
      </c>
      <c r="F122" s="272">
        <v>1037.5666666666666</v>
      </c>
      <c r="G122" s="272">
        <v>1030.3333333333333</v>
      </c>
      <c r="H122" s="272">
        <v>1065.8333333333333</v>
      </c>
      <c r="I122" s="272">
        <v>1073.0666666666668</v>
      </c>
      <c r="J122" s="272">
        <v>1083.5833333333333</v>
      </c>
      <c r="K122" s="271">
        <v>1062.55</v>
      </c>
      <c r="L122" s="271">
        <v>1044.8</v>
      </c>
      <c r="M122" s="271">
        <v>4.3026</v>
      </c>
      <c r="N122" s="1"/>
      <c r="O122" s="1"/>
    </row>
    <row r="123" spans="1:15" ht="12.75" customHeight="1">
      <c r="A123" s="30">
        <v>113</v>
      </c>
      <c r="B123" s="281" t="s">
        <v>336</v>
      </c>
      <c r="C123" s="271">
        <v>999.15</v>
      </c>
      <c r="D123" s="272">
        <v>992.76666666666677</v>
      </c>
      <c r="E123" s="272">
        <v>983.53333333333353</v>
      </c>
      <c r="F123" s="272">
        <v>967.91666666666674</v>
      </c>
      <c r="G123" s="272">
        <v>958.68333333333351</v>
      </c>
      <c r="H123" s="272">
        <v>1008.3833333333336</v>
      </c>
      <c r="I123" s="272">
        <v>1017.6166666666669</v>
      </c>
      <c r="J123" s="272">
        <v>1033.2333333333336</v>
      </c>
      <c r="K123" s="271">
        <v>1002</v>
      </c>
      <c r="L123" s="271">
        <v>977.15</v>
      </c>
      <c r="M123" s="271">
        <v>0.94703000000000004</v>
      </c>
      <c r="N123" s="1"/>
      <c r="O123" s="1"/>
    </row>
    <row r="124" spans="1:15" ht="12.75" customHeight="1">
      <c r="A124" s="30">
        <v>114</v>
      </c>
      <c r="B124" s="281" t="s">
        <v>249</v>
      </c>
      <c r="C124" s="271">
        <v>389.3</v>
      </c>
      <c r="D124" s="272">
        <v>388.86666666666673</v>
      </c>
      <c r="E124" s="272">
        <v>385.38333333333344</v>
      </c>
      <c r="F124" s="272">
        <v>381.4666666666667</v>
      </c>
      <c r="G124" s="272">
        <v>377.98333333333341</v>
      </c>
      <c r="H124" s="272">
        <v>392.78333333333347</v>
      </c>
      <c r="I124" s="272">
        <v>396.26666666666671</v>
      </c>
      <c r="J124" s="272">
        <v>400.18333333333351</v>
      </c>
      <c r="K124" s="271">
        <v>392.35</v>
      </c>
      <c r="L124" s="271">
        <v>384.95</v>
      </c>
      <c r="M124" s="271">
        <v>10.445220000000001</v>
      </c>
      <c r="N124" s="1"/>
      <c r="O124" s="1"/>
    </row>
    <row r="125" spans="1:15" ht="12.75" customHeight="1">
      <c r="A125" s="30">
        <v>115</v>
      </c>
      <c r="B125" s="281" t="s">
        <v>92</v>
      </c>
      <c r="C125" s="271">
        <v>1199.25</v>
      </c>
      <c r="D125" s="272">
        <v>1190.7833333333333</v>
      </c>
      <c r="E125" s="272">
        <v>1166.8666666666666</v>
      </c>
      <c r="F125" s="272">
        <v>1134.4833333333333</v>
      </c>
      <c r="G125" s="272">
        <v>1110.5666666666666</v>
      </c>
      <c r="H125" s="272">
        <v>1223.1666666666665</v>
      </c>
      <c r="I125" s="272">
        <v>1247.0833333333335</v>
      </c>
      <c r="J125" s="272">
        <v>1279.4666666666665</v>
      </c>
      <c r="K125" s="271">
        <v>1214.7</v>
      </c>
      <c r="L125" s="271">
        <v>1158.4000000000001</v>
      </c>
      <c r="M125" s="271">
        <v>6.8490000000000002</v>
      </c>
      <c r="N125" s="1"/>
      <c r="O125" s="1"/>
    </row>
    <row r="126" spans="1:15" ht="12.75" customHeight="1">
      <c r="A126" s="30">
        <v>116</v>
      </c>
      <c r="B126" s="281" t="s">
        <v>337</v>
      </c>
      <c r="C126" s="271">
        <v>839.4</v>
      </c>
      <c r="D126" s="272">
        <v>837.5</v>
      </c>
      <c r="E126" s="272">
        <v>823</v>
      </c>
      <c r="F126" s="272">
        <v>806.6</v>
      </c>
      <c r="G126" s="272">
        <v>792.1</v>
      </c>
      <c r="H126" s="272">
        <v>853.9</v>
      </c>
      <c r="I126" s="272">
        <v>868.4</v>
      </c>
      <c r="J126" s="272">
        <v>884.8</v>
      </c>
      <c r="K126" s="271">
        <v>852</v>
      </c>
      <c r="L126" s="271">
        <v>821.1</v>
      </c>
      <c r="M126" s="271">
        <v>1.78623</v>
      </c>
      <c r="N126" s="1"/>
      <c r="O126" s="1"/>
    </row>
    <row r="127" spans="1:15" ht="12.75" customHeight="1">
      <c r="A127" s="30">
        <v>117</v>
      </c>
      <c r="B127" s="281" t="s">
        <v>339</v>
      </c>
      <c r="C127" s="271">
        <v>1004.8</v>
      </c>
      <c r="D127" s="272">
        <v>1008.3666666666667</v>
      </c>
      <c r="E127" s="272">
        <v>996.73333333333335</v>
      </c>
      <c r="F127" s="272">
        <v>988.66666666666663</v>
      </c>
      <c r="G127" s="272">
        <v>977.0333333333333</v>
      </c>
      <c r="H127" s="272">
        <v>1016.4333333333334</v>
      </c>
      <c r="I127" s="272">
        <v>1028.0666666666668</v>
      </c>
      <c r="J127" s="272">
        <v>1036.1333333333334</v>
      </c>
      <c r="K127" s="271">
        <v>1020</v>
      </c>
      <c r="L127" s="271">
        <v>1000.3</v>
      </c>
      <c r="M127" s="271">
        <v>0.27532000000000001</v>
      </c>
      <c r="N127" s="1"/>
      <c r="O127" s="1"/>
    </row>
    <row r="128" spans="1:15" ht="12.75" customHeight="1">
      <c r="A128" s="30">
        <v>118</v>
      </c>
      <c r="B128" s="281" t="s">
        <v>97</v>
      </c>
      <c r="C128" s="271">
        <v>372.05</v>
      </c>
      <c r="D128" s="272">
        <v>371.13333333333338</v>
      </c>
      <c r="E128" s="272">
        <v>368.91666666666674</v>
      </c>
      <c r="F128" s="272">
        <v>365.78333333333336</v>
      </c>
      <c r="G128" s="272">
        <v>363.56666666666672</v>
      </c>
      <c r="H128" s="272">
        <v>374.26666666666677</v>
      </c>
      <c r="I128" s="272">
        <v>376.48333333333335</v>
      </c>
      <c r="J128" s="272">
        <v>379.61666666666679</v>
      </c>
      <c r="K128" s="271">
        <v>373.35</v>
      </c>
      <c r="L128" s="271">
        <v>368</v>
      </c>
      <c r="M128" s="271">
        <v>31.203279999999999</v>
      </c>
      <c r="N128" s="1"/>
      <c r="O128" s="1"/>
    </row>
    <row r="129" spans="1:15" ht="12.75" customHeight="1">
      <c r="A129" s="30">
        <v>119</v>
      </c>
      <c r="B129" s="281" t="s">
        <v>93</v>
      </c>
      <c r="C129" s="271">
        <v>587.1</v>
      </c>
      <c r="D129" s="272">
        <v>584.93333333333328</v>
      </c>
      <c r="E129" s="272">
        <v>581.36666666666656</v>
      </c>
      <c r="F129" s="272">
        <v>575.63333333333333</v>
      </c>
      <c r="G129" s="272">
        <v>572.06666666666661</v>
      </c>
      <c r="H129" s="272">
        <v>590.66666666666652</v>
      </c>
      <c r="I129" s="272">
        <v>594.23333333333335</v>
      </c>
      <c r="J129" s="272">
        <v>599.96666666666647</v>
      </c>
      <c r="K129" s="271">
        <v>588.5</v>
      </c>
      <c r="L129" s="271">
        <v>579.20000000000005</v>
      </c>
      <c r="M129" s="271">
        <v>13.834960000000001</v>
      </c>
      <c r="N129" s="1"/>
      <c r="O129" s="1"/>
    </row>
    <row r="130" spans="1:15" ht="12.75" customHeight="1">
      <c r="A130" s="30">
        <v>120</v>
      </c>
      <c r="B130" s="281" t="s">
        <v>250</v>
      </c>
      <c r="C130" s="271">
        <v>1552.4</v>
      </c>
      <c r="D130" s="272">
        <v>1551.05</v>
      </c>
      <c r="E130" s="272">
        <v>1539.35</v>
      </c>
      <c r="F130" s="272">
        <v>1526.3</v>
      </c>
      <c r="G130" s="272">
        <v>1514.6</v>
      </c>
      <c r="H130" s="272">
        <v>1564.1</v>
      </c>
      <c r="I130" s="272">
        <v>1575.8000000000002</v>
      </c>
      <c r="J130" s="272">
        <v>1588.85</v>
      </c>
      <c r="K130" s="271">
        <v>1562.75</v>
      </c>
      <c r="L130" s="271">
        <v>1538</v>
      </c>
      <c r="M130" s="271">
        <v>1.5380400000000001</v>
      </c>
      <c r="N130" s="1"/>
      <c r="O130" s="1"/>
    </row>
    <row r="131" spans="1:15" ht="12.75" customHeight="1">
      <c r="A131" s="30">
        <v>121</v>
      </c>
      <c r="B131" s="281" t="s">
        <v>94</v>
      </c>
      <c r="C131" s="271">
        <v>1990.15</v>
      </c>
      <c r="D131" s="272">
        <v>1989.8500000000001</v>
      </c>
      <c r="E131" s="272">
        <v>1978.3000000000002</v>
      </c>
      <c r="F131" s="272">
        <v>1966.45</v>
      </c>
      <c r="G131" s="272">
        <v>1954.9</v>
      </c>
      <c r="H131" s="272">
        <v>2001.7000000000003</v>
      </c>
      <c r="I131" s="272">
        <v>2013.25</v>
      </c>
      <c r="J131" s="272">
        <v>2025.1000000000004</v>
      </c>
      <c r="K131" s="271">
        <v>2001.4</v>
      </c>
      <c r="L131" s="271">
        <v>1978</v>
      </c>
      <c r="M131" s="271">
        <v>3.70425</v>
      </c>
      <c r="N131" s="1"/>
      <c r="O131" s="1"/>
    </row>
    <row r="132" spans="1:15" ht="12.75" customHeight="1">
      <c r="A132" s="30">
        <v>122</v>
      </c>
      <c r="B132" s="281" t="s">
        <v>340</v>
      </c>
      <c r="C132" s="271">
        <v>212.4</v>
      </c>
      <c r="D132" s="272">
        <v>212.78333333333333</v>
      </c>
      <c r="E132" s="272">
        <v>209.61666666666667</v>
      </c>
      <c r="F132" s="272">
        <v>206.83333333333334</v>
      </c>
      <c r="G132" s="272">
        <v>203.66666666666669</v>
      </c>
      <c r="H132" s="272">
        <v>215.56666666666666</v>
      </c>
      <c r="I132" s="272">
        <v>218.73333333333335</v>
      </c>
      <c r="J132" s="272">
        <v>221.51666666666665</v>
      </c>
      <c r="K132" s="271">
        <v>215.95</v>
      </c>
      <c r="L132" s="271">
        <v>210</v>
      </c>
      <c r="M132" s="271">
        <v>98.715760000000003</v>
      </c>
      <c r="N132" s="1"/>
      <c r="O132" s="1"/>
    </row>
    <row r="133" spans="1:15" ht="12.75" customHeight="1">
      <c r="A133" s="30">
        <v>123</v>
      </c>
      <c r="B133" s="281" t="s">
        <v>847</v>
      </c>
      <c r="C133" s="271">
        <v>188.05</v>
      </c>
      <c r="D133" s="272">
        <v>188.18333333333331</v>
      </c>
      <c r="E133" s="272">
        <v>186.36666666666662</v>
      </c>
      <c r="F133" s="272">
        <v>184.68333333333331</v>
      </c>
      <c r="G133" s="272">
        <v>182.86666666666662</v>
      </c>
      <c r="H133" s="272">
        <v>189.86666666666662</v>
      </c>
      <c r="I133" s="272">
        <v>191.68333333333328</v>
      </c>
      <c r="J133" s="272">
        <v>193.36666666666662</v>
      </c>
      <c r="K133" s="271">
        <v>190</v>
      </c>
      <c r="L133" s="271">
        <v>186.5</v>
      </c>
      <c r="M133" s="271">
        <v>47.781849999999999</v>
      </c>
      <c r="N133" s="1"/>
      <c r="O133" s="1"/>
    </row>
    <row r="134" spans="1:15" ht="12.75" customHeight="1">
      <c r="A134" s="30">
        <v>124</v>
      </c>
      <c r="B134" s="281" t="s">
        <v>251</v>
      </c>
      <c r="C134" s="271">
        <v>62.45</v>
      </c>
      <c r="D134" s="272">
        <v>62.033333333333339</v>
      </c>
      <c r="E134" s="272">
        <v>61.616666666666674</v>
      </c>
      <c r="F134" s="272">
        <v>60.783333333333339</v>
      </c>
      <c r="G134" s="272">
        <v>60.366666666666674</v>
      </c>
      <c r="H134" s="272">
        <v>62.866666666666674</v>
      </c>
      <c r="I134" s="272">
        <v>63.283333333333346</v>
      </c>
      <c r="J134" s="272">
        <v>64.116666666666674</v>
      </c>
      <c r="K134" s="271">
        <v>62.45</v>
      </c>
      <c r="L134" s="271">
        <v>61.2</v>
      </c>
      <c r="M134" s="271">
        <v>14.12738</v>
      </c>
      <c r="N134" s="1"/>
      <c r="O134" s="1"/>
    </row>
    <row r="135" spans="1:15" ht="12.75" customHeight="1">
      <c r="A135" s="30">
        <v>125</v>
      </c>
      <c r="B135" s="281" t="s">
        <v>341</v>
      </c>
      <c r="C135" s="271">
        <v>235.75</v>
      </c>
      <c r="D135" s="272">
        <v>236.86666666666667</v>
      </c>
      <c r="E135" s="272">
        <v>233.73333333333335</v>
      </c>
      <c r="F135" s="272">
        <v>231.71666666666667</v>
      </c>
      <c r="G135" s="272">
        <v>228.58333333333334</v>
      </c>
      <c r="H135" s="272">
        <v>238.88333333333335</v>
      </c>
      <c r="I135" s="272">
        <v>242.01666666666668</v>
      </c>
      <c r="J135" s="272">
        <v>244.03333333333336</v>
      </c>
      <c r="K135" s="271">
        <v>240</v>
      </c>
      <c r="L135" s="271">
        <v>234.85</v>
      </c>
      <c r="M135" s="271">
        <v>2.2984599999999999</v>
      </c>
      <c r="N135" s="1"/>
      <c r="O135" s="1"/>
    </row>
    <row r="136" spans="1:15" ht="12.75" customHeight="1">
      <c r="A136" s="30">
        <v>126</v>
      </c>
      <c r="B136" s="281" t="s">
        <v>95</v>
      </c>
      <c r="C136" s="271">
        <v>3496.65</v>
      </c>
      <c r="D136" s="272">
        <v>3497.5499999999997</v>
      </c>
      <c r="E136" s="272">
        <v>3445.0999999999995</v>
      </c>
      <c r="F136" s="272">
        <v>3393.5499999999997</v>
      </c>
      <c r="G136" s="272">
        <v>3341.0999999999995</v>
      </c>
      <c r="H136" s="272">
        <v>3549.0999999999995</v>
      </c>
      <c r="I136" s="272">
        <v>3601.5499999999993</v>
      </c>
      <c r="J136" s="272">
        <v>3653.0999999999995</v>
      </c>
      <c r="K136" s="271">
        <v>3550</v>
      </c>
      <c r="L136" s="271">
        <v>3446</v>
      </c>
      <c r="M136" s="271">
        <v>18.646799999999999</v>
      </c>
      <c r="N136" s="1"/>
      <c r="O136" s="1"/>
    </row>
    <row r="137" spans="1:15" ht="12.75" customHeight="1">
      <c r="A137" s="30">
        <v>127</v>
      </c>
      <c r="B137" s="281" t="s">
        <v>252</v>
      </c>
      <c r="C137" s="271">
        <v>4090.9</v>
      </c>
      <c r="D137" s="272">
        <v>4096.3166666666666</v>
      </c>
      <c r="E137" s="272">
        <v>4045.8833333333332</v>
      </c>
      <c r="F137" s="272">
        <v>4000.8666666666668</v>
      </c>
      <c r="G137" s="272">
        <v>3950.4333333333334</v>
      </c>
      <c r="H137" s="272">
        <v>4141.333333333333</v>
      </c>
      <c r="I137" s="272">
        <v>4191.7666666666655</v>
      </c>
      <c r="J137" s="272">
        <v>4236.7833333333328</v>
      </c>
      <c r="K137" s="271">
        <v>4146.75</v>
      </c>
      <c r="L137" s="271">
        <v>4051.3</v>
      </c>
      <c r="M137" s="271">
        <v>3.9416000000000002</v>
      </c>
      <c r="N137" s="1"/>
      <c r="O137" s="1"/>
    </row>
    <row r="138" spans="1:15" ht="12.75" customHeight="1">
      <c r="A138" s="30">
        <v>128</v>
      </c>
      <c r="B138" s="281" t="s">
        <v>143</v>
      </c>
      <c r="C138" s="271">
        <v>2482.75</v>
      </c>
      <c r="D138" s="272">
        <v>2493.3666666666668</v>
      </c>
      <c r="E138" s="272">
        <v>2460.7333333333336</v>
      </c>
      <c r="F138" s="272">
        <v>2438.7166666666667</v>
      </c>
      <c r="G138" s="272">
        <v>2406.0833333333335</v>
      </c>
      <c r="H138" s="272">
        <v>2515.3833333333337</v>
      </c>
      <c r="I138" s="272">
        <v>2548.0166666666669</v>
      </c>
      <c r="J138" s="272">
        <v>2570.0333333333338</v>
      </c>
      <c r="K138" s="271">
        <v>2526</v>
      </c>
      <c r="L138" s="271">
        <v>2471.35</v>
      </c>
      <c r="M138" s="271">
        <v>2.0362399999999998</v>
      </c>
      <c r="N138" s="1"/>
      <c r="O138" s="1"/>
    </row>
    <row r="139" spans="1:15" ht="12.75" customHeight="1">
      <c r="A139" s="30">
        <v>129</v>
      </c>
      <c r="B139" s="281" t="s">
        <v>98</v>
      </c>
      <c r="C139" s="271">
        <v>4218.05</v>
      </c>
      <c r="D139" s="272">
        <v>4220.45</v>
      </c>
      <c r="E139" s="272">
        <v>4194.5999999999995</v>
      </c>
      <c r="F139" s="272">
        <v>4171.1499999999996</v>
      </c>
      <c r="G139" s="272">
        <v>4145.2999999999993</v>
      </c>
      <c r="H139" s="272">
        <v>4243.8999999999996</v>
      </c>
      <c r="I139" s="272">
        <v>4269.75</v>
      </c>
      <c r="J139" s="272">
        <v>4293.2</v>
      </c>
      <c r="K139" s="271">
        <v>4246.3</v>
      </c>
      <c r="L139" s="271">
        <v>4197</v>
      </c>
      <c r="M139" s="271">
        <v>2.9343699999999999</v>
      </c>
      <c r="N139" s="1"/>
      <c r="O139" s="1"/>
    </row>
    <row r="140" spans="1:15" ht="12.75" customHeight="1">
      <c r="A140" s="30">
        <v>130</v>
      </c>
      <c r="B140" s="281" t="s">
        <v>342</v>
      </c>
      <c r="C140" s="271">
        <v>526.25</v>
      </c>
      <c r="D140" s="272">
        <v>528.31666666666661</v>
      </c>
      <c r="E140" s="272">
        <v>519.78333333333319</v>
      </c>
      <c r="F140" s="272">
        <v>513.31666666666661</v>
      </c>
      <c r="G140" s="272">
        <v>504.78333333333319</v>
      </c>
      <c r="H140" s="272">
        <v>534.78333333333319</v>
      </c>
      <c r="I140" s="272">
        <v>543.31666666666649</v>
      </c>
      <c r="J140" s="272">
        <v>549.78333333333319</v>
      </c>
      <c r="K140" s="271">
        <v>536.85</v>
      </c>
      <c r="L140" s="271">
        <v>521.85</v>
      </c>
      <c r="M140" s="271">
        <v>3.9430800000000001</v>
      </c>
      <c r="N140" s="1"/>
      <c r="O140" s="1"/>
    </row>
    <row r="141" spans="1:15" ht="12.75" customHeight="1">
      <c r="A141" s="30">
        <v>131</v>
      </c>
      <c r="B141" s="281" t="s">
        <v>343</v>
      </c>
      <c r="C141" s="271">
        <v>159.75</v>
      </c>
      <c r="D141" s="272">
        <v>158.58333333333334</v>
      </c>
      <c r="E141" s="272">
        <v>156.16666666666669</v>
      </c>
      <c r="F141" s="272">
        <v>152.58333333333334</v>
      </c>
      <c r="G141" s="272">
        <v>150.16666666666669</v>
      </c>
      <c r="H141" s="272">
        <v>162.16666666666669</v>
      </c>
      <c r="I141" s="272">
        <v>164.58333333333337</v>
      </c>
      <c r="J141" s="272">
        <v>168.16666666666669</v>
      </c>
      <c r="K141" s="271">
        <v>161</v>
      </c>
      <c r="L141" s="271">
        <v>155</v>
      </c>
      <c r="M141" s="271">
        <v>3.6407600000000002</v>
      </c>
      <c r="N141" s="1"/>
      <c r="O141" s="1"/>
    </row>
    <row r="142" spans="1:15" ht="12.75" customHeight="1">
      <c r="A142" s="30">
        <v>132</v>
      </c>
      <c r="B142" s="281" t="s">
        <v>344</v>
      </c>
      <c r="C142" s="271">
        <v>169.05</v>
      </c>
      <c r="D142" s="272">
        <v>168.2</v>
      </c>
      <c r="E142" s="272">
        <v>164.79999999999998</v>
      </c>
      <c r="F142" s="272">
        <v>160.54999999999998</v>
      </c>
      <c r="G142" s="272">
        <v>157.14999999999998</v>
      </c>
      <c r="H142" s="272">
        <v>172.45</v>
      </c>
      <c r="I142" s="272">
        <v>175.84999999999997</v>
      </c>
      <c r="J142" s="272">
        <v>180.1</v>
      </c>
      <c r="K142" s="271">
        <v>171.6</v>
      </c>
      <c r="L142" s="271">
        <v>163.95</v>
      </c>
      <c r="M142" s="271">
        <v>5.3987600000000002</v>
      </c>
      <c r="N142" s="1"/>
      <c r="O142" s="1"/>
    </row>
    <row r="143" spans="1:15" ht="12.75" customHeight="1">
      <c r="A143" s="30">
        <v>133</v>
      </c>
      <c r="B143" s="281" t="s">
        <v>848</v>
      </c>
      <c r="C143" s="271">
        <v>393</v>
      </c>
      <c r="D143" s="272">
        <v>393.4666666666667</v>
      </c>
      <c r="E143" s="272">
        <v>388.93333333333339</v>
      </c>
      <c r="F143" s="272">
        <v>384.86666666666667</v>
      </c>
      <c r="G143" s="272">
        <v>380.33333333333337</v>
      </c>
      <c r="H143" s="272">
        <v>397.53333333333342</v>
      </c>
      <c r="I143" s="272">
        <v>402.06666666666672</v>
      </c>
      <c r="J143" s="272">
        <v>406.13333333333344</v>
      </c>
      <c r="K143" s="271">
        <v>398</v>
      </c>
      <c r="L143" s="271">
        <v>389.4</v>
      </c>
      <c r="M143" s="271">
        <v>5.2842099999999999</v>
      </c>
      <c r="N143" s="1"/>
      <c r="O143" s="1"/>
    </row>
    <row r="144" spans="1:15" ht="12.75" customHeight="1">
      <c r="A144" s="30">
        <v>134</v>
      </c>
      <c r="B144" s="281" t="s">
        <v>345</v>
      </c>
      <c r="C144" s="271">
        <v>60.7</v>
      </c>
      <c r="D144" s="272">
        <v>60.466666666666661</v>
      </c>
      <c r="E144" s="272">
        <v>59.533333333333324</v>
      </c>
      <c r="F144" s="272">
        <v>58.36666666666666</v>
      </c>
      <c r="G144" s="272">
        <v>57.433333333333323</v>
      </c>
      <c r="H144" s="272">
        <v>61.633333333333326</v>
      </c>
      <c r="I144" s="272">
        <v>62.566666666666663</v>
      </c>
      <c r="J144" s="272">
        <v>63.733333333333327</v>
      </c>
      <c r="K144" s="271">
        <v>61.4</v>
      </c>
      <c r="L144" s="271">
        <v>59.3</v>
      </c>
      <c r="M144" s="271">
        <v>11.030060000000001</v>
      </c>
      <c r="N144" s="1"/>
      <c r="O144" s="1"/>
    </row>
    <row r="145" spans="1:15" ht="12.75" customHeight="1">
      <c r="A145" s="30">
        <v>135</v>
      </c>
      <c r="B145" s="281" t="s">
        <v>99</v>
      </c>
      <c r="C145" s="271">
        <v>3450.7</v>
      </c>
      <c r="D145" s="272">
        <v>3439.0833333333335</v>
      </c>
      <c r="E145" s="272">
        <v>3404.666666666667</v>
      </c>
      <c r="F145" s="272">
        <v>3358.6333333333337</v>
      </c>
      <c r="G145" s="272">
        <v>3324.2166666666672</v>
      </c>
      <c r="H145" s="272">
        <v>3485.1166666666668</v>
      </c>
      <c r="I145" s="272">
        <v>3519.5333333333338</v>
      </c>
      <c r="J145" s="272">
        <v>3565.5666666666666</v>
      </c>
      <c r="K145" s="271">
        <v>3473.5</v>
      </c>
      <c r="L145" s="271">
        <v>3393.05</v>
      </c>
      <c r="M145" s="271">
        <v>8.5668399999999991</v>
      </c>
      <c r="N145" s="1"/>
      <c r="O145" s="1"/>
    </row>
    <row r="146" spans="1:15" ht="12.75" customHeight="1">
      <c r="A146" s="30">
        <v>136</v>
      </c>
      <c r="B146" s="281" t="s">
        <v>346</v>
      </c>
      <c r="C146" s="271">
        <v>473.25</v>
      </c>
      <c r="D146" s="272">
        <v>470.39999999999992</v>
      </c>
      <c r="E146" s="272">
        <v>458.99999999999983</v>
      </c>
      <c r="F146" s="272">
        <v>444.74999999999989</v>
      </c>
      <c r="G146" s="272">
        <v>433.3499999999998</v>
      </c>
      <c r="H146" s="272">
        <v>484.64999999999986</v>
      </c>
      <c r="I146" s="272">
        <v>496.04999999999995</v>
      </c>
      <c r="J146" s="272">
        <v>510.2999999999999</v>
      </c>
      <c r="K146" s="271">
        <v>481.8</v>
      </c>
      <c r="L146" s="271">
        <v>456.15</v>
      </c>
      <c r="M146" s="271">
        <v>14.855309999999999</v>
      </c>
      <c r="N146" s="1"/>
      <c r="O146" s="1"/>
    </row>
    <row r="147" spans="1:15" ht="12.75" customHeight="1">
      <c r="A147" s="30">
        <v>137</v>
      </c>
      <c r="B147" s="281" t="s">
        <v>253</v>
      </c>
      <c r="C147" s="271">
        <v>502.15</v>
      </c>
      <c r="D147" s="272">
        <v>497.84999999999997</v>
      </c>
      <c r="E147" s="272">
        <v>486.69999999999993</v>
      </c>
      <c r="F147" s="272">
        <v>471.24999999999994</v>
      </c>
      <c r="G147" s="272">
        <v>460.09999999999991</v>
      </c>
      <c r="H147" s="272">
        <v>513.29999999999995</v>
      </c>
      <c r="I147" s="272">
        <v>524.44999999999993</v>
      </c>
      <c r="J147" s="272">
        <v>539.9</v>
      </c>
      <c r="K147" s="271">
        <v>509</v>
      </c>
      <c r="L147" s="271">
        <v>482.4</v>
      </c>
      <c r="M147" s="271">
        <v>8.4576799999999999</v>
      </c>
      <c r="N147" s="1"/>
      <c r="O147" s="1"/>
    </row>
    <row r="148" spans="1:15" ht="12.75" customHeight="1">
      <c r="A148" s="30">
        <v>138</v>
      </c>
      <c r="B148" s="281" t="s">
        <v>254</v>
      </c>
      <c r="C148" s="271">
        <v>1447.3</v>
      </c>
      <c r="D148" s="272">
        <v>1452.1000000000001</v>
      </c>
      <c r="E148" s="272">
        <v>1429.2000000000003</v>
      </c>
      <c r="F148" s="272">
        <v>1411.1000000000001</v>
      </c>
      <c r="G148" s="272">
        <v>1388.2000000000003</v>
      </c>
      <c r="H148" s="272">
        <v>1470.2000000000003</v>
      </c>
      <c r="I148" s="272">
        <v>1493.1000000000004</v>
      </c>
      <c r="J148" s="272">
        <v>1511.2000000000003</v>
      </c>
      <c r="K148" s="271">
        <v>1475</v>
      </c>
      <c r="L148" s="271">
        <v>1434</v>
      </c>
      <c r="M148" s="271">
        <v>0.40555999999999998</v>
      </c>
      <c r="N148" s="1"/>
      <c r="O148" s="1"/>
    </row>
    <row r="149" spans="1:15" ht="12.75" customHeight="1">
      <c r="A149" s="30">
        <v>139</v>
      </c>
      <c r="B149" s="281" t="s">
        <v>347</v>
      </c>
      <c r="C149" s="271">
        <v>66.2</v>
      </c>
      <c r="D149" s="272">
        <v>66.166666666666671</v>
      </c>
      <c r="E149" s="272">
        <v>65.833333333333343</v>
      </c>
      <c r="F149" s="272">
        <v>65.466666666666669</v>
      </c>
      <c r="G149" s="272">
        <v>65.13333333333334</v>
      </c>
      <c r="H149" s="272">
        <v>66.533333333333346</v>
      </c>
      <c r="I149" s="272">
        <v>66.866666666666688</v>
      </c>
      <c r="J149" s="272">
        <v>67.233333333333348</v>
      </c>
      <c r="K149" s="271">
        <v>66.5</v>
      </c>
      <c r="L149" s="271">
        <v>65.8</v>
      </c>
      <c r="M149" s="271">
        <v>3.4591799999999999</v>
      </c>
      <c r="N149" s="1"/>
      <c r="O149" s="1"/>
    </row>
    <row r="150" spans="1:15" ht="12.75" customHeight="1">
      <c r="A150" s="30">
        <v>140</v>
      </c>
      <c r="B150" s="281" t="s">
        <v>348</v>
      </c>
      <c r="C150" s="271">
        <v>94.8</v>
      </c>
      <c r="D150" s="272">
        <v>95.55</v>
      </c>
      <c r="E150" s="272">
        <v>93.649999999999991</v>
      </c>
      <c r="F150" s="272">
        <v>92.5</v>
      </c>
      <c r="G150" s="272">
        <v>90.6</v>
      </c>
      <c r="H150" s="272">
        <v>96.699999999999989</v>
      </c>
      <c r="I150" s="272">
        <v>98.6</v>
      </c>
      <c r="J150" s="272">
        <v>99.749999999999986</v>
      </c>
      <c r="K150" s="271">
        <v>97.45</v>
      </c>
      <c r="L150" s="271">
        <v>94.4</v>
      </c>
      <c r="M150" s="271">
        <v>8.84422</v>
      </c>
      <c r="N150" s="1"/>
      <c r="O150" s="1"/>
    </row>
    <row r="151" spans="1:15" ht="12.75" customHeight="1">
      <c r="A151" s="30">
        <v>141</v>
      </c>
      <c r="B151" s="281" t="s">
        <v>795</v>
      </c>
      <c r="C151" s="271">
        <v>43.95</v>
      </c>
      <c r="D151" s="272">
        <v>44.1</v>
      </c>
      <c r="E151" s="272">
        <v>43.6</v>
      </c>
      <c r="F151" s="272">
        <v>43.25</v>
      </c>
      <c r="G151" s="272">
        <v>42.75</v>
      </c>
      <c r="H151" s="272">
        <v>44.45</v>
      </c>
      <c r="I151" s="272">
        <v>44.95</v>
      </c>
      <c r="J151" s="272">
        <v>45.300000000000004</v>
      </c>
      <c r="K151" s="271">
        <v>44.6</v>
      </c>
      <c r="L151" s="271">
        <v>43.75</v>
      </c>
      <c r="M151" s="271">
        <v>6.9179500000000003</v>
      </c>
      <c r="N151" s="1"/>
      <c r="O151" s="1"/>
    </row>
    <row r="152" spans="1:15" ht="12.75" customHeight="1">
      <c r="A152" s="30">
        <v>142</v>
      </c>
      <c r="B152" s="281" t="s">
        <v>349</v>
      </c>
      <c r="C152" s="271">
        <v>674.45</v>
      </c>
      <c r="D152" s="272">
        <v>676.56666666666672</v>
      </c>
      <c r="E152" s="272">
        <v>668.13333333333344</v>
      </c>
      <c r="F152" s="272">
        <v>661.81666666666672</v>
      </c>
      <c r="G152" s="272">
        <v>653.38333333333344</v>
      </c>
      <c r="H152" s="272">
        <v>682.88333333333344</v>
      </c>
      <c r="I152" s="272">
        <v>691.31666666666661</v>
      </c>
      <c r="J152" s="272">
        <v>697.63333333333344</v>
      </c>
      <c r="K152" s="271">
        <v>685</v>
      </c>
      <c r="L152" s="271">
        <v>670.25</v>
      </c>
      <c r="M152" s="271">
        <v>8.6360000000000006E-2</v>
      </c>
      <c r="N152" s="1"/>
      <c r="O152" s="1"/>
    </row>
    <row r="153" spans="1:15" ht="12.75" customHeight="1">
      <c r="A153" s="30">
        <v>143</v>
      </c>
      <c r="B153" s="281" t="s">
        <v>100</v>
      </c>
      <c r="C153" s="271">
        <v>1764.7</v>
      </c>
      <c r="D153" s="272">
        <v>1756.5666666666668</v>
      </c>
      <c r="E153" s="272">
        <v>1743.9833333333336</v>
      </c>
      <c r="F153" s="272">
        <v>1723.2666666666667</v>
      </c>
      <c r="G153" s="272">
        <v>1710.6833333333334</v>
      </c>
      <c r="H153" s="272">
        <v>1777.2833333333338</v>
      </c>
      <c r="I153" s="272">
        <v>1789.8666666666672</v>
      </c>
      <c r="J153" s="272">
        <v>1810.5833333333339</v>
      </c>
      <c r="K153" s="271">
        <v>1769.15</v>
      </c>
      <c r="L153" s="271">
        <v>1735.85</v>
      </c>
      <c r="M153" s="271">
        <v>1.81789</v>
      </c>
      <c r="N153" s="1"/>
      <c r="O153" s="1"/>
    </row>
    <row r="154" spans="1:15" ht="12.75" customHeight="1">
      <c r="A154" s="30">
        <v>144</v>
      </c>
      <c r="B154" s="281" t="s">
        <v>101</v>
      </c>
      <c r="C154" s="271">
        <v>157.80000000000001</v>
      </c>
      <c r="D154" s="272">
        <v>157.11666666666665</v>
      </c>
      <c r="E154" s="272">
        <v>156.1333333333333</v>
      </c>
      <c r="F154" s="272">
        <v>154.46666666666664</v>
      </c>
      <c r="G154" s="272">
        <v>153.48333333333329</v>
      </c>
      <c r="H154" s="272">
        <v>158.7833333333333</v>
      </c>
      <c r="I154" s="272">
        <v>159.76666666666665</v>
      </c>
      <c r="J154" s="272">
        <v>161.43333333333331</v>
      </c>
      <c r="K154" s="271">
        <v>158.1</v>
      </c>
      <c r="L154" s="271">
        <v>155.44999999999999</v>
      </c>
      <c r="M154" s="271">
        <v>11.479189999999999</v>
      </c>
      <c r="N154" s="1"/>
      <c r="O154" s="1"/>
    </row>
    <row r="155" spans="1:15" ht="12.75" customHeight="1">
      <c r="A155" s="30">
        <v>145</v>
      </c>
      <c r="B155" s="281" t="s">
        <v>350</v>
      </c>
      <c r="C155" s="271">
        <v>260.10000000000002</v>
      </c>
      <c r="D155" s="272">
        <v>259.53333333333336</v>
      </c>
      <c r="E155" s="272">
        <v>257.66666666666674</v>
      </c>
      <c r="F155" s="272">
        <v>255.23333333333341</v>
      </c>
      <c r="G155" s="272">
        <v>253.36666666666679</v>
      </c>
      <c r="H155" s="272">
        <v>261.9666666666667</v>
      </c>
      <c r="I155" s="272">
        <v>263.83333333333337</v>
      </c>
      <c r="J155" s="272">
        <v>266.26666666666665</v>
      </c>
      <c r="K155" s="271">
        <v>261.39999999999998</v>
      </c>
      <c r="L155" s="271">
        <v>257.10000000000002</v>
      </c>
      <c r="M155" s="271">
        <v>1.1688400000000001</v>
      </c>
      <c r="N155" s="1"/>
      <c r="O155" s="1"/>
    </row>
    <row r="156" spans="1:15" ht="12.75" customHeight="1">
      <c r="A156" s="30">
        <v>146</v>
      </c>
      <c r="B156" s="281" t="s">
        <v>837</v>
      </c>
      <c r="C156" s="271">
        <v>1353.55</v>
      </c>
      <c r="D156" s="272">
        <v>1361</v>
      </c>
      <c r="E156" s="272">
        <v>1342.55</v>
      </c>
      <c r="F156" s="272">
        <v>1331.55</v>
      </c>
      <c r="G156" s="272">
        <v>1313.1</v>
      </c>
      <c r="H156" s="272">
        <v>1372</v>
      </c>
      <c r="I156" s="272">
        <v>1390.4499999999998</v>
      </c>
      <c r="J156" s="272">
        <v>1401.45</v>
      </c>
      <c r="K156" s="271">
        <v>1379.45</v>
      </c>
      <c r="L156" s="271">
        <v>1350</v>
      </c>
      <c r="M156" s="271">
        <v>1.74098</v>
      </c>
      <c r="N156" s="1"/>
      <c r="O156" s="1"/>
    </row>
    <row r="157" spans="1:15" ht="12.75" customHeight="1">
      <c r="A157" s="30">
        <v>147</v>
      </c>
      <c r="B157" s="281" t="s">
        <v>102</v>
      </c>
      <c r="C157" s="271">
        <v>114</v>
      </c>
      <c r="D157" s="272">
        <v>112.56666666666666</v>
      </c>
      <c r="E157" s="272">
        <v>110.73333333333332</v>
      </c>
      <c r="F157" s="272">
        <v>107.46666666666665</v>
      </c>
      <c r="G157" s="272">
        <v>105.63333333333331</v>
      </c>
      <c r="H157" s="272">
        <v>115.83333333333333</v>
      </c>
      <c r="I157" s="272">
        <v>117.66666666666667</v>
      </c>
      <c r="J157" s="272">
        <v>120.93333333333334</v>
      </c>
      <c r="K157" s="271">
        <v>114.4</v>
      </c>
      <c r="L157" s="271">
        <v>109.3</v>
      </c>
      <c r="M157" s="271">
        <v>223.21307999999999</v>
      </c>
      <c r="N157" s="1"/>
      <c r="O157" s="1"/>
    </row>
    <row r="158" spans="1:15" ht="12.75" customHeight="1">
      <c r="A158" s="30">
        <v>148</v>
      </c>
      <c r="B158" s="281" t="s">
        <v>796</v>
      </c>
      <c r="C158" s="271">
        <v>123.1</v>
      </c>
      <c r="D158" s="272">
        <v>122</v>
      </c>
      <c r="E158" s="272">
        <v>119.4</v>
      </c>
      <c r="F158" s="272">
        <v>115.7</v>
      </c>
      <c r="G158" s="272">
        <v>113.10000000000001</v>
      </c>
      <c r="H158" s="272">
        <v>125.7</v>
      </c>
      <c r="I158" s="272">
        <v>128.30000000000001</v>
      </c>
      <c r="J158" s="272">
        <v>132</v>
      </c>
      <c r="K158" s="271">
        <v>124.6</v>
      </c>
      <c r="L158" s="271">
        <v>118.3</v>
      </c>
      <c r="M158" s="271">
        <v>7.1842699999999997</v>
      </c>
      <c r="N158" s="1"/>
      <c r="O158" s="1"/>
    </row>
    <row r="159" spans="1:15" ht="12.75" customHeight="1">
      <c r="A159" s="30">
        <v>149</v>
      </c>
      <c r="B159" s="281" t="s">
        <v>351</v>
      </c>
      <c r="C159" s="271">
        <v>6220.75</v>
      </c>
      <c r="D159" s="272">
        <v>6213.916666666667</v>
      </c>
      <c r="E159" s="272">
        <v>6158.8333333333339</v>
      </c>
      <c r="F159" s="272">
        <v>6096.916666666667</v>
      </c>
      <c r="G159" s="272">
        <v>6041.8333333333339</v>
      </c>
      <c r="H159" s="272">
        <v>6275.8333333333339</v>
      </c>
      <c r="I159" s="272">
        <v>6330.9166666666679</v>
      </c>
      <c r="J159" s="272">
        <v>6392.8333333333339</v>
      </c>
      <c r="K159" s="271">
        <v>6269</v>
      </c>
      <c r="L159" s="271">
        <v>6152</v>
      </c>
      <c r="M159" s="271">
        <v>0.52607000000000004</v>
      </c>
      <c r="N159" s="1"/>
      <c r="O159" s="1"/>
    </row>
    <row r="160" spans="1:15" ht="12.75" customHeight="1">
      <c r="A160" s="30">
        <v>150</v>
      </c>
      <c r="B160" s="281" t="s">
        <v>352</v>
      </c>
      <c r="C160" s="271">
        <v>446.2</v>
      </c>
      <c r="D160" s="272">
        <v>448.3</v>
      </c>
      <c r="E160" s="272">
        <v>441.90000000000003</v>
      </c>
      <c r="F160" s="272">
        <v>437.6</v>
      </c>
      <c r="G160" s="272">
        <v>431.20000000000005</v>
      </c>
      <c r="H160" s="272">
        <v>452.6</v>
      </c>
      <c r="I160" s="272">
        <v>459</v>
      </c>
      <c r="J160" s="272">
        <v>463.3</v>
      </c>
      <c r="K160" s="271">
        <v>454.7</v>
      </c>
      <c r="L160" s="271">
        <v>444</v>
      </c>
      <c r="M160" s="271">
        <v>1.2108300000000001</v>
      </c>
      <c r="N160" s="1"/>
      <c r="O160" s="1"/>
    </row>
    <row r="161" spans="1:15" ht="12.75" customHeight="1">
      <c r="A161" s="30">
        <v>151</v>
      </c>
      <c r="B161" s="281" t="s">
        <v>353</v>
      </c>
      <c r="C161" s="271">
        <v>144.05000000000001</v>
      </c>
      <c r="D161" s="272">
        <v>144.48333333333335</v>
      </c>
      <c r="E161" s="272">
        <v>143.06666666666669</v>
      </c>
      <c r="F161" s="272">
        <v>142.08333333333334</v>
      </c>
      <c r="G161" s="272">
        <v>140.66666666666669</v>
      </c>
      <c r="H161" s="272">
        <v>145.4666666666667</v>
      </c>
      <c r="I161" s="272">
        <v>146.88333333333333</v>
      </c>
      <c r="J161" s="272">
        <v>147.8666666666667</v>
      </c>
      <c r="K161" s="271">
        <v>145.9</v>
      </c>
      <c r="L161" s="271">
        <v>143.5</v>
      </c>
      <c r="M161" s="271">
        <v>2.77888</v>
      </c>
      <c r="N161" s="1"/>
      <c r="O161" s="1"/>
    </row>
    <row r="162" spans="1:15" ht="12.75" customHeight="1">
      <c r="A162" s="30">
        <v>152</v>
      </c>
      <c r="B162" s="281" t="s">
        <v>354</v>
      </c>
      <c r="C162" s="271">
        <v>107.95</v>
      </c>
      <c r="D162" s="272">
        <v>107.21666666666665</v>
      </c>
      <c r="E162" s="272">
        <v>105.73333333333331</v>
      </c>
      <c r="F162" s="272">
        <v>103.51666666666665</v>
      </c>
      <c r="G162" s="272">
        <v>102.0333333333333</v>
      </c>
      <c r="H162" s="272">
        <v>109.43333333333331</v>
      </c>
      <c r="I162" s="272">
        <v>110.91666666666666</v>
      </c>
      <c r="J162" s="272">
        <v>113.13333333333331</v>
      </c>
      <c r="K162" s="271">
        <v>108.7</v>
      </c>
      <c r="L162" s="271">
        <v>105</v>
      </c>
      <c r="M162" s="271">
        <v>24.731059999999999</v>
      </c>
      <c r="N162" s="1"/>
      <c r="O162" s="1"/>
    </row>
    <row r="163" spans="1:15" ht="12.75" customHeight="1">
      <c r="A163" s="30">
        <v>153</v>
      </c>
      <c r="B163" s="281" t="s">
        <v>255</v>
      </c>
      <c r="C163" s="271">
        <v>291.75</v>
      </c>
      <c r="D163" s="272">
        <v>294.33333333333331</v>
      </c>
      <c r="E163" s="272">
        <v>287.66666666666663</v>
      </c>
      <c r="F163" s="272">
        <v>283.58333333333331</v>
      </c>
      <c r="G163" s="272">
        <v>276.91666666666663</v>
      </c>
      <c r="H163" s="272">
        <v>298.41666666666663</v>
      </c>
      <c r="I163" s="272">
        <v>305.08333333333326</v>
      </c>
      <c r="J163" s="272">
        <v>309.16666666666663</v>
      </c>
      <c r="K163" s="271">
        <v>301</v>
      </c>
      <c r="L163" s="271">
        <v>290.25</v>
      </c>
      <c r="M163" s="271">
        <v>7.4010999999999996</v>
      </c>
      <c r="N163" s="1"/>
      <c r="O163" s="1"/>
    </row>
    <row r="164" spans="1:15" ht="12.75" customHeight="1">
      <c r="A164" s="30">
        <v>154</v>
      </c>
      <c r="B164" s="281" t="s">
        <v>849</v>
      </c>
      <c r="C164" s="271">
        <v>1382.15</v>
      </c>
      <c r="D164" s="272">
        <v>1378.45</v>
      </c>
      <c r="E164" s="272">
        <v>1359.4</v>
      </c>
      <c r="F164" s="272">
        <v>1336.65</v>
      </c>
      <c r="G164" s="272">
        <v>1317.6000000000001</v>
      </c>
      <c r="H164" s="272">
        <v>1401.2</v>
      </c>
      <c r="I164" s="272">
        <v>1420.2499999999998</v>
      </c>
      <c r="J164" s="272">
        <v>1443</v>
      </c>
      <c r="K164" s="271">
        <v>1397.5</v>
      </c>
      <c r="L164" s="271">
        <v>1355.7</v>
      </c>
      <c r="M164" s="271">
        <v>7.1739999999999998E-2</v>
      </c>
      <c r="N164" s="1"/>
      <c r="O164" s="1"/>
    </row>
    <row r="165" spans="1:15" ht="12.75" customHeight="1">
      <c r="A165" s="30">
        <v>155</v>
      </c>
      <c r="B165" s="281" t="s">
        <v>103</v>
      </c>
      <c r="C165" s="271">
        <v>132.1</v>
      </c>
      <c r="D165" s="272">
        <v>131.75</v>
      </c>
      <c r="E165" s="272">
        <v>130.94999999999999</v>
      </c>
      <c r="F165" s="272">
        <v>129.79999999999998</v>
      </c>
      <c r="G165" s="272">
        <v>128.99999999999997</v>
      </c>
      <c r="H165" s="272">
        <v>132.9</v>
      </c>
      <c r="I165" s="272">
        <v>133.70000000000002</v>
      </c>
      <c r="J165" s="272">
        <v>134.85000000000002</v>
      </c>
      <c r="K165" s="271">
        <v>132.55000000000001</v>
      </c>
      <c r="L165" s="271">
        <v>130.6</v>
      </c>
      <c r="M165" s="271">
        <v>116.44464000000001</v>
      </c>
      <c r="N165" s="1"/>
      <c r="O165" s="1"/>
    </row>
    <row r="166" spans="1:15" ht="12.75" customHeight="1">
      <c r="A166" s="30">
        <v>156</v>
      </c>
      <c r="B166" s="281" t="s">
        <v>356</v>
      </c>
      <c r="C166" s="271">
        <v>1586.9</v>
      </c>
      <c r="D166" s="272">
        <v>1587.1500000000003</v>
      </c>
      <c r="E166" s="272">
        <v>1576.1000000000006</v>
      </c>
      <c r="F166" s="272">
        <v>1565.3000000000002</v>
      </c>
      <c r="G166" s="272">
        <v>1554.2500000000005</v>
      </c>
      <c r="H166" s="272">
        <v>1597.9500000000007</v>
      </c>
      <c r="I166" s="272">
        <v>1609.0000000000005</v>
      </c>
      <c r="J166" s="272">
        <v>1619.8000000000009</v>
      </c>
      <c r="K166" s="271">
        <v>1598.2</v>
      </c>
      <c r="L166" s="271">
        <v>1576.35</v>
      </c>
      <c r="M166" s="271">
        <v>0.65147999999999995</v>
      </c>
      <c r="N166" s="1"/>
      <c r="O166" s="1"/>
    </row>
    <row r="167" spans="1:15" ht="12.75" customHeight="1">
      <c r="A167" s="30">
        <v>157</v>
      </c>
      <c r="B167" s="281" t="s">
        <v>106</v>
      </c>
      <c r="C167" s="271">
        <v>33.700000000000003</v>
      </c>
      <c r="D167" s="272">
        <v>33.766666666666673</v>
      </c>
      <c r="E167" s="272">
        <v>33.283333333333346</v>
      </c>
      <c r="F167" s="272">
        <v>32.866666666666674</v>
      </c>
      <c r="G167" s="272">
        <v>32.383333333333347</v>
      </c>
      <c r="H167" s="272">
        <v>34.183333333333344</v>
      </c>
      <c r="I167" s="272">
        <v>34.666666666666679</v>
      </c>
      <c r="J167" s="272">
        <v>35.083333333333343</v>
      </c>
      <c r="K167" s="271">
        <v>34.25</v>
      </c>
      <c r="L167" s="271">
        <v>33.35</v>
      </c>
      <c r="M167" s="271">
        <v>105.35335000000001</v>
      </c>
      <c r="N167" s="1"/>
      <c r="O167" s="1"/>
    </row>
    <row r="168" spans="1:15" ht="12.75" customHeight="1">
      <c r="A168" s="30">
        <v>158</v>
      </c>
      <c r="B168" s="281" t="s">
        <v>357</v>
      </c>
      <c r="C168" s="271">
        <v>3245.2</v>
      </c>
      <c r="D168" s="272">
        <v>3223.7666666666664</v>
      </c>
      <c r="E168" s="272">
        <v>3192.5333333333328</v>
      </c>
      <c r="F168" s="272">
        <v>3139.8666666666663</v>
      </c>
      <c r="G168" s="272">
        <v>3108.6333333333328</v>
      </c>
      <c r="H168" s="272">
        <v>3276.4333333333329</v>
      </c>
      <c r="I168" s="272">
        <v>3307.6666666666665</v>
      </c>
      <c r="J168" s="272">
        <v>3360.333333333333</v>
      </c>
      <c r="K168" s="271">
        <v>3255</v>
      </c>
      <c r="L168" s="271">
        <v>3171.1</v>
      </c>
      <c r="M168" s="271">
        <v>0.28660000000000002</v>
      </c>
      <c r="N168" s="1"/>
      <c r="O168" s="1"/>
    </row>
    <row r="169" spans="1:15" ht="12.75" customHeight="1">
      <c r="A169" s="30">
        <v>159</v>
      </c>
      <c r="B169" s="281" t="s">
        <v>358</v>
      </c>
      <c r="C169" s="271">
        <v>3255.45</v>
      </c>
      <c r="D169" s="272">
        <v>3221.65</v>
      </c>
      <c r="E169" s="272">
        <v>3158.8</v>
      </c>
      <c r="F169" s="272">
        <v>3062.15</v>
      </c>
      <c r="G169" s="272">
        <v>2999.3</v>
      </c>
      <c r="H169" s="272">
        <v>3318.3</v>
      </c>
      <c r="I169" s="272">
        <v>3381.1499999999996</v>
      </c>
      <c r="J169" s="272">
        <v>3477.8</v>
      </c>
      <c r="K169" s="271">
        <v>3284.5</v>
      </c>
      <c r="L169" s="271">
        <v>3125</v>
      </c>
      <c r="M169" s="271">
        <v>0.40266999999999997</v>
      </c>
      <c r="N169" s="1"/>
      <c r="O169" s="1"/>
    </row>
    <row r="170" spans="1:15" ht="12.75" customHeight="1">
      <c r="A170" s="30">
        <v>160</v>
      </c>
      <c r="B170" s="281" t="s">
        <v>359</v>
      </c>
      <c r="C170" s="271">
        <v>119.5</v>
      </c>
      <c r="D170" s="272">
        <v>119.38333333333333</v>
      </c>
      <c r="E170" s="272">
        <v>118.71666666666665</v>
      </c>
      <c r="F170" s="272">
        <v>117.93333333333332</v>
      </c>
      <c r="G170" s="272">
        <v>117.26666666666665</v>
      </c>
      <c r="H170" s="272">
        <v>120.16666666666666</v>
      </c>
      <c r="I170" s="272">
        <v>120.83333333333334</v>
      </c>
      <c r="J170" s="272">
        <v>121.61666666666666</v>
      </c>
      <c r="K170" s="271">
        <v>120.05</v>
      </c>
      <c r="L170" s="271">
        <v>118.6</v>
      </c>
      <c r="M170" s="271">
        <v>0.90651000000000004</v>
      </c>
      <c r="N170" s="1"/>
      <c r="O170" s="1"/>
    </row>
    <row r="171" spans="1:15" ht="12.75" customHeight="1">
      <c r="A171" s="30">
        <v>161</v>
      </c>
      <c r="B171" s="281" t="s">
        <v>256</v>
      </c>
      <c r="C171" s="271">
        <v>2398.9499999999998</v>
      </c>
      <c r="D171" s="272">
        <v>2385.8833333333332</v>
      </c>
      <c r="E171" s="272">
        <v>2370.7666666666664</v>
      </c>
      <c r="F171" s="272">
        <v>2342.583333333333</v>
      </c>
      <c r="G171" s="272">
        <v>2327.4666666666662</v>
      </c>
      <c r="H171" s="272">
        <v>2414.0666666666666</v>
      </c>
      <c r="I171" s="272">
        <v>2429.1833333333334</v>
      </c>
      <c r="J171" s="272">
        <v>2457.3666666666668</v>
      </c>
      <c r="K171" s="271">
        <v>2401</v>
      </c>
      <c r="L171" s="271">
        <v>2357.6999999999998</v>
      </c>
      <c r="M171" s="271">
        <v>6.5879599999999998</v>
      </c>
      <c r="N171" s="1"/>
      <c r="O171" s="1"/>
    </row>
    <row r="172" spans="1:15" ht="12.75" customHeight="1">
      <c r="A172" s="30">
        <v>162</v>
      </c>
      <c r="B172" s="281" t="s">
        <v>360</v>
      </c>
      <c r="C172" s="271">
        <v>1464.95</v>
      </c>
      <c r="D172" s="272">
        <v>1458.6499999999999</v>
      </c>
      <c r="E172" s="272">
        <v>1447.3499999999997</v>
      </c>
      <c r="F172" s="272">
        <v>1429.7499999999998</v>
      </c>
      <c r="G172" s="272">
        <v>1418.4499999999996</v>
      </c>
      <c r="H172" s="272">
        <v>1476.2499999999998</v>
      </c>
      <c r="I172" s="272">
        <v>1487.55</v>
      </c>
      <c r="J172" s="272">
        <v>1505.1499999999999</v>
      </c>
      <c r="K172" s="271">
        <v>1469.95</v>
      </c>
      <c r="L172" s="271">
        <v>1441.05</v>
      </c>
      <c r="M172" s="271">
        <v>1.2939000000000001</v>
      </c>
      <c r="N172" s="1"/>
      <c r="O172" s="1"/>
    </row>
    <row r="173" spans="1:15" ht="12.75" customHeight="1">
      <c r="A173" s="30">
        <v>163</v>
      </c>
      <c r="B173" s="281" t="s">
        <v>850</v>
      </c>
      <c r="C173" s="271">
        <v>436.65</v>
      </c>
      <c r="D173" s="272">
        <v>436.86666666666662</v>
      </c>
      <c r="E173" s="272">
        <v>434.78333333333325</v>
      </c>
      <c r="F173" s="272">
        <v>432.91666666666663</v>
      </c>
      <c r="G173" s="272">
        <v>430.83333333333326</v>
      </c>
      <c r="H173" s="272">
        <v>438.73333333333323</v>
      </c>
      <c r="I173" s="272">
        <v>440.81666666666661</v>
      </c>
      <c r="J173" s="272">
        <v>442.68333333333322</v>
      </c>
      <c r="K173" s="271">
        <v>438.95</v>
      </c>
      <c r="L173" s="271">
        <v>435</v>
      </c>
      <c r="M173" s="271">
        <v>0.40448000000000001</v>
      </c>
      <c r="N173" s="1"/>
      <c r="O173" s="1"/>
    </row>
    <row r="174" spans="1:15" ht="12.75" customHeight="1">
      <c r="A174" s="30">
        <v>164</v>
      </c>
      <c r="B174" s="281" t="s">
        <v>104</v>
      </c>
      <c r="C174" s="271">
        <v>380</v>
      </c>
      <c r="D174" s="272">
        <v>376.68333333333334</v>
      </c>
      <c r="E174" s="272">
        <v>371.36666666666667</v>
      </c>
      <c r="F174" s="272">
        <v>362.73333333333335</v>
      </c>
      <c r="G174" s="272">
        <v>357.41666666666669</v>
      </c>
      <c r="H174" s="272">
        <v>385.31666666666666</v>
      </c>
      <c r="I174" s="272">
        <v>390.63333333333338</v>
      </c>
      <c r="J174" s="272">
        <v>399.26666666666665</v>
      </c>
      <c r="K174" s="271">
        <v>382</v>
      </c>
      <c r="L174" s="271">
        <v>368.05</v>
      </c>
      <c r="M174" s="271">
        <v>18.170480000000001</v>
      </c>
      <c r="N174" s="1"/>
      <c r="O174" s="1"/>
    </row>
    <row r="175" spans="1:15" ht="12.75" customHeight="1">
      <c r="A175" s="30">
        <v>165</v>
      </c>
      <c r="B175" s="281" t="s">
        <v>851</v>
      </c>
      <c r="C175" s="271">
        <v>1151.0999999999999</v>
      </c>
      <c r="D175" s="272">
        <v>1140.3833333333332</v>
      </c>
      <c r="E175" s="272">
        <v>1105.7666666666664</v>
      </c>
      <c r="F175" s="272">
        <v>1060.4333333333332</v>
      </c>
      <c r="G175" s="272">
        <v>1025.8166666666664</v>
      </c>
      <c r="H175" s="272">
        <v>1185.7166666666665</v>
      </c>
      <c r="I175" s="272">
        <v>1220.3333333333333</v>
      </c>
      <c r="J175" s="272">
        <v>1265.6666666666665</v>
      </c>
      <c r="K175" s="271">
        <v>1175</v>
      </c>
      <c r="L175" s="271">
        <v>1095.05</v>
      </c>
      <c r="M175" s="271">
        <v>0.77476</v>
      </c>
      <c r="N175" s="1"/>
      <c r="O175" s="1"/>
    </row>
    <row r="176" spans="1:15" ht="12.75" customHeight="1">
      <c r="A176" s="30">
        <v>166</v>
      </c>
      <c r="B176" s="281" t="s">
        <v>361</v>
      </c>
      <c r="C176" s="271">
        <v>1148.3</v>
      </c>
      <c r="D176" s="272">
        <v>1143.0333333333335</v>
      </c>
      <c r="E176" s="272">
        <v>1132.0666666666671</v>
      </c>
      <c r="F176" s="272">
        <v>1115.8333333333335</v>
      </c>
      <c r="G176" s="272">
        <v>1104.866666666667</v>
      </c>
      <c r="H176" s="272">
        <v>1159.2666666666671</v>
      </c>
      <c r="I176" s="272">
        <v>1170.2333333333338</v>
      </c>
      <c r="J176" s="272">
        <v>1186.4666666666672</v>
      </c>
      <c r="K176" s="271">
        <v>1154</v>
      </c>
      <c r="L176" s="271">
        <v>1126.8</v>
      </c>
      <c r="M176" s="271">
        <v>0.25234000000000001</v>
      </c>
      <c r="N176" s="1"/>
      <c r="O176" s="1"/>
    </row>
    <row r="177" spans="1:15" ht="12.75" customHeight="1">
      <c r="A177" s="30">
        <v>167</v>
      </c>
      <c r="B177" s="281" t="s">
        <v>257</v>
      </c>
      <c r="C177" s="271">
        <v>522.79999999999995</v>
      </c>
      <c r="D177" s="272">
        <v>527.41666666666663</v>
      </c>
      <c r="E177" s="272">
        <v>516.38333333333321</v>
      </c>
      <c r="F177" s="272">
        <v>509.96666666666658</v>
      </c>
      <c r="G177" s="272">
        <v>498.93333333333317</v>
      </c>
      <c r="H177" s="272">
        <v>533.83333333333326</v>
      </c>
      <c r="I177" s="272">
        <v>544.86666666666679</v>
      </c>
      <c r="J177" s="272">
        <v>551.2833333333333</v>
      </c>
      <c r="K177" s="271">
        <v>538.45000000000005</v>
      </c>
      <c r="L177" s="271">
        <v>521</v>
      </c>
      <c r="M177" s="271">
        <v>6.5623899999999997</v>
      </c>
      <c r="N177" s="1"/>
      <c r="O177" s="1"/>
    </row>
    <row r="178" spans="1:15" ht="12.75" customHeight="1">
      <c r="A178" s="30">
        <v>168</v>
      </c>
      <c r="B178" s="281" t="s">
        <v>107</v>
      </c>
      <c r="C178" s="271">
        <v>902.95</v>
      </c>
      <c r="D178" s="272">
        <v>897.65</v>
      </c>
      <c r="E178" s="272">
        <v>890</v>
      </c>
      <c r="F178" s="272">
        <v>877.05000000000007</v>
      </c>
      <c r="G178" s="272">
        <v>869.40000000000009</v>
      </c>
      <c r="H178" s="272">
        <v>910.59999999999991</v>
      </c>
      <c r="I178" s="272">
        <v>918.24999999999977</v>
      </c>
      <c r="J178" s="272">
        <v>931.19999999999982</v>
      </c>
      <c r="K178" s="271">
        <v>905.3</v>
      </c>
      <c r="L178" s="271">
        <v>884.7</v>
      </c>
      <c r="M178" s="271">
        <v>19.166440000000001</v>
      </c>
      <c r="N178" s="1"/>
      <c r="O178" s="1"/>
    </row>
    <row r="179" spans="1:15" ht="12.75" customHeight="1">
      <c r="A179" s="30">
        <v>169</v>
      </c>
      <c r="B179" s="281" t="s">
        <v>258</v>
      </c>
      <c r="C179" s="271">
        <v>481.4</v>
      </c>
      <c r="D179" s="272">
        <v>479.81666666666661</v>
      </c>
      <c r="E179" s="272">
        <v>474.18333333333322</v>
      </c>
      <c r="F179" s="272">
        <v>466.96666666666664</v>
      </c>
      <c r="G179" s="272">
        <v>461.33333333333326</v>
      </c>
      <c r="H179" s="272">
        <v>487.03333333333319</v>
      </c>
      <c r="I179" s="272">
        <v>492.66666666666663</v>
      </c>
      <c r="J179" s="272">
        <v>499.88333333333316</v>
      </c>
      <c r="K179" s="271">
        <v>485.45</v>
      </c>
      <c r="L179" s="271">
        <v>472.6</v>
      </c>
      <c r="M179" s="271">
        <v>1.5385599999999999</v>
      </c>
      <c r="N179" s="1"/>
      <c r="O179" s="1"/>
    </row>
    <row r="180" spans="1:15" ht="12.75" customHeight="1">
      <c r="A180" s="30">
        <v>170</v>
      </c>
      <c r="B180" s="281" t="s">
        <v>108</v>
      </c>
      <c r="C180" s="271">
        <v>1346.15</v>
      </c>
      <c r="D180" s="272">
        <v>1338.5333333333335</v>
      </c>
      <c r="E180" s="272">
        <v>1327.616666666667</v>
      </c>
      <c r="F180" s="272">
        <v>1309.0833333333335</v>
      </c>
      <c r="G180" s="272">
        <v>1298.166666666667</v>
      </c>
      <c r="H180" s="272">
        <v>1357.0666666666671</v>
      </c>
      <c r="I180" s="272">
        <v>1367.9833333333336</v>
      </c>
      <c r="J180" s="272">
        <v>1386.5166666666671</v>
      </c>
      <c r="K180" s="271">
        <v>1349.45</v>
      </c>
      <c r="L180" s="271">
        <v>1320</v>
      </c>
      <c r="M180" s="271">
        <v>4.20235</v>
      </c>
      <c r="N180" s="1"/>
      <c r="O180" s="1"/>
    </row>
    <row r="181" spans="1:15" ht="12.75" customHeight="1">
      <c r="A181" s="30">
        <v>171</v>
      </c>
      <c r="B181" s="281" t="s">
        <v>109</v>
      </c>
      <c r="C181" s="271">
        <v>308.7</v>
      </c>
      <c r="D181" s="272">
        <v>307.81666666666666</v>
      </c>
      <c r="E181" s="272">
        <v>305.68333333333334</v>
      </c>
      <c r="F181" s="272">
        <v>302.66666666666669</v>
      </c>
      <c r="G181" s="272">
        <v>300.53333333333336</v>
      </c>
      <c r="H181" s="272">
        <v>310.83333333333331</v>
      </c>
      <c r="I181" s="272">
        <v>312.96666666666664</v>
      </c>
      <c r="J181" s="272">
        <v>315.98333333333329</v>
      </c>
      <c r="K181" s="271">
        <v>309.95</v>
      </c>
      <c r="L181" s="271">
        <v>304.8</v>
      </c>
      <c r="M181" s="271">
        <v>11.845739999999999</v>
      </c>
      <c r="N181" s="1"/>
      <c r="O181" s="1"/>
    </row>
    <row r="182" spans="1:15" ht="12.75" customHeight="1">
      <c r="A182" s="30">
        <v>172</v>
      </c>
      <c r="B182" s="281" t="s">
        <v>362</v>
      </c>
      <c r="C182" s="271">
        <v>402.95</v>
      </c>
      <c r="D182" s="272">
        <v>403.86666666666662</v>
      </c>
      <c r="E182" s="272">
        <v>400.58333333333326</v>
      </c>
      <c r="F182" s="272">
        <v>398.21666666666664</v>
      </c>
      <c r="G182" s="272">
        <v>394.93333333333328</v>
      </c>
      <c r="H182" s="272">
        <v>406.23333333333323</v>
      </c>
      <c r="I182" s="272">
        <v>409.51666666666665</v>
      </c>
      <c r="J182" s="272">
        <v>411.88333333333321</v>
      </c>
      <c r="K182" s="271">
        <v>407.15</v>
      </c>
      <c r="L182" s="271">
        <v>401.5</v>
      </c>
      <c r="M182" s="271">
        <v>2.5049899999999998</v>
      </c>
      <c r="N182" s="1"/>
      <c r="O182" s="1"/>
    </row>
    <row r="183" spans="1:15" ht="12.75" customHeight="1">
      <c r="A183" s="30">
        <v>173</v>
      </c>
      <c r="B183" s="281" t="s">
        <v>110</v>
      </c>
      <c r="C183" s="271">
        <v>1612.25</v>
      </c>
      <c r="D183" s="272">
        <v>1601.4833333333333</v>
      </c>
      <c r="E183" s="272">
        <v>1585.8166666666666</v>
      </c>
      <c r="F183" s="272">
        <v>1559.3833333333332</v>
      </c>
      <c r="G183" s="272">
        <v>1543.7166666666665</v>
      </c>
      <c r="H183" s="272">
        <v>1627.9166666666667</v>
      </c>
      <c r="I183" s="272">
        <v>1643.5833333333333</v>
      </c>
      <c r="J183" s="272">
        <v>1670.0166666666669</v>
      </c>
      <c r="K183" s="271">
        <v>1617.15</v>
      </c>
      <c r="L183" s="271">
        <v>1575.05</v>
      </c>
      <c r="M183" s="271">
        <v>9.0440299999999993</v>
      </c>
      <c r="N183" s="1"/>
      <c r="O183" s="1"/>
    </row>
    <row r="184" spans="1:15" ht="12.75" customHeight="1">
      <c r="A184" s="30">
        <v>174</v>
      </c>
      <c r="B184" s="281" t="s">
        <v>363</v>
      </c>
      <c r="C184" s="271">
        <v>546.6</v>
      </c>
      <c r="D184" s="272">
        <v>551.86666666666667</v>
      </c>
      <c r="E184" s="272">
        <v>532.73333333333335</v>
      </c>
      <c r="F184" s="272">
        <v>518.86666666666667</v>
      </c>
      <c r="G184" s="272">
        <v>499.73333333333335</v>
      </c>
      <c r="H184" s="272">
        <v>565.73333333333335</v>
      </c>
      <c r="I184" s="272">
        <v>584.86666666666679</v>
      </c>
      <c r="J184" s="272">
        <v>598.73333333333335</v>
      </c>
      <c r="K184" s="271">
        <v>571</v>
      </c>
      <c r="L184" s="271">
        <v>538</v>
      </c>
      <c r="M184" s="271">
        <v>11.103199999999999</v>
      </c>
      <c r="N184" s="1"/>
      <c r="O184" s="1"/>
    </row>
    <row r="185" spans="1:15" ht="12.75" customHeight="1">
      <c r="A185" s="30">
        <v>175</v>
      </c>
      <c r="B185" s="281" t="s">
        <v>365</v>
      </c>
      <c r="C185" s="271">
        <v>2184.5</v>
      </c>
      <c r="D185" s="272">
        <v>2175.8333333333335</v>
      </c>
      <c r="E185" s="272">
        <v>2152.666666666667</v>
      </c>
      <c r="F185" s="272">
        <v>2120.8333333333335</v>
      </c>
      <c r="G185" s="272">
        <v>2097.666666666667</v>
      </c>
      <c r="H185" s="272">
        <v>2207.666666666667</v>
      </c>
      <c r="I185" s="272">
        <v>2230.8333333333339</v>
      </c>
      <c r="J185" s="272">
        <v>2262.666666666667</v>
      </c>
      <c r="K185" s="271">
        <v>2199</v>
      </c>
      <c r="L185" s="271">
        <v>2144</v>
      </c>
      <c r="M185" s="271">
        <v>0.63780999999999999</v>
      </c>
      <c r="N185" s="1"/>
      <c r="O185" s="1"/>
    </row>
    <row r="186" spans="1:15" ht="12.75" customHeight="1">
      <c r="A186" s="30">
        <v>176</v>
      </c>
      <c r="B186" s="281" t="s">
        <v>366</v>
      </c>
      <c r="C186" s="271">
        <v>909.65</v>
      </c>
      <c r="D186" s="272">
        <v>901.45000000000016</v>
      </c>
      <c r="E186" s="272">
        <v>888.90000000000032</v>
      </c>
      <c r="F186" s="272">
        <v>868.1500000000002</v>
      </c>
      <c r="G186" s="272">
        <v>855.60000000000036</v>
      </c>
      <c r="H186" s="272">
        <v>922.20000000000027</v>
      </c>
      <c r="I186" s="272">
        <v>934.75000000000023</v>
      </c>
      <c r="J186" s="272">
        <v>955.50000000000023</v>
      </c>
      <c r="K186" s="271">
        <v>914</v>
      </c>
      <c r="L186" s="271">
        <v>880.7</v>
      </c>
      <c r="M186" s="271">
        <v>4.8163299999999998</v>
      </c>
      <c r="N186" s="1"/>
      <c r="O186" s="1"/>
    </row>
    <row r="187" spans="1:15" ht="12.75" customHeight="1">
      <c r="A187" s="30">
        <v>177</v>
      </c>
      <c r="B187" s="281" t="s">
        <v>367</v>
      </c>
      <c r="C187" s="271">
        <v>295.2</v>
      </c>
      <c r="D187" s="272">
        <v>294.38333333333333</v>
      </c>
      <c r="E187" s="272">
        <v>291.81666666666666</v>
      </c>
      <c r="F187" s="272">
        <v>288.43333333333334</v>
      </c>
      <c r="G187" s="272">
        <v>285.86666666666667</v>
      </c>
      <c r="H187" s="272">
        <v>297.76666666666665</v>
      </c>
      <c r="I187" s="272">
        <v>300.33333333333326</v>
      </c>
      <c r="J187" s="272">
        <v>303.71666666666664</v>
      </c>
      <c r="K187" s="271">
        <v>296.95</v>
      </c>
      <c r="L187" s="271">
        <v>291</v>
      </c>
      <c r="M187" s="271">
        <v>1.82315</v>
      </c>
      <c r="N187" s="1"/>
      <c r="O187" s="1"/>
    </row>
    <row r="188" spans="1:15" ht="12.75" customHeight="1">
      <c r="A188" s="30">
        <v>178</v>
      </c>
      <c r="B188" s="281" t="s">
        <v>368</v>
      </c>
      <c r="C188" s="271">
        <v>3413.6</v>
      </c>
      <c r="D188" s="272">
        <v>3438.8833333333332</v>
      </c>
      <c r="E188" s="272">
        <v>3348.2166666666662</v>
      </c>
      <c r="F188" s="272">
        <v>3282.833333333333</v>
      </c>
      <c r="G188" s="272">
        <v>3192.1666666666661</v>
      </c>
      <c r="H188" s="272">
        <v>3504.2666666666664</v>
      </c>
      <c r="I188" s="272">
        <v>3594.9333333333334</v>
      </c>
      <c r="J188" s="272">
        <v>3660.3166666666666</v>
      </c>
      <c r="K188" s="271">
        <v>3529.55</v>
      </c>
      <c r="L188" s="271">
        <v>3373.5</v>
      </c>
      <c r="M188" s="271">
        <v>1.23176</v>
      </c>
      <c r="N188" s="1"/>
      <c r="O188" s="1"/>
    </row>
    <row r="189" spans="1:15" ht="12.75" customHeight="1">
      <c r="A189" s="30">
        <v>179</v>
      </c>
      <c r="B189" s="281" t="s">
        <v>111</v>
      </c>
      <c r="C189" s="271">
        <v>478.7</v>
      </c>
      <c r="D189" s="272">
        <v>482.05</v>
      </c>
      <c r="E189" s="272">
        <v>472.1</v>
      </c>
      <c r="F189" s="272">
        <v>465.5</v>
      </c>
      <c r="G189" s="272">
        <v>455.55</v>
      </c>
      <c r="H189" s="272">
        <v>488.65000000000003</v>
      </c>
      <c r="I189" s="272">
        <v>498.59999999999997</v>
      </c>
      <c r="J189" s="272">
        <v>505.20000000000005</v>
      </c>
      <c r="K189" s="271">
        <v>492</v>
      </c>
      <c r="L189" s="271">
        <v>475.45</v>
      </c>
      <c r="M189" s="271">
        <v>14.88015</v>
      </c>
      <c r="N189" s="1"/>
      <c r="O189" s="1"/>
    </row>
    <row r="190" spans="1:15" ht="12.75" customHeight="1">
      <c r="A190" s="30">
        <v>180</v>
      </c>
      <c r="B190" s="281" t="s">
        <v>369</v>
      </c>
      <c r="C190" s="271">
        <v>735.6</v>
      </c>
      <c r="D190" s="272">
        <v>730.86666666666679</v>
      </c>
      <c r="E190" s="272">
        <v>723.03333333333353</v>
      </c>
      <c r="F190" s="272">
        <v>710.4666666666667</v>
      </c>
      <c r="G190" s="272">
        <v>702.63333333333344</v>
      </c>
      <c r="H190" s="272">
        <v>743.43333333333362</v>
      </c>
      <c r="I190" s="272">
        <v>751.26666666666688</v>
      </c>
      <c r="J190" s="272">
        <v>763.83333333333371</v>
      </c>
      <c r="K190" s="271">
        <v>738.7</v>
      </c>
      <c r="L190" s="271">
        <v>718.3</v>
      </c>
      <c r="M190" s="271">
        <v>13.89288</v>
      </c>
      <c r="N190" s="1"/>
      <c r="O190" s="1"/>
    </row>
    <row r="191" spans="1:15" ht="12.75" customHeight="1">
      <c r="A191" s="30">
        <v>181</v>
      </c>
      <c r="B191" s="281" t="s">
        <v>370</v>
      </c>
      <c r="C191" s="271">
        <v>86.1</v>
      </c>
      <c r="D191" s="272">
        <v>86.350000000000009</v>
      </c>
      <c r="E191" s="272">
        <v>85.300000000000011</v>
      </c>
      <c r="F191" s="272">
        <v>84.5</v>
      </c>
      <c r="G191" s="272">
        <v>83.45</v>
      </c>
      <c r="H191" s="272">
        <v>87.15000000000002</v>
      </c>
      <c r="I191" s="272">
        <v>88.2</v>
      </c>
      <c r="J191" s="272">
        <v>89.000000000000028</v>
      </c>
      <c r="K191" s="271">
        <v>87.4</v>
      </c>
      <c r="L191" s="271">
        <v>85.55</v>
      </c>
      <c r="M191" s="271">
        <v>2.8687800000000001</v>
      </c>
      <c r="N191" s="1"/>
      <c r="O191" s="1"/>
    </row>
    <row r="192" spans="1:15" ht="12.75" customHeight="1">
      <c r="A192" s="30">
        <v>182</v>
      </c>
      <c r="B192" s="281" t="s">
        <v>371</v>
      </c>
      <c r="C192" s="271">
        <v>165</v>
      </c>
      <c r="D192" s="272">
        <v>162.75</v>
      </c>
      <c r="E192" s="272">
        <v>159.6</v>
      </c>
      <c r="F192" s="272">
        <v>154.19999999999999</v>
      </c>
      <c r="G192" s="272">
        <v>151.04999999999998</v>
      </c>
      <c r="H192" s="272">
        <v>168.15</v>
      </c>
      <c r="I192" s="272">
        <v>171.29999999999998</v>
      </c>
      <c r="J192" s="272">
        <v>176.70000000000002</v>
      </c>
      <c r="K192" s="271">
        <v>165.9</v>
      </c>
      <c r="L192" s="271">
        <v>157.35</v>
      </c>
      <c r="M192" s="271">
        <v>37.212479999999999</v>
      </c>
      <c r="N192" s="1"/>
      <c r="O192" s="1"/>
    </row>
    <row r="193" spans="1:15" ht="12.75" customHeight="1">
      <c r="A193" s="30">
        <v>183</v>
      </c>
      <c r="B193" s="281" t="s">
        <v>259</v>
      </c>
      <c r="C193" s="271">
        <v>241.4</v>
      </c>
      <c r="D193" s="272">
        <v>242.93333333333331</v>
      </c>
      <c r="E193" s="272">
        <v>238.71666666666661</v>
      </c>
      <c r="F193" s="272">
        <v>236.0333333333333</v>
      </c>
      <c r="G193" s="272">
        <v>231.81666666666661</v>
      </c>
      <c r="H193" s="272">
        <v>245.61666666666662</v>
      </c>
      <c r="I193" s="272">
        <v>249.83333333333331</v>
      </c>
      <c r="J193" s="272">
        <v>252.51666666666662</v>
      </c>
      <c r="K193" s="271">
        <v>247.15</v>
      </c>
      <c r="L193" s="271">
        <v>240.25</v>
      </c>
      <c r="M193" s="271">
        <v>8.0861199999999993</v>
      </c>
      <c r="N193" s="1"/>
      <c r="O193" s="1"/>
    </row>
    <row r="194" spans="1:15" ht="12.75" customHeight="1">
      <c r="A194" s="30">
        <v>184</v>
      </c>
      <c r="B194" s="281" t="s">
        <v>373</v>
      </c>
      <c r="C194" s="271">
        <v>1305.2</v>
      </c>
      <c r="D194" s="272">
        <v>1310.0666666666666</v>
      </c>
      <c r="E194" s="272">
        <v>1296.1333333333332</v>
      </c>
      <c r="F194" s="272">
        <v>1287.0666666666666</v>
      </c>
      <c r="G194" s="272">
        <v>1273.1333333333332</v>
      </c>
      <c r="H194" s="272">
        <v>1319.1333333333332</v>
      </c>
      <c r="I194" s="272">
        <v>1333.0666666666666</v>
      </c>
      <c r="J194" s="272">
        <v>1342.1333333333332</v>
      </c>
      <c r="K194" s="271">
        <v>1324</v>
      </c>
      <c r="L194" s="271">
        <v>1301</v>
      </c>
      <c r="M194" s="271">
        <v>1.8125100000000001</v>
      </c>
      <c r="N194" s="1"/>
      <c r="O194" s="1"/>
    </row>
    <row r="195" spans="1:15" ht="12.75" customHeight="1">
      <c r="A195" s="30">
        <v>185</v>
      </c>
      <c r="B195" s="281" t="s">
        <v>113</v>
      </c>
      <c r="C195" s="271">
        <v>949.15</v>
      </c>
      <c r="D195" s="272">
        <v>949.0333333333333</v>
      </c>
      <c r="E195" s="272">
        <v>944.26666666666665</v>
      </c>
      <c r="F195" s="272">
        <v>939.38333333333333</v>
      </c>
      <c r="G195" s="272">
        <v>934.61666666666667</v>
      </c>
      <c r="H195" s="272">
        <v>953.91666666666663</v>
      </c>
      <c r="I195" s="272">
        <v>958.68333333333328</v>
      </c>
      <c r="J195" s="272">
        <v>963.56666666666661</v>
      </c>
      <c r="K195" s="271">
        <v>953.8</v>
      </c>
      <c r="L195" s="271">
        <v>944.15</v>
      </c>
      <c r="M195" s="271">
        <v>14.94361</v>
      </c>
      <c r="N195" s="1"/>
      <c r="O195" s="1"/>
    </row>
    <row r="196" spans="1:15" ht="12.75" customHeight="1">
      <c r="A196" s="30">
        <v>186</v>
      </c>
      <c r="B196" s="281" t="s">
        <v>115</v>
      </c>
      <c r="C196" s="271">
        <v>2114.1999999999998</v>
      </c>
      <c r="D196" s="272">
        <v>2121.9333333333329</v>
      </c>
      <c r="E196" s="272">
        <v>2094.266666666666</v>
      </c>
      <c r="F196" s="272">
        <v>2074.333333333333</v>
      </c>
      <c r="G196" s="272">
        <v>2046.6666666666661</v>
      </c>
      <c r="H196" s="272">
        <v>2141.8666666666659</v>
      </c>
      <c r="I196" s="272">
        <v>2169.5333333333328</v>
      </c>
      <c r="J196" s="272">
        <v>2189.4666666666658</v>
      </c>
      <c r="K196" s="271">
        <v>2149.6</v>
      </c>
      <c r="L196" s="271">
        <v>2102</v>
      </c>
      <c r="M196" s="271">
        <v>4.3959000000000001</v>
      </c>
      <c r="N196" s="1"/>
      <c r="O196" s="1"/>
    </row>
    <row r="197" spans="1:15" ht="12.75" customHeight="1">
      <c r="A197" s="30">
        <v>187</v>
      </c>
      <c r="B197" s="281" t="s">
        <v>116</v>
      </c>
      <c r="C197" s="271">
        <v>1472.85</v>
      </c>
      <c r="D197" s="272">
        <v>1469.1833333333334</v>
      </c>
      <c r="E197" s="272">
        <v>1462.8666666666668</v>
      </c>
      <c r="F197" s="272">
        <v>1452.8833333333334</v>
      </c>
      <c r="G197" s="272">
        <v>1446.5666666666668</v>
      </c>
      <c r="H197" s="272">
        <v>1479.1666666666667</v>
      </c>
      <c r="I197" s="272">
        <v>1485.4833333333333</v>
      </c>
      <c r="J197" s="272">
        <v>1495.4666666666667</v>
      </c>
      <c r="K197" s="271">
        <v>1475.5</v>
      </c>
      <c r="L197" s="271">
        <v>1459.2</v>
      </c>
      <c r="M197" s="271">
        <v>67.277600000000007</v>
      </c>
      <c r="N197" s="1"/>
      <c r="O197" s="1"/>
    </row>
    <row r="198" spans="1:15" ht="12.75" customHeight="1">
      <c r="A198" s="30">
        <v>188</v>
      </c>
      <c r="B198" s="281" t="s">
        <v>117</v>
      </c>
      <c r="C198" s="271">
        <v>566.65</v>
      </c>
      <c r="D198" s="272">
        <v>568.01666666666677</v>
      </c>
      <c r="E198" s="272">
        <v>561.78333333333353</v>
      </c>
      <c r="F198" s="272">
        <v>556.91666666666674</v>
      </c>
      <c r="G198" s="272">
        <v>550.68333333333351</v>
      </c>
      <c r="H198" s="272">
        <v>572.88333333333355</v>
      </c>
      <c r="I198" s="272">
        <v>579.1166666666669</v>
      </c>
      <c r="J198" s="272">
        <v>583.98333333333358</v>
      </c>
      <c r="K198" s="271">
        <v>574.25</v>
      </c>
      <c r="L198" s="271">
        <v>563.15</v>
      </c>
      <c r="M198" s="271">
        <v>34.753520000000002</v>
      </c>
      <c r="N198" s="1"/>
      <c r="O198" s="1"/>
    </row>
    <row r="199" spans="1:15" ht="12.75" customHeight="1">
      <c r="A199" s="30">
        <v>189</v>
      </c>
      <c r="B199" s="281" t="s">
        <v>374</v>
      </c>
      <c r="C199" s="271">
        <v>73.349999999999994</v>
      </c>
      <c r="D199" s="272">
        <v>73.13333333333334</v>
      </c>
      <c r="E199" s="272">
        <v>71.816666666666677</v>
      </c>
      <c r="F199" s="272">
        <v>70.283333333333331</v>
      </c>
      <c r="G199" s="272">
        <v>68.966666666666669</v>
      </c>
      <c r="H199" s="272">
        <v>74.666666666666686</v>
      </c>
      <c r="I199" s="272">
        <v>75.983333333333348</v>
      </c>
      <c r="J199" s="272">
        <v>77.516666666666694</v>
      </c>
      <c r="K199" s="271">
        <v>74.45</v>
      </c>
      <c r="L199" s="271">
        <v>71.599999999999994</v>
      </c>
      <c r="M199" s="271">
        <v>62.598990000000001</v>
      </c>
      <c r="N199" s="1"/>
      <c r="O199" s="1"/>
    </row>
    <row r="200" spans="1:15" ht="12.75" customHeight="1">
      <c r="A200" s="30">
        <v>190</v>
      </c>
      <c r="B200" s="281" t="s">
        <v>852</v>
      </c>
      <c r="C200" s="271">
        <v>3492.25</v>
      </c>
      <c r="D200" s="272">
        <v>3513.4333333333329</v>
      </c>
      <c r="E200" s="272">
        <v>3454.8166666666657</v>
      </c>
      <c r="F200" s="272">
        <v>3417.3833333333328</v>
      </c>
      <c r="G200" s="272">
        <v>3358.7666666666655</v>
      </c>
      <c r="H200" s="272">
        <v>3550.8666666666659</v>
      </c>
      <c r="I200" s="272">
        <v>3609.4833333333336</v>
      </c>
      <c r="J200" s="272">
        <v>3646.9166666666661</v>
      </c>
      <c r="K200" s="271">
        <v>3572.05</v>
      </c>
      <c r="L200" s="271">
        <v>3476</v>
      </c>
      <c r="M200" s="271">
        <v>9.8699999999999996E-2</v>
      </c>
      <c r="N200" s="1"/>
      <c r="O200" s="1"/>
    </row>
    <row r="201" spans="1:15" ht="12.75" customHeight="1">
      <c r="A201" s="30">
        <v>191</v>
      </c>
      <c r="B201" s="281" t="s">
        <v>375</v>
      </c>
      <c r="C201" s="271">
        <v>1060.05</v>
      </c>
      <c r="D201" s="272">
        <v>1059.7333333333333</v>
      </c>
      <c r="E201" s="272">
        <v>1045.4666666666667</v>
      </c>
      <c r="F201" s="272">
        <v>1030.8833333333334</v>
      </c>
      <c r="G201" s="272">
        <v>1016.6166666666668</v>
      </c>
      <c r="H201" s="272">
        <v>1074.3166666666666</v>
      </c>
      <c r="I201" s="272">
        <v>1088.5833333333335</v>
      </c>
      <c r="J201" s="272">
        <v>1103.1666666666665</v>
      </c>
      <c r="K201" s="271">
        <v>1074</v>
      </c>
      <c r="L201" s="271">
        <v>1045.1500000000001</v>
      </c>
      <c r="M201" s="271">
        <v>6.0681700000000003</v>
      </c>
      <c r="N201" s="1"/>
      <c r="O201" s="1"/>
    </row>
    <row r="202" spans="1:15" ht="12.75" customHeight="1">
      <c r="A202" s="30">
        <v>192</v>
      </c>
      <c r="B202" s="281" t="s">
        <v>797</v>
      </c>
      <c r="C202" s="271">
        <v>16.7</v>
      </c>
      <c r="D202" s="272">
        <v>16.766666666666669</v>
      </c>
      <c r="E202" s="272">
        <v>16.533333333333339</v>
      </c>
      <c r="F202" s="272">
        <v>16.366666666666671</v>
      </c>
      <c r="G202" s="272">
        <v>16.13333333333334</v>
      </c>
      <c r="H202" s="272">
        <v>16.933333333333337</v>
      </c>
      <c r="I202" s="272">
        <v>17.166666666666664</v>
      </c>
      <c r="J202" s="272">
        <v>17.333333333333336</v>
      </c>
      <c r="K202" s="271">
        <v>17</v>
      </c>
      <c r="L202" s="271">
        <v>16.600000000000001</v>
      </c>
      <c r="M202" s="271">
        <v>16.521100000000001</v>
      </c>
      <c r="N202" s="1"/>
      <c r="O202" s="1"/>
    </row>
    <row r="203" spans="1:15" ht="12.75" customHeight="1">
      <c r="A203" s="30">
        <v>193</v>
      </c>
      <c r="B203" s="281" t="s">
        <v>376</v>
      </c>
      <c r="C203" s="271">
        <v>1034</v>
      </c>
      <c r="D203" s="272">
        <v>1036.3333333333333</v>
      </c>
      <c r="E203" s="272">
        <v>1022.6666666666665</v>
      </c>
      <c r="F203" s="272">
        <v>1011.3333333333333</v>
      </c>
      <c r="G203" s="272">
        <v>997.66666666666652</v>
      </c>
      <c r="H203" s="272">
        <v>1047.6666666666665</v>
      </c>
      <c r="I203" s="272">
        <v>1061.333333333333</v>
      </c>
      <c r="J203" s="272">
        <v>1072.6666666666665</v>
      </c>
      <c r="K203" s="271">
        <v>1050</v>
      </c>
      <c r="L203" s="271">
        <v>1025</v>
      </c>
      <c r="M203" s="271">
        <v>0.15765999999999999</v>
      </c>
      <c r="N203" s="1"/>
      <c r="O203" s="1"/>
    </row>
    <row r="204" spans="1:15" ht="12.75" customHeight="1">
      <c r="A204" s="30">
        <v>194</v>
      </c>
      <c r="B204" s="281" t="s">
        <v>112</v>
      </c>
      <c r="C204" s="271">
        <v>1299.0999999999999</v>
      </c>
      <c r="D204" s="272">
        <v>1297.9666666666665</v>
      </c>
      <c r="E204" s="272">
        <v>1290.9333333333329</v>
      </c>
      <c r="F204" s="272">
        <v>1282.7666666666664</v>
      </c>
      <c r="G204" s="272">
        <v>1275.7333333333329</v>
      </c>
      <c r="H204" s="272">
        <v>1306.133333333333</v>
      </c>
      <c r="I204" s="272">
        <v>1313.1666666666663</v>
      </c>
      <c r="J204" s="272">
        <v>1321.333333333333</v>
      </c>
      <c r="K204" s="271">
        <v>1305</v>
      </c>
      <c r="L204" s="271">
        <v>1289.8</v>
      </c>
      <c r="M204" s="271">
        <v>3.7979500000000002</v>
      </c>
      <c r="N204" s="1"/>
      <c r="O204" s="1"/>
    </row>
    <row r="205" spans="1:15" ht="12.75" customHeight="1">
      <c r="A205" s="30">
        <v>195</v>
      </c>
      <c r="B205" s="281" t="s">
        <v>378</v>
      </c>
      <c r="C205" s="271">
        <v>102.85</v>
      </c>
      <c r="D205" s="272">
        <v>102.95</v>
      </c>
      <c r="E205" s="272">
        <v>102</v>
      </c>
      <c r="F205" s="272">
        <v>101.14999999999999</v>
      </c>
      <c r="G205" s="272">
        <v>100.19999999999999</v>
      </c>
      <c r="H205" s="272">
        <v>103.80000000000001</v>
      </c>
      <c r="I205" s="272">
        <v>104.75000000000003</v>
      </c>
      <c r="J205" s="272">
        <v>105.60000000000002</v>
      </c>
      <c r="K205" s="271">
        <v>103.9</v>
      </c>
      <c r="L205" s="271">
        <v>102.1</v>
      </c>
      <c r="M205" s="271">
        <v>3.6137800000000002</v>
      </c>
      <c r="N205" s="1"/>
      <c r="O205" s="1"/>
    </row>
    <row r="206" spans="1:15" ht="12.75" customHeight="1">
      <c r="A206" s="30">
        <v>196</v>
      </c>
      <c r="B206" s="281" t="s">
        <v>118</v>
      </c>
      <c r="C206" s="271">
        <v>2806.35</v>
      </c>
      <c r="D206" s="272">
        <v>2803.4500000000003</v>
      </c>
      <c r="E206" s="272">
        <v>2782.9000000000005</v>
      </c>
      <c r="F206" s="272">
        <v>2759.4500000000003</v>
      </c>
      <c r="G206" s="272">
        <v>2738.9000000000005</v>
      </c>
      <c r="H206" s="272">
        <v>2826.9000000000005</v>
      </c>
      <c r="I206" s="272">
        <v>2847.4500000000007</v>
      </c>
      <c r="J206" s="272">
        <v>2870.9000000000005</v>
      </c>
      <c r="K206" s="271">
        <v>2824</v>
      </c>
      <c r="L206" s="271">
        <v>2780</v>
      </c>
      <c r="M206" s="271">
        <v>3.2400799999999998</v>
      </c>
      <c r="N206" s="1"/>
      <c r="O206" s="1"/>
    </row>
    <row r="207" spans="1:15" ht="12.75" customHeight="1">
      <c r="A207" s="30">
        <v>197</v>
      </c>
      <c r="B207" s="281" t="s">
        <v>788</v>
      </c>
      <c r="C207" s="271">
        <v>334.85</v>
      </c>
      <c r="D207" s="272">
        <v>332.78333333333336</v>
      </c>
      <c r="E207" s="272">
        <v>321.26666666666671</v>
      </c>
      <c r="F207" s="272">
        <v>307.68333333333334</v>
      </c>
      <c r="G207" s="272">
        <v>296.16666666666669</v>
      </c>
      <c r="H207" s="272">
        <v>346.36666666666673</v>
      </c>
      <c r="I207" s="272">
        <v>357.88333333333338</v>
      </c>
      <c r="J207" s="272">
        <v>371.46666666666675</v>
      </c>
      <c r="K207" s="271">
        <v>344.3</v>
      </c>
      <c r="L207" s="271">
        <v>319.2</v>
      </c>
      <c r="M207" s="271">
        <v>25.989699999999999</v>
      </c>
      <c r="N207" s="1"/>
      <c r="O207" s="1"/>
    </row>
    <row r="208" spans="1:15" ht="12.75" customHeight="1">
      <c r="A208" s="30">
        <v>198</v>
      </c>
      <c r="B208" s="281" t="s">
        <v>120</v>
      </c>
      <c r="C208" s="271">
        <v>428.85</v>
      </c>
      <c r="D208" s="272">
        <v>428.73333333333335</v>
      </c>
      <c r="E208" s="272">
        <v>425.31666666666672</v>
      </c>
      <c r="F208" s="272">
        <v>421.78333333333336</v>
      </c>
      <c r="G208" s="272">
        <v>418.36666666666673</v>
      </c>
      <c r="H208" s="272">
        <v>432.26666666666671</v>
      </c>
      <c r="I208" s="272">
        <v>435.68333333333334</v>
      </c>
      <c r="J208" s="272">
        <v>439.2166666666667</v>
      </c>
      <c r="K208" s="271">
        <v>432.15</v>
      </c>
      <c r="L208" s="271">
        <v>425.2</v>
      </c>
      <c r="M208" s="271">
        <v>65.387270000000001</v>
      </c>
      <c r="N208" s="1"/>
      <c r="O208" s="1"/>
    </row>
    <row r="209" spans="1:15" ht="12.75" customHeight="1">
      <c r="A209" s="30">
        <v>199</v>
      </c>
      <c r="B209" s="281" t="s">
        <v>798</v>
      </c>
      <c r="C209" s="271">
        <v>1662.75</v>
      </c>
      <c r="D209" s="272">
        <v>1654.1833333333334</v>
      </c>
      <c r="E209" s="272">
        <v>1609.7666666666669</v>
      </c>
      <c r="F209" s="272">
        <v>1556.7833333333335</v>
      </c>
      <c r="G209" s="272">
        <v>1512.366666666667</v>
      </c>
      <c r="H209" s="272">
        <v>1707.1666666666667</v>
      </c>
      <c r="I209" s="272">
        <v>1751.5833333333333</v>
      </c>
      <c r="J209" s="272">
        <v>1804.5666666666666</v>
      </c>
      <c r="K209" s="271">
        <v>1698.6</v>
      </c>
      <c r="L209" s="271">
        <v>1601.2</v>
      </c>
      <c r="M209" s="271">
        <v>3.4809999999999999</v>
      </c>
      <c r="N209" s="1"/>
      <c r="O209" s="1"/>
    </row>
    <row r="210" spans="1:15" ht="12.75" customHeight="1">
      <c r="A210" s="30">
        <v>200</v>
      </c>
      <c r="B210" s="281" t="s">
        <v>260</v>
      </c>
      <c r="C210" s="271">
        <v>2217.3000000000002</v>
      </c>
      <c r="D210" s="272">
        <v>2225.0166666666669</v>
      </c>
      <c r="E210" s="272">
        <v>2194.1333333333337</v>
      </c>
      <c r="F210" s="272">
        <v>2170.9666666666667</v>
      </c>
      <c r="G210" s="272">
        <v>2140.0833333333335</v>
      </c>
      <c r="H210" s="272">
        <v>2248.1833333333338</v>
      </c>
      <c r="I210" s="272">
        <v>2279.0666666666671</v>
      </c>
      <c r="J210" s="272">
        <v>2302.233333333334</v>
      </c>
      <c r="K210" s="271">
        <v>2255.9</v>
      </c>
      <c r="L210" s="271">
        <v>2201.85</v>
      </c>
      <c r="M210" s="271">
        <v>8.1283899999999996</v>
      </c>
      <c r="N210" s="1"/>
      <c r="O210" s="1"/>
    </row>
    <row r="211" spans="1:15" ht="12.75" customHeight="1">
      <c r="A211" s="30">
        <v>201</v>
      </c>
      <c r="B211" s="281" t="s">
        <v>379</v>
      </c>
      <c r="C211" s="271">
        <v>116.9</v>
      </c>
      <c r="D211" s="272">
        <v>116.31666666666666</v>
      </c>
      <c r="E211" s="272">
        <v>114.83333333333333</v>
      </c>
      <c r="F211" s="272">
        <v>112.76666666666667</v>
      </c>
      <c r="G211" s="272">
        <v>111.28333333333333</v>
      </c>
      <c r="H211" s="272">
        <v>118.38333333333333</v>
      </c>
      <c r="I211" s="272">
        <v>119.86666666666667</v>
      </c>
      <c r="J211" s="272">
        <v>121.93333333333332</v>
      </c>
      <c r="K211" s="271">
        <v>117.8</v>
      </c>
      <c r="L211" s="271">
        <v>114.25</v>
      </c>
      <c r="M211" s="271">
        <v>51.189619999999998</v>
      </c>
      <c r="N211" s="1"/>
      <c r="O211" s="1"/>
    </row>
    <row r="212" spans="1:15" ht="12.75" customHeight="1">
      <c r="A212" s="30">
        <v>202</v>
      </c>
      <c r="B212" s="281" t="s">
        <v>121</v>
      </c>
      <c r="C212" s="271">
        <v>237.9</v>
      </c>
      <c r="D212" s="272">
        <v>238.33333333333334</v>
      </c>
      <c r="E212" s="272">
        <v>234.91666666666669</v>
      </c>
      <c r="F212" s="272">
        <v>231.93333333333334</v>
      </c>
      <c r="G212" s="272">
        <v>228.51666666666668</v>
      </c>
      <c r="H212" s="272">
        <v>241.31666666666669</v>
      </c>
      <c r="I212" s="272">
        <v>244.73333333333338</v>
      </c>
      <c r="J212" s="272">
        <v>247.7166666666667</v>
      </c>
      <c r="K212" s="271">
        <v>241.75</v>
      </c>
      <c r="L212" s="271">
        <v>235.35</v>
      </c>
      <c r="M212" s="271">
        <v>57.991140000000001</v>
      </c>
      <c r="N212" s="1"/>
      <c r="O212" s="1"/>
    </row>
    <row r="213" spans="1:15" ht="12.75" customHeight="1">
      <c r="A213" s="30">
        <v>203</v>
      </c>
      <c r="B213" s="281" t="s">
        <v>122</v>
      </c>
      <c r="C213" s="271">
        <v>2588.25</v>
      </c>
      <c r="D213" s="272">
        <v>2586.5166666666669</v>
      </c>
      <c r="E213" s="272">
        <v>2563.0333333333338</v>
      </c>
      <c r="F213" s="272">
        <v>2537.8166666666671</v>
      </c>
      <c r="G213" s="272">
        <v>2514.3333333333339</v>
      </c>
      <c r="H213" s="272">
        <v>2611.7333333333336</v>
      </c>
      <c r="I213" s="272">
        <v>2635.2166666666662</v>
      </c>
      <c r="J213" s="272">
        <v>2660.4333333333334</v>
      </c>
      <c r="K213" s="271">
        <v>2610</v>
      </c>
      <c r="L213" s="271">
        <v>2561.3000000000002</v>
      </c>
      <c r="M213" s="271">
        <v>12.42489</v>
      </c>
      <c r="N213" s="1"/>
      <c r="O213" s="1"/>
    </row>
    <row r="214" spans="1:15" ht="12.75" customHeight="1">
      <c r="A214" s="30">
        <v>204</v>
      </c>
      <c r="B214" s="281" t="s">
        <v>261</v>
      </c>
      <c r="C214" s="271">
        <v>282.45</v>
      </c>
      <c r="D214" s="272">
        <v>284.88333333333333</v>
      </c>
      <c r="E214" s="272">
        <v>278.41666666666663</v>
      </c>
      <c r="F214" s="272">
        <v>274.38333333333333</v>
      </c>
      <c r="G214" s="272">
        <v>267.91666666666663</v>
      </c>
      <c r="H214" s="272">
        <v>288.91666666666663</v>
      </c>
      <c r="I214" s="272">
        <v>295.38333333333333</v>
      </c>
      <c r="J214" s="272">
        <v>299.41666666666663</v>
      </c>
      <c r="K214" s="271">
        <v>291.35000000000002</v>
      </c>
      <c r="L214" s="271">
        <v>280.85000000000002</v>
      </c>
      <c r="M214" s="271">
        <v>7.9139499999999998</v>
      </c>
      <c r="N214" s="1"/>
      <c r="O214" s="1"/>
    </row>
    <row r="215" spans="1:15" ht="12.75" customHeight="1">
      <c r="A215" s="30">
        <v>205</v>
      </c>
      <c r="B215" s="281" t="s">
        <v>289</v>
      </c>
      <c r="C215" s="271">
        <v>3517.45</v>
      </c>
      <c r="D215" s="272">
        <v>3543.1166666666668</v>
      </c>
      <c r="E215" s="272">
        <v>3474.3333333333335</v>
      </c>
      <c r="F215" s="272">
        <v>3431.2166666666667</v>
      </c>
      <c r="G215" s="272">
        <v>3362.4333333333334</v>
      </c>
      <c r="H215" s="272">
        <v>3586.2333333333336</v>
      </c>
      <c r="I215" s="272">
        <v>3655.0166666666664</v>
      </c>
      <c r="J215" s="272">
        <v>3698.1333333333337</v>
      </c>
      <c r="K215" s="271">
        <v>3611.9</v>
      </c>
      <c r="L215" s="271">
        <v>3500</v>
      </c>
      <c r="M215" s="271">
        <v>0.31880999999999998</v>
      </c>
      <c r="N215" s="1"/>
      <c r="O215" s="1"/>
    </row>
    <row r="216" spans="1:15" ht="12.75" customHeight="1">
      <c r="A216" s="30">
        <v>206</v>
      </c>
      <c r="B216" s="281" t="s">
        <v>799</v>
      </c>
      <c r="C216" s="271">
        <v>942.05</v>
      </c>
      <c r="D216" s="272">
        <v>949.9666666666667</v>
      </c>
      <c r="E216" s="272">
        <v>928.43333333333339</v>
      </c>
      <c r="F216" s="272">
        <v>914.81666666666672</v>
      </c>
      <c r="G216" s="272">
        <v>893.28333333333342</v>
      </c>
      <c r="H216" s="272">
        <v>963.58333333333337</v>
      </c>
      <c r="I216" s="272">
        <v>985.11666666666667</v>
      </c>
      <c r="J216" s="272">
        <v>998.73333333333335</v>
      </c>
      <c r="K216" s="271">
        <v>971.5</v>
      </c>
      <c r="L216" s="271">
        <v>936.35</v>
      </c>
      <c r="M216" s="271">
        <v>1.91092</v>
      </c>
      <c r="N216" s="1"/>
      <c r="O216" s="1"/>
    </row>
    <row r="217" spans="1:15" ht="12.75" customHeight="1">
      <c r="A217" s="30">
        <v>207</v>
      </c>
      <c r="B217" s="281" t="s">
        <v>380</v>
      </c>
      <c r="C217" s="271">
        <v>43285.7</v>
      </c>
      <c r="D217" s="272">
        <v>43044.566666666666</v>
      </c>
      <c r="E217" s="272">
        <v>42591.133333333331</v>
      </c>
      <c r="F217" s="272">
        <v>41896.566666666666</v>
      </c>
      <c r="G217" s="272">
        <v>41443.133333333331</v>
      </c>
      <c r="H217" s="272">
        <v>43739.133333333331</v>
      </c>
      <c r="I217" s="272">
        <v>44192.566666666666</v>
      </c>
      <c r="J217" s="272">
        <v>44887.133333333331</v>
      </c>
      <c r="K217" s="271">
        <v>43498</v>
      </c>
      <c r="L217" s="271">
        <v>42350</v>
      </c>
      <c r="M217" s="271">
        <v>5.6509999999999998E-2</v>
      </c>
      <c r="N217" s="1"/>
      <c r="O217" s="1"/>
    </row>
    <row r="218" spans="1:15" ht="12.75" customHeight="1">
      <c r="A218" s="30">
        <v>208</v>
      </c>
      <c r="B218" s="281" t="s">
        <v>381</v>
      </c>
      <c r="C218" s="271">
        <v>39.799999999999997</v>
      </c>
      <c r="D218" s="272">
        <v>39.666666666666664</v>
      </c>
      <c r="E218" s="272">
        <v>39.133333333333326</v>
      </c>
      <c r="F218" s="272">
        <v>38.466666666666661</v>
      </c>
      <c r="G218" s="272">
        <v>37.933333333333323</v>
      </c>
      <c r="H218" s="272">
        <v>40.333333333333329</v>
      </c>
      <c r="I218" s="272">
        <v>40.866666666666674</v>
      </c>
      <c r="J218" s="272">
        <v>41.533333333333331</v>
      </c>
      <c r="K218" s="271">
        <v>40.200000000000003</v>
      </c>
      <c r="L218" s="271">
        <v>39</v>
      </c>
      <c r="M218" s="271">
        <v>34.595359999999999</v>
      </c>
      <c r="N218" s="1"/>
      <c r="O218" s="1"/>
    </row>
    <row r="219" spans="1:15" ht="12.75" customHeight="1">
      <c r="A219" s="30">
        <v>209</v>
      </c>
      <c r="B219" s="281" t="s">
        <v>114</v>
      </c>
      <c r="C219" s="271">
        <v>2438.5</v>
      </c>
      <c r="D219" s="272">
        <v>2427.1666666666665</v>
      </c>
      <c r="E219" s="272">
        <v>2411.333333333333</v>
      </c>
      <c r="F219" s="272">
        <v>2384.1666666666665</v>
      </c>
      <c r="G219" s="272">
        <v>2368.333333333333</v>
      </c>
      <c r="H219" s="272">
        <v>2454.333333333333</v>
      </c>
      <c r="I219" s="272">
        <v>2470.1666666666661</v>
      </c>
      <c r="J219" s="272">
        <v>2497.333333333333</v>
      </c>
      <c r="K219" s="271">
        <v>2443</v>
      </c>
      <c r="L219" s="271">
        <v>2400</v>
      </c>
      <c r="M219" s="271">
        <v>21.943480000000001</v>
      </c>
      <c r="N219" s="1"/>
      <c r="O219" s="1"/>
    </row>
    <row r="220" spans="1:15" ht="12.75" customHeight="1">
      <c r="A220" s="30">
        <v>210</v>
      </c>
      <c r="B220" s="281" t="s">
        <v>124</v>
      </c>
      <c r="C220" s="271">
        <v>873.3</v>
      </c>
      <c r="D220" s="272">
        <v>868.56666666666661</v>
      </c>
      <c r="E220" s="272">
        <v>861.78333333333319</v>
      </c>
      <c r="F220" s="272">
        <v>850.26666666666654</v>
      </c>
      <c r="G220" s="272">
        <v>843.48333333333312</v>
      </c>
      <c r="H220" s="272">
        <v>880.08333333333326</v>
      </c>
      <c r="I220" s="272">
        <v>886.86666666666656</v>
      </c>
      <c r="J220" s="272">
        <v>898.38333333333333</v>
      </c>
      <c r="K220" s="271">
        <v>875.35</v>
      </c>
      <c r="L220" s="271">
        <v>857.05</v>
      </c>
      <c r="M220" s="271">
        <v>104.94109</v>
      </c>
      <c r="N220" s="1"/>
      <c r="O220" s="1"/>
    </row>
    <row r="221" spans="1:15" ht="12.75" customHeight="1">
      <c r="A221" s="30">
        <v>211</v>
      </c>
      <c r="B221" s="281" t="s">
        <v>125</v>
      </c>
      <c r="C221" s="271">
        <v>1243.75</v>
      </c>
      <c r="D221" s="272">
        <v>1241.4666666666665</v>
      </c>
      <c r="E221" s="272">
        <v>1231.083333333333</v>
      </c>
      <c r="F221" s="272">
        <v>1218.4166666666665</v>
      </c>
      <c r="G221" s="272">
        <v>1208.0333333333331</v>
      </c>
      <c r="H221" s="272">
        <v>1254.133333333333</v>
      </c>
      <c r="I221" s="272">
        <v>1264.5166666666667</v>
      </c>
      <c r="J221" s="272">
        <v>1277.1833333333329</v>
      </c>
      <c r="K221" s="271">
        <v>1251.8499999999999</v>
      </c>
      <c r="L221" s="271">
        <v>1228.8</v>
      </c>
      <c r="M221" s="271">
        <v>7.8376000000000001</v>
      </c>
      <c r="N221" s="1"/>
      <c r="O221" s="1"/>
    </row>
    <row r="222" spans="1:15" ht="12.75" customHeight="1">
      <c r="A222" s="30">
        <v>212</v>
      </c>
      <c r="B222" s="281" t="s">
        <v>126</v>
      </c>
      <c r="C222" s="271">
        <v>584.4</v>
      </c>
      <c r="D222" s="272">
        <v>582.75</v>
      </c>
      <c r="E222" s="272">
        <v>578.6</v>
      </c>
      <c r="F222" s="272">
        <v>572.80000000000007</v>
      </c>
      <c r="G222" s="272">
        <v>568.65000000000009</v>
      </c>
      <c r="H222" s="272">
        <v>588.54999999999995</v>
      </c>
      <c r="I222" s="272">
        <v>592.70000000000005</v>
      </c>
      <c r="J222" s="272">
        <v>598.49999999999989</v>
      </c>
      <c r="K222" s="271">
        <v>586.9</v>
      </c>
      <c r="L222" s="271">
        <v>576.95000000000005</v>
      </c>
      <c r="M222" s="271">
        <v>6.6216100000000004</v>
      </c>
      <c r="N222" s="1"/>
      <c r="O222" s="1"/>
    </row>
    <row r="223" spans="1:15" ht="12.75" customHeight="1">
      <c r="A223" s="30">
        <v>213</v>
      </c>
      <c r="B223" s="281" t="s">
        <v>262</v>
      </c>
      <c r="C223" s="271">
        <v>507</v>
      </c>
      <c r="D223" s="272">
        <v>506.65000000000003</v>
      </c>
      <c r="E223" s="272">
        <v>501.05000000000007</v>
      </c>
      <c r="F223" s="272">
        <v>495.1</v>
      </c>
      <c r="G223" s="272">
        <v>489.50000000000006</v>
      </c>
      <c r="H223" s="272">
        <v>512.60000000000014</v>
      </c>
      <c r="I223" s="272">
        <v>518.20000000000005</v>
      </c>
      <c r="J223" s="272">
        <v>524.15000000000009</v>
      </c>
      <c r="K223" s="271">
        <v>512.25</v>
      </c>
      <c r="L223" s="271">
        <v>500.7</v>
      </c>
      <c r="M223" s="271">
        <v>2.4153099999999998</v>
      </c>
      <c r="N223" s="1"/>
      <c r="O223" s="1"/>
    </row>
    <row r="224" spans="1:15" ht="12.75" customHeight="1">
      <c r="A224" s="30">
        <v>214</v>
      </c>
      <c r="B224" s="281" t="s">
        <v>383</v>
      </c>
      <c r="C224" s="271">
        <v>40.1</v>
      </c>
      <c r="D224" s="272">
        <v>40.033333333333331</v>
      </c>
      <c r="E224" s="272">
        <v>39.066666666666663</v>
      </c>
      <c r="F224" s="272">
        <v>38.033333333333331</v>
      </c>
      <c r="G224" s="272">
        <v>37.066666666666663</v>
      </c>
      <c r="H224" s="272">
        <v>41.066666666666663</v>
      </c>
      <c r="I224" s="272">
        <v>42.033333333333331</v>
      </c>
      <c r="J224" s="272">
        <v>43.066666666666663</v>
      </c>
      <c r="K224" s="271">
        <v>41</v>
      </c>
      <c r="L224" s="271">
        <v>39</v>
      </c>
      <c r="M224" s="271">
        <v>111.64978000000001</v>
      </c>
      <c r="N224" s="1"/>
      <c r="O224" s="1"/>
    </row>
    <row r="225" spans="1:15" ht="12.75" customHeight="1">
      <c r="A225" s="30">
        <v>215</v>
      </c>
      <c r="B225" s="281" t="s">
        <v>128</v>
      </c>
      <c r="C225" s="271">
        <v>48.6</v>
      </c>
      <c r="D225" s="272">
        <v>47.683333333333337</v>
      </c>
      <c r="E225" s="272">
        <v>46.516666666666673</v>
      </c>
      <c r="F225" s="272">
        <v>44.433333333333337</v>
      </c>
      <c r="G225" s="272">
        <v>43.266666666666673</v>
      </c>
      <c r="H225" s="272">
        <v>49.766666666666673</v>
      </c>
      <c r="I225" s="272">
        <v>50.93333333333333</v>
      </c>
      <c r="J225" s="272">
        <v>53.016666666666673</v>
      </c>
      <c r="K225" s="271">
        <v>48.85</v>
      </c>
      <c r="L225" s="271">
        <v>45.6</v>
      </c>
      <c r="M225" s="271">
        <v>849.36770000000001</v>
      </c>
      <c r="N225" s="1"/>
      <c r="O225" s="1"/>
    </row>
    <row r="226" spans="1:15" ht="12.75" customHeight="1">
      <c r="A226" s="30">
        <v>216</v>
      </c>
      <c r="B226" s="281" t="s">
        <v>384</v>
      </c>
      <c r="C226" s="271">
        <v>62.55</v>
      </c>
      <c r="D226" s="272">
        <v>62.266666666666673</v>
      </c>
      <c r="E226" s="272">
        <v>61.433333333333344</v>
      </c>
      <c r="F226" s="272">
        <v>60.31666666666667</v>
      </c>
      <c r="G226" s="272">
        <v>59.483333333333341</v>
      </c>
      <c r="H226" s="272">
        <v>63.383333333333347</v>
      </c>
      <c r="I226" s="272">
        <v>64.216666666666669</v>
      </c>
      <c r="J226" s="272">
        <v>65.333333333333343</v>
      </c>
      <c r="K226" s="271">
        <v>63.1</v>
      </c>
      <c r="L226" s="271">
        <v>61.15</v>
      </c>
      <c r="M226" s="271">
        <v>67.880179999999996</v>
      </c>
      <c r="N226" s="1"/>
      <c r="O226" s="1"/>
    </row>
    <row r="227" spans="1:15" ht="12.75" customHeight="1">
      <c r="A227" s="30">
        <v>217</v>
      </c>
      <c r="B227" s="281" t="s">
        <v>385</v>
      </c>
      <c r="C227" s="271">
        <v>1049.3</v>
      </c>
      <c r="D227" s="272">
        <v>1050.7666666666667</v>
      </c>
      <c r="E227" s="272">
        <v>1041.5333333333333</v>
      </c>
      <c r="F227" s="272">
        <v>1033.7666666666667</v>
      </c>
      <c r="G227" s="272">
        <v>1024.5333333333333</v>
      </c>
      <c r="H227" s="272">
        <v>1058.5333333333333</v>
      </c>
      <c r="I227" s="272">
        <v>1067.7666666666664</v>
      </c>
      <c r="J227" s="272">
        <v>1075.5333333333333</v>
      </c>
      <c r="K227" s="271">
        <v>1060</v>
      </c>
      <c r="L227" s="271">
        <v>1043</v>
      </c>
      <c r="M227" s="271">
        <v>1.11616</v>
      </c>
      <c r="N227" s="1"/>
      <c r="O227" s="1"/>
    </row>
    <row r="228" spans="1:15" ht="12.75" customHeight="1">
      <c r="A228" s="30">
        <v>218</v>
      </c>
      <c r="B228" s="281" t="s">
        <v>386</v>
      </c>
      <c r="C228" s="271">
        <v>341.65</v>
      </c>
      <c r="D228" s="272">
        <v>340</v>
      </c>
      <c r="E228" s="272">
        <v>336.1</v>
      </c>
      <c r="F228" s="272">
        <v>330.55</v>
      </c>
      <c r="G228" s="272">
        <v>326.65000000000003</v>
      </c>
      <c r="H228" s="272">
        <v>345.55</v>
      </c>
      <c r="I228" s="272">
        <v>349.45</v>
      </c>
      <c r="J228" s="272">
        <v>355</v>
      </c>
      <c r="K228" s="271">
        <v>343.9</v>
      </c>
      <c r="L228" s="271">
        <v>334.45</v>
      </c>
      <c r="M228" s="271">
        <v>10.62419</v>
      </c>
      <c r="N228" s="1"/>
      <c r="O228" s="1"/>
    </row>
    <row r="229" spans="1:15" ht="12.75" customHeight="1">
      <c r="A229" s="30">
        <v>219</v>
      </c>
      <c r="B229" s="281" t="s">
        <v>387</v>
      </c>
      <c r="C229" s="271">
        <v>1680.65</v>
      </c>
      <c r="D229" s="272">
        <v>1681.9666666666665</v>
      </c>
      <c r="E229" s="272">
        <v>1668.9333333333329</v>
      </c>
      <c r="F229" s="272">
        <v>1657.2166666666665</v>
      </c>
      <c r="G229" s="272">
        <v>1644.1833333333329</v>
      </c>
      <c r="H229" s="272">
        <v>1693.6833333333329</v>
      </c>
      <c r="I229" s="272">
        <v>1706.7166666666662</v>
      </c>
      <c r="J229" s="272">
        <v>1718.4333333333329</v>
      </c>
      <c r="K229" s="271">
        <v>1695</v>
      </c>
      <c r="L229" s="271">
        <v>1670.25</v>
      </c>
      <c r="M229" s="271">
        <v>7.0720000000000005E-2</v>
      </c>
      <c r="N229" s="1"/>
      <c r="O229" s="1"/>
    </row>
    <row r="230" spans="1:15" ht="12.75" customHeight="1">
      <c r="A230" s="30">
        <v>220</v>
      </c>
      <c r="B230" s="281" t="s">
        <v>388</v>
      </c>
      <c r="C230" s="271">
        <v>250.7</v>
      </c>
      <c r="D230" s="272">
        <v>250.64999999999998</v>
      </c>
      <c r="E230" s="272">
        <v>247.94999999999996</v>
      </c>
      <c r="F230" s="272">
        <v>245.2</v>
      </c>
      <c r="G230" s="272">
        <v>242.49999999999997</v>
      </c>
      <c r="H230" s="272">
        <v>253.39999999999995</v>
      </c>
      <c r="I230" s="272">
        <v>256.10000000000002</v>
      </c>
      <c r="J230" s="272">
        <v>258.84999999999991</v>
      </c>
      <c r="K230" s="271">
        <v>253.35</v>
      </c>
      <c r="L230" s="271">
        <v>247.9</v>
      </c>
      <c r="M230" s="271">
        <v>5.9755200000000004</v>
      </c>
      <c r="N230" s="1"/>
      <c r="O230" s="1"/>
    </row>
    <row r="231" spans="1:15" ht="12.75" customHeight="1">
      <c r="A231" s="30">
        <v>221</v>
      </c>
      <c r="B231" s="281" t="s">
        <v>389</v>
      </c>
      <c r="C231" s="271">
        <v>39.950000000000003</v>
      </c>
      <c r="D231" s="272">
        <v>39.916666666666671</v>
      </c>
      <c r="E231" s="272">
        <v>39.733333333333341</v>
      </c>
      <c r="F231" s="272">
        <v>39.516666666666673</v>
      </c>
      <c r="G231" s="272">
        <v>39.333333333333343</v>
      </c>
      <c r="H231" s="272">
        <v>40.13333333333334</v>
      </c>
      <c r="I231" s="272">
        <v>40.316666666666677</v>
      </c>
      <c r="J231" s="272">
        <v>40.533333333333339</v>
      </c>
      <c r="K231" s="271">
        <v>40.1</v>
      </c>
      <c r="L231" s="271">
        <v>39.700000000000003</v>
      </c>
      <c r="M231" s="271">
        <v>3.3361800000000001</v>
      </c>
      <c r="N231" s="1"/>
      <c r="O231" s="1"/>
    </row>
    <row r="232" spans="1:15" ht="12.75" customHeight="1">
      <c r="A232" s="30">
        <v>222</v>
      </c>
      <c r="B232" s="281" t="s">
        <v>137</v>
      </c>
      <c r="C232" s="271">
        <v>314.10000000000002</v>
      </c>
      <c r="D232" s="272">
        <v>315.5333333333333</v>
      </c>
      <c r="E232" s="272">
        <v>311.61666666666662</v>
      </c>
      <c r="F232" s="272">
        <v>309.13333333333333</v>
      </c>
      <c r="G232" s="272">
        <v>305.21666666666664</v>
      </c>
      <c r="H232" s="272">
        <v>318.01666666666659</v>
      </c>
      <c r="I232" s="272">
        <v>321.93333333333334</v>
      </c>
      <c r="J232" s="272">
        <v>324.41666666666657</v>
      </c>
      <c r="K232" s="271">
        <v>319.45</v>
      </c>
      <c r="L232" s="271">
        <v>313.05</v>
      </c>
      <c r="M232" s="271">
        <v>113.46892</v>
      </c>
      <c r="N232" s="1"/>
      <c r="O232" s="1"/>
    </row>
    <row r="233" spans="1:15" ht="12.75" customHeight="1">
      <c r="A233" s="30">
        <v>223</v>
      </c>
      <c r="B233" s="281" t="s">
        <v>390</v>
      </c>
      <c r="C233" s="271">
        <v>114.5</v>
      </c>
      <c r="D233" s="272">
        <v>114.90000000000002</v>
      </c>
      <c r="E233" s="272">
        <v>113.75000000000004</v>
      </c>
      <c r="F233" s="272">
        <v>113.00000000000003</v>
      </c>
      <c r="G233" s="272">
        <v>111.85000000000005</v>
      </c>
      <c r="H233" s="272">
        <v>115.65000000000003</v>
      </c>
      <c r="I233" s="272">
        <v>116.80000000000001</v>
      </c>
      <c r="J233" s="272">
        <v>117.55000000000003</v>
      </c>
      <c r="K233" s="271">
        <v>116.05</v>
      </c>
      <c r="L233" s="271">
        <v>114.15</v>
      </c>
      <c r="M233" s="271">
        <v>4.5817199999999998</v>
      </c>
      <c r="N233" s="1"/>
      <c r="O233" s="1"/>
    </row>
    <row r="234" spans="1:15" ht="12.75" customHeight="1">
      <c r="A234" s="30">
        <v>224</v>
      </c>
      <c r="B234" s="281" t="s">
        <v>391</v>
      </c>
      <c r="C234" s="271">
        <v>207.6</v>
      </c>
      <c r="D234" s="272">
        <v>207.94999999999996</v>
      </c>
      <c r="E234" s="272">
        <v>205.44999999999993</v>
      </c>
      <c r="F234" s="272">
        <v>203.29999999999998</v>
      </c>
      <c r="G234" s="272">
        <v>200.79999999999995</v>
      </c>
      <c r="H234" s="272">
        <v>210.09999999999991</v>
      </c>
      <c r="I234" s="272">
        <v>212.59999999999997</v>
      </c>
      <c r="J234" s="272">
        <v>214.74999999999989</v>
      </c>
      <c r="K234" s="271">
        <v>210.45</v>
      </c>
      <c r="L234" s="271">
        <v>205.8</v>
      </c>
      <c r="M234" s="271">
        <v>26.708729999999999</v>
      </c>
      <c r="N234" s="1"/>
      <c r="O234" s="1"/>
    </row>
    <row r="235" spans="1:15" ht="12.75" customHeight="1">
      <c r="A235" s="30">
        <v>225</v>
      </c>
      <c r="B235" s="281" t="s">
        <v>123</v>
      </c>
      <c r="C235" s="271">
        <v>134.15</v>
      </c>
      <c r="D235" s="272">
        <v>132.4</v>
      </c>
      <c r="E235" s="272">
        <v>129.80000000000001</v>
      </c>
      <c r="F235" s="272">
        <v>125.45000000000002</v>
      </c>
      <c r="G235" s="272">
        <v>122.85000000000002</v>
      </c>
      <c r="H235" s="272">
        <v>136.75</v>
      </c>
      <c r="I235" s="272">
        <v>139.34999999999997</v>
      </c>
      <c r="J235" s="272">
        <v>143.69999999999999</v>
      </c>
      <c r="K235" s="271">
        <v>135</v>
      </c>
      <c r="L235" s="271">
        <v>128.05000000000001</v>
      </c>
      <c r="M235" s="271">
        <v>163.22748000000001</v>
      </c>
      <c r="N235" s="1"/>
      <c r="O235" s="1"/>
    </row>
    <row r="236" spans="1:15" ht="12.75" customHeight="1">
      <c r="A236" s="30">
        <v>226</v>
      </c>
      <c r="B236" s="281" t="s">
        <v>392</v>
      </c>
      <c r="C236" s="271">
        <v>82.9</v>
      </c>
      <c r="D236" s="272">
        <v>81.966666666666683</v>
      </c>
      <c r="E236" s="272">
        <v>79.233333333333363</v>
      </c>
      <c r="F236" s="272">
        <v>75.566666666666677</v>
      </c>
      <c r="G236" s="272">
        <v>72.833333333333357</v>
      </c>
      <c r="H236" s="272">
        <v>85.633333333333368</v>
      </c>
      <c r="I236" s="272">
        <v>88.366666666666688</v>
      </c>
      <c r="J236" s="272">
        <v>92.033333333333374</v>
      </c>
      <c r="K236" s="271">
        <v>84.7</v>
      </c>
      <c r="L236" s="271">
        <v>78.3</v>
      </c>
      <c r="M236" s="271">
        <v>246.85686000000001</v>
      </c>
      <c r="N236" s="1"/>
      <c r="O236" s="1"/>
    </row>
    <row r="237" spans="1:15" ht="12.75" customHeight="1">
      <c r="A237" s="30">
        <v>227</v>
      </c>
      <c r="B237" s="281" t="s">
        <v>263</v>
      </c>
      <c r="C237" s="271">
        <v>4091.45</v>
      </c>
      <c r="D237" s="272">
        <v>4116.583333333333</v>
      </c>
      <c r="E237" s="272">
        <v>4055.7166666666662</v>
      </c>
      <c r="F237" s="272">
        <v>4019.9833333333331</v>
      </c>
      <c r="G237" s="272">
        <v>3959.1166666666663</v>
      </c>
      <c r="H237" s="272">
        <v>4152.3166666666657</v>
      </c>
      <c r="I237" s="272">
        <v>4213.1833333333325</v>
      </c>
      <c r="J237" s="272">
        <v>4248.9166666666661</v>
      </c>
      <c r="K237" s="271">
        <v>4177.45</v>
      </c>
      <c r="L237" s="271">
        <v>4080.85</v>
      </c>
      <c r="M237" s="271">
        <v>1.72204</v>
      </c>
      <c r="N237" s="1"/>
      <c r="O237" s="1"/>
    </row>
    <row r="238" spans="1:15" ht="12.75" customHeight="1">
      <c r="A238" s="30">
        <v>228</v>
      </c>
      <c r="B238" s="281" t="s">
        <v>393</v>
      </c>
      <c r="C238" s="271">
        <v>178.5</v>
      </c>
      <c r="D238" s="272">
        <v>178.31666666666669</v>
      </c>
      <c r="E238" s="272">
        <v>176.53333333333339</v>
      </c>
      <c r="F238" s="272">
        <v>174.56666666666669</v>
      </c>
      <c r="G238" s="272">
        <v>172.78333333333339</v>
      </c>
      <c r="H238" s="272">
        <v>180.28333333333339</v>
      </c>
      <c r="I238" s="272">
        <v>182.06666666666669</v>
      </c>
      <c r="J238" s="272">
        <v>184.03333333333339</v>
      </c>
      <c r="K238" s="271">
        <v>180.1</v>
      </c>
      <c r="L238" s="271">
        <v>176.35</v>
      </c>
      <c r="M238" s="271">
        <v>6.8263999999999996</v>
      </c>
      <c r="N238" s="1"/>
      <c r="O238" s="1"/>
    </row>
    <row r="239" spans="1:15" ht="12.75" customHeight="1">
      <c r="A239" s="30">
        <v>229</v>
      </c>
      <c r="B239" s="281" t="s">
        <v>394</v>
      </c>
      <c r="C239" s="271">
        <v>159.85</v>
      </c>
      <c r="D239" s="272">
        <v>159.58333333333334</v>
      </c>
      <c r="E239" s="272">
        <v>157.76666666666668</v>
      </c>
      <c r="F239" s="272">
        <v>155.68333333333334</v>
      </c>
      <c r="G239" s="272">
        <v>153.86666666666667</v>
      </c>
      <c r="H239" s="272">
        <v>161.66666666666669</v>
      </c>
      <c r="I239" s="272">
        <v>163.48333333333335</v>
      </c>
      <c r="J239" s="272">
        <v>165.56666666666669</v>
      </c>
      <c r="K239" s="271">
        <v>161.4</v>
      </c>
      <c r="L239" s="271">
        <v>157.5</v>
      </c>
      <c r="M239" s="271">
        <v>55.919879999999999</v>
      </c>
      <c r="N239" s="1"/>
      <c r="O239" s="1"/>
    </row>
    <row r="240" spans="1:15" ht="12.75" customHeight="1">
      <c r="A240" s="30">
        <v>230</v>
      </c>
      <c r="B240" s="281" t="s">
        <v>130</v>
      </c>
      <c r="C240" s="271">
        <v>274.89999999999998</v>
      </c>
      <c r="D240" s="272">
        <v>273.96666666666664</v>
      </c>
      <c r="E240" s="272">
        <v>272.23333333333329</v>
      </c>
      <c r="F240" s="272">
        <v>269.56666666666666</v>
      </c>
      <c r="G240" s="272">
        <v>267.83333333333331</v>
      </c>
      <c r="H240" s="272">
        <v>276.63333333333327</v>
      </c>
      <c r="I240" s="272">
        <v>278.36666666666662</v>
      </c>
      <c r="J240" s="272">
        <v>281.03333333333325</v>
      </c>
      <c r="K240" s="271">
        <v>275.7</v>
      </c>
      <c r="L240" s="271">
        <v>271.3</v>
      </c>
      <c r="M240" s="271">
        <v>30.789359999999999</v>
      </c>
      <c r="N240" s="1"/>
      <c r="O240" s="1"/>
    </row>
    <row r="241" spans="1:15" ht="12.75" customHeight="1">
      <c r="A241" s="30">
        <v>231</v>
      </c>
      <c r="B241" s="281" t="s">
        <v>135</v>
      </c>
      <c r="C241" s="271">
        <v>70.55</v>
      </c>
      <c r="D241" s="272">
        <v>70.75</v>
      </c>
      <c r="E241" s="272">
        <v>70.05</v>
      </c>
      <c r="F241" s="272">
        <v>69.55</v>
      </c>
      <c r="G241" s="272">
        <v>68.849999999999994</v>
      </c>
      <c r="H241" s="272">
        <v>71.25</v>
      </c>
      <c r="I241" s="272">
        <v>71.949999999999989</v>
      </c>
      <c r="J241" s="272">
        <v>72.45</v>
      </c>
      <c r="K241" s="271">
        <v>71.45</v>
      </c>
      <c r="L241" s="271">
        <v>70.25</v>
      </c>
      <c r="M241" s="271">
        <v>195.84234000000001</v>
      </c>
      <c r="N241" s="1"/>
      <c r="O241" s="1"/>
    </row>
    <row r="242" spans="1:15" ht="12.75" customHeight="1">
      <c r="A242" s="30">
        <v>232</v>
      </c>
      <c r="B242" s="281" t="s">
        <v>395</v>
      </c>
      <c r="C242" s="271">
        <v>17.149999999999999</v>
      </c>
      <c r="D242" s="272">
        <v>17.2</v>
      </c>
      <c r="E242" s="272">
        <v>17.049999999999997</v>
      </c>
      <c r="F242" s="272">
        <v>16.95</v>
      </c>
      <c r="G242" s="272">
        <v>16.799999999999997</v>
      </c>
      <c r="H242" s="272">
        <v>17.299999999999997</v>
      </c>
      <c r="I242" s="272">
        <v>17.449999999999996</v>
      </c>
      <c r="J242" s="272">
        <v>17.549999999999997</v>
      </c>
      <c r="K242" s="271">
        <v>17.350000000000001</v>
      </c>
      <c r="L242" s="271">
        <v>17.100000000000001</v>
      </c>
      <c r="M242" s="271">
        <v>18.48781</v>
      </c>
      <c r="N242" s="1"/>
      <c r="O242" s="1"/>
    </row>
    <row r="243" spans="1:15" ht="12.75" customHeight="1">
      <c r="A243" s="30">
        <v>233</v>
      </c>
      <c r="B243" s="281" t="s">
        <v>136</v>
      </c>
      <c r="C243" s="271">
        <v>724.3</v>
      </c>
      <c r="D243" s="272">
        <v>720.48333333333323</v>
      </c>
      <c r="E243" s="272">
        <v>711.96666666666647</v>
      </c>
      <c r="F243" s="272">
        <v>699.63333333333321</v>
      </c>
      <c r="G243" s="272">
        <v>691.11666666666645</v>
      </c>
      <c r="H243" s="272">
        <v>732.81666666666649</v>
      </c>
      <c r="I243" s="272">
        <v>741.33333333333314</v>
      </c>
      <c r="J243" s="272">
        <v>753.66666666666652</v>
      </c>
      <c r="K243" s="271">
        <v>729</v>
      </c>
      <c r="L243" s="271">
        <v>708.15</v>
      </c>
      <c r="M243" s="271">
        <v>44.552579999999999</v>
      </c>
      <c r="N243" s="1"/>
      <c r="O243" s="1"/>
    </row>
    <row r="244" spans="1:15" ht="12.75" customHeight="1">
      <c r="A244" s="30">
        <v>234</v>
      </c>
      <c r="B244" s="281" t="s">
        <v>793</v>
      </c>
      <c r="C244" s="271">
        <v>21.05</v>
      </c>
      <c r="D244" s="272">
        <v>21.016666666666669</v>
      </c>
      <c r="E244" s="272">
        <v>20.933333333333337</v>
      </c>
      <c r="F244" s="272">
        <v>20.816666666666666</v>
      </c>
      <c r="G244" s="272">
        <v>20.733333333333334</v>
      </c>
      <c r="H244" s="272">
        <v>21.13333333333334</v>
      </c>
      <c r="I244" s="272">
        <v>21.216666666666676</v>
      </c>
      <c r="J244" s="272">
        <v>21.333333333333343</v>
      </c>
      <c r="K244" s="271">
        <v>21.1</v>
      </c>
      <c r="L244" s="271">
        <v>20.9</v>
      </c>
      <c r="M244" s="271">
        <v>55.403309999999998</v>
      </c>
      <c r="N244" s="1"/>
      <c r="O244" s="1"/>
    </row>
    <row r="245" spans="1:15" ht="12.75" customHeight="1">
      <c r="A245" s="30">
        <v>235</v>
      </c>
      <c r="B245" s="281" t="s">
        <v>800</v>
      </c>
      <c r="C245" s="271">
        <v>1681</v>
      </c>
      <c r="D245" s="272">
        <v>1657.8</v>
      </c>
      <c r="E245" s="272">
        <v>1623.1999999999998</v>
      </c>
      <c r="F245" s="272">
        <v>1565.3999999999999</v>
      </c>
      <c r="G245" s="272">
        <v>1530.7999999999997</v>
      </c>
      <c r="H245" s="272">
        <v>1715.6</v>
      </c>
      <c r="I245" s="272">
        <v>1750.1999999999998</v>
      </c>
      <c r="J245" s="272">
        <v>1808</v>
      </c>
      <c r="K245" s="271">
        <v>1692.4</v>
      </c>
      <c r="L245" s="271">
        <v>1600</v>
      </c>
      <c r="M245" s="271">
        <v>1.1747300000000001</v>
      </c>
      <c r="N245" s="1"/>
      <c r="O245" s="1"/>
    </row>
    <row r="246" spans="1:15" ht="12.75" customHeight="1">
      <c r="A246" s="30">
        <v>236</v>
      </c>
      <c r="B246" s="281" t="s">
        <v>396</v>
      </c>
      <c r="C246" s="271">
        <v>147.44999999999999</v>
      </c>
      <c r="D246" s="272">
        <v>147.16666666666666</v>
      </c>
      <c r="E246" s="272">
        <v>145.43333333333331</v>
      </c>
      <c r="F246" s="272">
        <v>143.41666666666666</v>
      </c>
      <c r="G246" s="272">
        <v>141.68333333333331</v>
      </c>
      <c r="H246" s="272">
        <v>149.18333333333331</v>
      </c>
      <c r="I246" s="272">
        <v>150.91666666666666</v>
      </c>
      <c r="J246" s="272">
        <v>152.93333333333331</v>
      </c>
      <c r="K246" s="271">
        <v>148.9</v>
      </c>
      <c r="L246" s="271">
        <v>145.15</v>
      </c>
      <c r="M246" s="271">
        <v>2.4275799999999998</v>
      </c>
      <c r="N246" s="1"/>
      <c r="O246" s="1"/>
    </row>
    <row r="247" spans="1:15" ht="12.75" customHeight="1">
      <c r="A247" s="30">
        <v>237</v>
      </c>
      <c r="B247" s="281" t="s">
        <v>397</v>
      </c>
      <c r="C247" s="271">
        <v>358.75</v>
      </c>
      <c r="D247" s="272">
        <v>357.93333333333334</v>
      </c>
      <c r="E247" s="272">
        <v>355.86666666666667</v>
      </c>
      <c r="F247" s="272">
        <v>352.98333333333335</v>
      </c>
      <c r="G247" s="272">
        <v>350.91666666666669</v>
      </c>
      <c r="H247" s="272">
        <v>360.81666666666666</v>
      </c>
      <c r="I247" s="272">
        <v>362.88333333333338</v>
      </c>
      <c r="J247" s="272">
        <v>365.76666666666665</v>
      </c>
      <c r="K247" s="271">
        <v>360</v>
      </c>
      <c r="L247" s="271">
        <v>355.05</v>
      </c>
      <c r="M247" s="271">
        <v>0.51426000000000005</v>
      </c>
      <c r="N247" s="1"/>
      <c r="O247" s="1"/>
    </row>
    <row r="248" spans="1:15" ht="12.75" customHeight="1">
      <c r="A248" s="30">
        <v>238</v>
      </c>
      <c r="B248" s="281" t="s">
        <v>129</v>
      </c>
      <c r="C248" s="271">
        <v>424.65</v>
      </c>
      <c r="D248" s="272">
        <v>419.86666666666662</v>
      </c>
      <c r="E248" s="272">
        <v>413.78333333333325</v>
      </c>
      <c r="F248" s="272">
        <v>402.91666666666663</v>
      </c>
      <c r="G248" s="272">
        <v>396.83333333333326</v>
      </c>
      <c r="H248" s="272">
        <v>430.73333333333323</v>
      </c>
      <c r="I248" s="272">
        <v>436.81666666666661</v>
      </c>
      <c r="J248" s="272">
        <v>447.68333333333322</v>
      </c>
      <c r="K248" s="271">
        <v>425.95</v>
      </c>
      <c r="L248" s="271">
        <v>409</v>
      </c>
      <c r="M248" s="271">
        <v>20.011299999999999</v>
      </c>
      <c r="N248" s="1"/>
      <c r="O248" s="1"/>
    </row>
    <row r="249" spans="1:15" ht="12.75" customHeight="1">
      <c r="A249" s="30">
        <v>239</v>
      </c>
      <c r="B249" s="281" t="s">
        <v>133</v>
      </c>
      <c r="C249" s="271">
        <v>197.8</v>
      </c>
      <c r="D249" s="272">
        <v>198.5</v>
      </c>
      <c r="E249" s="272">
        <v>196.3</v>
      </c>
      <c r="F249" s="272">
        <v>194.8</v>
      </c>
      <c r="G249" s="272">
        <v>192.60000000000002</v>
      </c>
      <c r="H249" s="272">
        <v>200</v>
      </c>
      <c r="I249" s="272">
        <v>202.2</v>
      </c>
      <c r="J249" s="272">
        <v>203.7</v>
      </c>
      <c r="K249" s="271">
        <v>200.7</v>
      </c>
      <c r="L249" s="271">
        <v>197</v>
      </c>
      <c r="M249" s="271">
        <v>32.708770000000001</v>
      </c>
      <c r="N249" s="1"/>
      <c r="O249" s="1"/>
    </row>
    <row r="250" spans="1:15" ht="12.75" customHeight="1">
      <c r="A250" s="30">
        <v>240</v>
      </c>
      <c r="B250" s="281" t="s">
        <v>132</v>
      </c>
      <c r="C250" s="271">
        <v>1101.9000000000001</v>
      </c>
      <c r="D250" s="272">
        <v>1094.6333333333334</v>
      </c>
      <c r="E250" s="272">
        <v>1084.2666666666669</v>
      </c>
      <c r="F250" s="272">
        <v>1066.6333333333334</v>
      </c>
      <c r="G250" s="272">
        <v>1056.2666666666669</v>
      </c>
      <c r="H250" s="272">
        <v>1112.2666666666669</v>
      </c>
      <c r="I250" s="272">
        <v>1122.6333333333332</v>
      </c>
      <c r="J250" s="272">
        <v>1140.2666666666669</v>
      </c>
      <c r="K250" s="271">
        <v>1105</v>
      </c>
      <c r="L250" s="271">
        <v>1077</v>
      </c>
      <c r="M250" s="271">
        <v>36.850149999999999</v>
      </c>
      <c r="N250" s="1"/>
      <c r="O250" s="1"/>
    </row>
    <row r="251" spans="1:15" ht="12.75" customHeight="1">
      <c r="A251" s="30">
        <v>241</v>
      </c>
      <c r="B251" s="281" t="s">
        <v>398</v>
      </c>
      <c r="C251" s="271">
        <v>14.8</v>
      </c>
      <c r="D251" s="272">
        <v>14.9</v>
      </c>
      <c r="E251" s="272">
        <v>14.600000000000001</v>
      </c>
      <c r="F251" s="272">
        <v>14.4</v>
      </c>
      <c r="G251" s="272">
        <v>14.100000000000001</v>
      </c>
      <c r="H251" s="272">
        <v>15.100000000000001</v>
      </c>
      <c r="I251" s="272">
        <v>15.400000000000002</v>
      </c>
      <c r="J251" s="272">
        <v>15.600000000000001</v>
      </c>
      <c r="K251" s="271">
        <v>15.2</v>
      </c>
      <c r="L251" s="271">
        <v>14.7</v>
      </c>
      <c r="M251" s="271">
        <v>34.900730000000003</v>
      </c>
      <c r="N251" s="1"/>
      <c r="O251" s="1"/>
    </row>
    <row r="252" spans="1:15" ht="12.75" customHeight="1">
      <c r="A252" s="30">
        <v>242</v>
      </c>
      <c r="B252" s="281" t="s">
        <v>164</v>
      </c>
      <c r="C252" s="271">
        <v>4421.2</v>
      </c>
      <c r="D252" s="272">
        <v>4365.45</v>
      </c>
      <c r="E252" s="272">
        <v>4287.95</v>
      </c>
      <c r="F252" s="272">
        <v>4154.7</v>
      </c>
      <c r="G252" s="272">
        <v>4077.2</v>
      </c>
      <c r="H252" s="272">
        <v>4498.7</v>
      </c>
      <c r="I252" s="272">
        <v>4576.2</v>
      </c>
      <c r="J252" s="272">
        <v>4709.45</v>
      </c>
      <c r="K252" s="271">
        <v>4442.95</v>
      </c>
      <c r="L252" s="271">
        <v>4232.2</v>
      </c>
      <c r="M252" s="271">
        <v>5.0944500000000001</v>
      </c>
      <c r="N252" s="1"/>
      <c r="O252" s="1"/>
    </row>
    <row r="253" spans="1:15" ht="12.75" customHeight="1">
      <c r="A253" s="30">
        <v>243</v>
      </c>
      <c r="B253" s="281" t="s">
        <v>134</v>
      </c>
      <c r="C253" s="271">
        <v>1537.5</v>
      </c>
      <c r="D253" s="272">
        <v>1538.1666666666667</v>
      </c>
      <c r="E253" s="272">
        <v>1530.3333333333335</v>
      </c>
      <c r="F253" s="272">
        <v>1523.1666666666667</v>
      </c>
      <c r="G253" s="272">
        <v>1515.3333333333335</v>
      </c>
      <c r="H253" s="272">
        <v>1545.3333333333335</v>
      </c>
      <c r="I253" s="272">
        <v>1553.166666666667</v>
      </c>
      <c r="J253" s="272">
        <v>1560.3333333333335</v>
      </c>
      <c r="K253" s="271">
        <v>1546</v>
      </c>
      <c r="L253" s="271">
        <v>1531</v>
      </c>
      <c r="M253" s="271">
        <v>28.884260000000001</v>
      </c>
      <c r="N253" s="1"/>
      <c r="O253" s="1"/>
    </row>
    <row r="254" spans="1:15" ht="12.75" customHeight="1">
      <c r="A254" s="30">
        <v>244</v>
      </c>
      <c r="B254" s="281" t="s">
        <v>399</v>
      </c>
      <c r="C254" s="271">
        <v>509.5</v>
      </c>
      <c r="D254" s="272">
        <v>512.56666666666672</v>
      </c>
      <c r="E254" s="272">
        <v>503.13333333333344</v>
      </c>
      <c r="F254" s="272">
        <v>496.76666666666671</v>
      </c>
      <c r="G254" s="272">
        <v>487.33333333333343</v>
      </c>
      <c r="H254" s="272">
        <v>518.93333333333339</v>
      </c>
      <c r="I254" s="272">
        <v>528.36666666666656</v>
      </c>
      <c r="J254" s="272">
        <v>534.73333333333346</v>
      </c>
      <c r="K254" s="271">
        <v>522</v>
      </c>
      <c r="L254" s="271">
        <v>506.2</v>
      </c>
      <c r="M254" s="271">
        <v>6.70357</v>
      </c>
      <c r="N254" s="1"/>
      <c r="O254" s="1"/>
    </row>
    <row r="255" spans="1:15" ht="12.75" customHeight="1">
      <c r="A255" s="30">
        <v>245</v>
      </c>
      <c r="B255" s="281" t="s">
        <v>400</v>
      </c>
      <c r="C255" s="271">
        <v>594.04999999999995</v>
      </c>
      <c r="D255" s="272">
        <v>593.73333333333323</v>
      </c>
      <c r="E255" s="272">
        <v>587.31666666666649</v>
      </c>
      <c r="F255" s="272">
        <v>580.58333333333326</v>
      </c>
      <c r="G255" s="272">
        <v>574.16666666666652</v>
      </c>
      <c r="H255" s="272">
        <v>600.46666666666647</v>
      </c>
      <c r="I255" s="272">
        <v>606.88333333333321</v>
      </c>
      <c r="J255" s="272">
        <v>613.61666666666645</v>
      </c>
      <c r="K255" s="271">
        <v>600.15</v>
      </c>
      <c r="L255" s="271">
        <v>587</v>
      </c>
      <c r="M255" s="271">
        <v>2.7886600000000001</v>
      </c>
      <c r="N255" s="1"/>
      <c r="O255" s="1"/>
    </row>
    <row r="256" spans="1:15" ht="12.75" customHeight="1">
      <c r="A256" s="30">
        <v>246</v>
      </c>
      <c r="B256" s="281" t="s">
        <v>131</v>
      </c>
      <c r="C256" s="271">
        <v>1970.7</v>
      </c>
      <c r="D256" s="272">
        <v>1980.0333333333335</v>
      </c>
      <c r="E256" s="272">
        <v>1951.0666666666671</v>
      </c>
      <c r="F256" s="272">
        <v>1931.4333333333336</v>
      </c>
      <c r="G256" s="272">
        <v>1902.4666666666672</v>
      </c>
      <c r="H256" s="272">
        <v>1999.666666666667</v>
      </c>
      <c r="I256" s="272">
        <v>2028.6333333333337</v>
      </c>
      <c r="J256" s="272">
        <v>2048.2666666666669</v>
      </c>
      <c r="K256" s="271">
        <v>2009</v>
      </c>
      <c r="L256" s="271">
        <v>1960.4</v>
      </c>
      <c r="M256" s="271">
        <v>6.6466599999999998</v>
      </c>
      <c r="N256" s="1"/>
      <c r="O256" s="1"/>
    </row>
    <row r="257" spans="1:15" ht="12.75" customHeight="1">
      <c r="A257" s="30">
        <v>247</v>
      </c>
      <c r="B257" s="281" t="s">
        <v>264</v>
      </c>
      <c r="C257" s="271">
        <v>922.1</v>
      </c>
      <c r="D257" s="272">
        <v>918.43333333333339</v>
      </c>
      <c r="E257" s="272">
        <v>909.96666666666681</v>
      </c>
      <c r="F257" s="272">
        <v>897.83333333333337</v>
      </c>
      <c r="G257" s="272">
        <v>889.36666666666679</v>
      </c>
      <c r="H257" s="272">
        <v>930.56666666666683</v>
      </c>
      <c r="I257" s="272">
        <v>939.03333333333353</v>
      </c>
      <c r="J257" s="272">
        <v>951.16666666666686</v>
      </c>
      <c r="K257" s="271">
        <v>926.9</v>
      </c>
      <c r="L257" s="271">
        <v>906.3</v>
      </c>
      <c r="M257" s="271">
        <v>4.0102099999999998</v>
      </c>
      <c r="N257" s="1"/>
      <c r="O257" s="1"/>
    </row>
    <row r="258" spans="1:15" ht="12.75" customHeight="1">
      <c r="A258" s="30">
        <v>248</v>
      </c>
      <c r="B258" s="281" t="s">
        <v>401</v>
      </c>
      <c r="C258" s="271">
        <v>1784.4</v>
      </c>
      <c r="D258" s="272">
        <v>1770.7166666666665</v>
      </c>
      <c r="E258" s="272">
        <v>1736.4333333333329</v>
      </c>
      <c r="F258" s="272">
        <v>1688.4666666666665</v>
      </c>
      <c r="G258" s="272">
        <v>1654.1833333333329</v>
      </c>
      <c r="H258" s="272">
        <v>1818.6833333333329</v>
      </c>
      <c r="I258" s="272">
        <v>1852.9666666666662</v>
      </c>
      <c r="J258" s="272">
        <v>1900.9333333333329</v>
      </c>
      <c r="K258" s="271">
        <v>1805</v>
      </c>
      <c r="L258" s="271">
        <v>1722.75</v>
      </c>
      <c r="M258" s="271">
        <v>1.4838499999999999</v>
      </c>
      <c r="N258" s="1"/>
      <c r="O258" s="1"/>
    </row>
    <row r="259" spans="1:15" ht="12.75" customHeight="1">
      <c r="A259" s="30">
        <v>249</v>
      </c>
      <c r="B259" s="281" t="s">
        <v>402</v>
      </c>
      <c r="C259" s="271">
        <v>2661.3</v>
      </c>
      <c r="D259" s="272">
        <v>2660.1</v>
      </c>
      <c r="E259" s="272">
        <v>2638.2</v>
      </c>
      <c r="F259" s="272">
        <v>2615.1</v>
      </c>
      <c r="G259" s="272">
        <v>2593.1999999999998</v>
      </c>
      <c r="H259" s="272">
        <v>2683.2</v>
      </c>
      <c r="I259" s="272">
        <v>2705.1000000000004</v>
      </c>
      <c r="J259" s="272">
        <v>2728.2</v>
      </c>
      <c r="K259" s="271">
        <v>2682</v>
      </c>
      <c r="L259" s="271">
        <v>2637</v>
      </c>
      <c r="M259" s="271">
        <v>0.52444999999999997</v>
      </c>
      <c r="N259" s="1"/>
      <c r="O259" s="1"/>
    </row>
    <row r="260" spans="1:15" ht="12.75" customHeight="1">
      <c r="A260" s="30">
        <v>250</v>
      </c>
      <c r="B260" s="281" t="s">
        <v>403</v>
      </c>
      <c r="C260" s="271">
        <v>468.3</v>
      </c>
      <c r="D260" s="272">
        <v>467.7166666666667</v>
      </c>
      <c r="E260" s="272">
        <v>462.63333333333338</v>
      </c>
      <c r="F260" s="272">
        <v>456.9666666666667</v>
      </c>
      <c r="G260" s="272">
        <v>451.88333333333338</v>
      </c>
      <c r="H260" s="272">
        <v>473.38333333333338</v>
      </c>
      <c r="I260" s="272">
        <v>478.46666666666664</v>
      </c>
      <c r="J260" s="272">
        <v>484.13333333333338</v>
      </c>
      <c r="K260" s="271">
        <v>472.8</v>
      </c>
      <c r="L260" s="271">
        <v>462.05</v>
      </c>
      <c r="M260" s="271">
        <v>0.88687000000000005</v>
      </c>
      <c r="N260" s="1"/>
      <c r="O260" s="1"/>
    </row>
    <row r="261" spans="1:15" ht="12.75" customHeight="1">
      <c r="A261" s="30">
        <v>251</v>
      </c>
      <c r="B261" s="281" t="s">
        <v>404</v>
      </c>
      <c r="C261" s="271">
        <v>429.15</v>
      </c>
      <c r="D261" s="272">
        <v>426.23333333333335</v>
      </c>
      <c r="E261" s="272">
        <v>418.7166666666667</v>
      </c>
      <c r="F261" s="272">
        <v>408.28333333333336</v>
      </c>
      <c r="G261" s="272">
        <v>400.76666666666671</v>
      </c>
      <c r="H261" s="272">
        <v>436.66666666666669</v>
      </c>
      <c r="I261" s="272">
        <v>444.18333333333334</v>
      </c>
      <c r="J261" s="272">
        <v>454.61666666666667</v>
      </c>
      <c r="K261" s="271">
        <v>433.75</v>
      </c>
      <c r="L261" s="271">
        <v>415.8</v>
      </c>
      <c r="M261" s="271">
        <v>28.786670000000001</v>
      </c>
      <c r="N261" s="1"/>
      <c r="O261" s="1"/>
    </row>
    <row r="262" spans="1:15" ht="12.75" customHeight="1">
      <c r="A262" s="30">
        <v>252</v>
      </c>
      <c r="B262" s="281" t="s">
        <v>405</v>
      </c>
      <c r="C262" s="271">
        <v>64.45</v>
      </c>
      <c r="D262" s="272">
        <v>64.88333333333334</v>
      </c>
      <c r="E262" s="272">
        <v>63.666666666666686</v>
      </c>
      <c r="F262" s="272">
        <v>62.88333333333334</v>
      </c>
      <c r="G262" s="272">
        <v>61.666666666666686</v>
      </c>
      <c r="H262" s="272">
        <v>65.666666666666686</v>
      </c>
      <c r="I262" s="272">
        <v>66.883333333333354</v>
      </c>
      <c r="J262" s="272">
        <v>67.666666666666686</v>
      </c>
      <c r="K262" s="271">
        <v>66.099999999999994</v>
      </c>
      <c r="L262" s="271">
        <v>64.099999999999994</v>
      </c>
      <c r="M262" s="271">
        <v>5.6521600000000003</v>
      </c>
      <c r="N262" s="1"/>
      <c r="O262" s="1"/>
    </row>
    <row r="263" spans="1:15" ht="12.75" customHeight="1">
      <c r="A263" s="30">
        <v>253</v>
      </c>
      <c r="B263" s="281" t="s">
        <v>265</v>
      </c>
      <c r="C263" s="271">
        <v>325.10000000000002</v>
      </c>
      <c r="D263" s="272">
        <v>323.58333333333337</v>
      </c>
      <c r="E263" s="272">
        <v>319.36666666666673</v>
      </c>
      <c r="F263" s="272">
        <v>313.63333333333338</v>
      </c>
      <c r="G263" s="272">
        <v>309.41666666666674</v>
      </c>
      <c r="H263" s="272">
        <v>329.31666666666672</v>
      </c>
      <c r="I263" s="272">
        <v>333.53333333333342</v>
      </c>
      <c r="J263" s="272">
        <v>339.26666666666671</v>
      </c>
      <c r="K263" s="271">
        <v>327.8</v>
      </c>
      <c r="L263" s="271">
        <v>317.85000000000002</v>
      </c>
      <c r="M263" s="271">
        <v>14.65882</v>
      </c>
      <c r="N263" s="1"/>
      <c r="O263" s="1"/>
    </row>
    <row r="264" spans="1:15" ht="12.75" customHeight="1">
      <c r="A264" s="30">
        <v>254</v>
      </c>
      <c r="B264" s="281" t="s">
        <v>139</v>
      </c>
      <c r="C264" s="271">
        <v>651.5</v>
      </c>
      <c r="D264" s="272">
        <v>651.93333333333328</v>
      </c>
      <c r="E264" s="272">
        <v>646.56666666666661</v>
      </c>
      <c r="F264" s="272">
        <v>641.63333333333333</v>
      </c>
      <c r="G264" s="272">
        <v>636.26666666666665</v>
      </c>
      <c r="H264" s="272">
        <v>656.86666666666656</v>
      </c>
      <c r="I264" s="272">
        <v>662.23333333333312</v>
      </c>
      <c r="J264" s="272">
        <v>667.16666666666652</v>
      </c>
      <c r="K264" s="271">
        <v>657.3</v>
      </c>
      <c r="L264" s="271">
        <v>647</v>
      </c>
      <c r="M264" s="271">
        <v>17.81643</v>
      </c>
      <c r="N264" s="1"/>
      <c r="O264" s="1"/>
    </row>
    <row r="265" spans="1:15" ht="12.75" customHeight="1">
      <c r="A265" s="30">
        <v>255</v>
      </c>
      <c r="B265" s="281" t="s">
        <v>406</v>
      </c>
      <c r="C265" s="271">
        <v>116.95</v>
      </c>
      <c r="D265" s="272">
        <v>117.7</v>
      </c>
      <c r="E265" s="272">
        <v>115.95</v>
      </c>
      <c r="F265" s="272">
        <v>114.95</v>
      </c>
      <c r="G265" s="272">
        <v>113.2</v>
      </c>
      <c r="H265" s="272">
        <v>118.7</v>
      </c>
      <c r="I265" s="272">
        <v>120.45</v>
      </c>
      <c r="J265" s="272">
        <v>121.45</v>
      </c>
      <c r="K265" s="271">
        <v>119.45</v>
      </c>
      <c r="L265" s="271">
        <v>116.7</v>
      </c>
      <c r="M265" s="271">
        <v>5.6653099999999998</v>
      </c>
      <c r="N265" s="1"/>
      <c r="O265" s="1"/>
    </row>
    <row r="266" spans="1:15" ht="12.75" customHeight="1">
      <c r="A266" s="30">
        <v>256</v>
      </c>
      <c r="B266" s="281" t="s">
        <v>407</v>
      </c>
      <c r="C266" s="271">
        <v>124.85</v>
      </c>
      <c r="D266" s="272">
        <v>124.26666666666667</v>
      </c>
      <c r="E266" s="272">
        <v>123.13333333333333</v>
      </c>
      <c r="F266" s="272">
        <v>121.41666666666666</v>
      </c>
      <c r="G266" s="272">
        <v>120.28333333333332</v>
      </c>
      <c r="H266" s="272">
        <v>125.98333333333333</v>
      </c>
      <c r="I266" s="272">
        <v>127.11666666666669</v>
      </c>
      <c r="J266" s="272">
        <v>128.83333333333334</v>
      </c>
      <c r="K266" s="271">
        <v>125.4</v>
      </c>
      <c r="L266" s="271">
        <v>122.55</v>
      </c>
      <c r="M266" s="271">
        <v>5.5665399999999998</v>
      </c>
      <c r="N266" s="1"/>
      <c r="O266" s="1"/>
    </row>
    <row r="267" spans="1:15" ht="12.75" customHeight="1">
      <c r="A267" s="30">
        <v>257</v>
      </c>
      <c r="B267" s="281" t="s">
        <v>138</v>
      </c>
      <c r="C267" s="271">
        <v>397.65</v>
      </c>
      <c r="D267" s="272">
        <v>396.98333333333335</v>
      </c>
      <c r="E267" s="272">
        <v>391.41666666666669</v>
      </c>
      <c r="F267" s="272">
        <v>385.18333333333334</v>
      </c>
      <c r="G267" s="272">
        <v>379.61666666666667</v>
      </c>
      <c r="H267" s="272">
        <v>403.2166666666667</v>
      </c>
      <c r="I267" s="272">
        <v>408.7833333333333</v>
      </c>
      <c r="J267" s="272">
        <v>415.01666666666671</v>
      </c>
      <c r="K267" s="271">
        <v>402.55</v>
      </c>
      <c r="L267" s="271">
        <v>390.75</v>
      </c>
      <c r="M267" s="271">
        <v>28.266649999999998</v>
      </c>
      <c r="N267" s="1"/>
      <c r="O267" s="1"/>
    </row>
    <row r="268" spans="1:15" ht="12.75" customHeight="1">
      <c r="A268" s="30">
        <v>258</v>
      </c>
      <c r="B268" s="281" t="s">
        <v>140</v>
      </c>
      <c r="C268" s="271">
        <v>579.15</v>
      </c>
      <c r="D268" s="272">
        <v>578.51666666666665</v>
      </c>
      <c r="E268" s="272">
        <v>572.83333333333326</v>
      </c>
      <c r="F268" s="272">
        <v>566.51666666666665</v>
      </c>
      <c r="G268" s="272">
        <v>560.83333333333326</v>
      </c>
      <c r="H268" s="272">
        <v>584.83333333333326</v>
      </c>
      <c r="I268" s="272">
        <v>590.51666666666665</v>
      </c>
      <c r="J268" s="272">
        <v>596.83333333333326</v>
      </c>
      <c r="K268" s="271">
        <v>584.20000000000005</v>
      </c>
      <c r="L268" s="271">
        <v>572.20000000000005</v>
      </c>
      <c r="M268" s="271">
        <v>22.17061</v>
      </c>
      <c r="N268" s="1"/>
      <c r="O268" s="1"/>
    </row>
    <row r="269" spans="1:15" ht="12.75" customHeight="1">
      <c r="A269" s="30">
        <v>259</v>
      </c>
      <c r="B269" s="281" t="s">
        <v>801</v>
      </c>
      <c r="C269" s="271">
        <v>480.75</v>
      </c>
      <c r="D269" s="272">
        <v>479.91666666666669</v>
      </c>
      <c r="E269" s="272">
        <v>473.83333333333337</v>
      </c>
      <c r="F269" s="272">
        <v>466.91666666666669</v>
      </c>
      <c r="G269" s="272">
        <v>460.83333333333337</v>
      </c>
      <c r="H269" s="272">
        <v>486.83333333333337</v>
      </c>
      <c r="I269" s="272">
        <v>492.91666666666674</v>
      </c>
      <c r="J269" s="272">
        <v>499.83333333333337</v>
      </c>
      <c r="K269" s="271">
        <v>486</v>
      </c>
      <c r="L269" s="271">
        <v>473</v>
      </c>
      <c r="M269" s="271">
        <v>1.76115</v>
      </c>
      <c r="N269" s="1"/>
      <c r="O269" s="1"/>
    </row>
    <row r="270" spans="1:15" ht="12.75" customHeight="1">
      <c r="A270" s="30">
        <v>260</v>
      </c>
      <c r="B270" s="281" t="s">
        <v>802</v>
      </c>
      <c r="C270" s="271">
        <v>339.3</v>
      </c>
      <c r="D270" s="272">
        <v>339.09999999999997</v>
      </c>
      <c r="E270" s="272">
        <v>337.19999999999993</v>
      </c>
      <c r="F270" s="272">
        <v>335.09999999999997</v>
      </c>
      <c r="G270" s="272">
        <v>333.19999999999993</v>
      </c>
      <c r="H270" s="272">
        <v>341.19999999999993</v>
      </c>
      <c r="I270" s="272">
        <v>343.09999999999991</v>
      </c>
      <c r="J270" s="272">
        <v>345.19999999999993</v>
      </c>
      <c r="K270" s="271">
        <v>341</v>
      </c>
      <c r="L270" s="271">
        <v>337</v>
      </c>
      <c r="M270" s="271">
        <v>0.42709000000000003</v>
      </c>
      <c r="N270" s="1"/>
      <c r="O270" s="1"/>
    </row>
    <row r="271" spans="1:15" ht="12.75" customHeight="1">
      <c r="A271" s="30">
        <v>261</v>
      </c>
      <c r="B271" s="281" t="s">
        <v>408</v>
      </c>
      <c r="C271" s="271">
        <v>574.75</v>
      </c>
      <c r="D271" s="272">
        <v>575.91666666666663</v>
      </c>
      <c r="E271" s="272">
        <v>569.83333333333326</v>
      </c>
      <c r="F271" s="272">
        <v>564.91666666666663</v>
      </c>
      <c r="G271" s="272">
        <v>558.83333333333326</v>
      </c>
      <c r="H271" s="272">
        <v>580.83333333333326</v>
      </c>
      <c r="I271" s="272">
        <v>586.91666666666652</v>
      </c>
      <c r="J271" s="272">
        <v>591.83333333333326</v>
      </c>
      <c r="K271" s="271">
        <v>582</v>
      </c>
      <c r="L271" s="271">
        <v>571</v>
      </c>
      <c r="M271" s="271">
        <v>2.58081</v>
      </c>
      <c r="N271" s="1"/>
      <c r="O271" s="1"/>
    </row>
    <row r="272" spans="1:15" ht="12.75" customHeight="1">
      <c r="A272" s="30">
        <v>262</v>
      </c>
      <c r="B272" s="281" t="s">
        <v>409</v>
      </c>
      <c r="C272" s="271">
        <v>190.5</v>
      </c>
      <c r="D272" s="272">
        <v>187.68333333333331</v>
      </c>
      <c r="E272" s="272">
        <v>182.36666666666662</v>
      </c>
      <c r="F272" s="272">
        <v>174.23333333333332</v>
      </c>
      <c r="G272" s="272">
        <v>168.91666666666663</v>
      </c>
      <c r="H272" s="272">
        <v>195.81666666666661</v>
      </c>
      <c r="I272" s="272">
        <v>201.13333333333327</v>
      </c>
      <c r="J272" s="272">
        <v>209.26666666666659</v>
      </c>
      <c r="K272" s="271">
        <v>193</v>
      </c>
      <c r="L272" s="271">
        <v>179.55</v>
      </c>
      <c r="M272" s="271">
        <v>31.2332</v>
      </c>
      <c r="N272" s="1"/>
      <c r="O272" s="1"/>
    </row>
    <row r="273" spans="1:15" ht="12.75" customHeight="1">
      <c r="A273" s="30">
        <v>263</v>
      </c>
      <c r="B273" s="281" t="s">
        <v>410</v>
      </c>
      <c r="C273" s="271">
        <v>621.95000000000005</v>
      </c>
      <c r="D273" s="272">
        <v>622.16666666666663</v>
      </c>
      <c r="E273" s="272">
        <v>616.33333333333326</v>
      </c>
      <c r="F273" s="272">
        <v>610.71666666666658</v>
      </c>
      <c r="G273" s="272">
        <v>604.88333333333321</v>
      </c>
      <c r="H273" s="272">
        <v>627.7833333333333</v>
      </c>
      <c r="I273" s="272">
        <v>633.61666666666656</v>
      </c>
      <c r="J273" s="272">
        <v>639.23333333333335</v>
      </c>
      <c r="K273" s="271">
        <v>628</v>
      </c>
      <c r="L273" s="271">
        <v>616.54999999999995</v>
      </c>
      <c r="M273" s="271">
        <v>3.1081699999999999</v>
      </c>
      <c r="N273" s="1"/>
      <c r="O273" s="1"/>
    </row>
    <row r="274" spans="1:15" ht="12.75" customHeight="1">
      <c r="A274" s="30">
        <v>264</v>
      </c>
      <c r="B274" s="281" t="s">
        <v>411</v>
      </c>
      <c r="C274" s="271">
        <v>1401.2</v>
      </c>
      <c r="D274" s="272">
        <v>1405.0666666666666</v>
      </c>
      <c r="E274" s="272">
        <v>1386.1833333333332</v>
      </c>
      <c r="F274" s="272">
        <v>1371.1666666666665</v>
      </c>
      <c r="G274" s="272">
        <v>1352.2833333333331</v>
      </c>
      <c r="H274" s="272">
        <v>1420.0833333333333</v>
      </c>
      <c r="I274" s="272">
        <v>1438.9666666666665</v>
      </c>
      <c r="J274" s="272">
        <v>1453.9833333333333</v>
      </c>
      <c r="K274" s="271">
        <v>1423.95</v>
      </c>
      <c r="L274" s="271">
        <v>1390.05</v>
      </c>
      <c r="M274" s="271">
        <v>1.62384</v>
      </c>
      <c r="N274" s="1"/>
      <c r="O274" s="1"/>
    </row>
    <row r="275" spans="1:15" ht="12.75" customHeight="1">
      <c r="A275" s="30">
        <v>265</v>
      </c>
      <c r="B275" s="281" t="s">
        <v>412</v>
      </c>
      <c r="C275" s="271">
        <v>254.35</v>
      </c>
      <c r="D275" s="272">
        <v>255.11666666666667</v>
      </c>
      <c r="E275" s="272">
        <v>249.23333333333335</v>
      </c>
      <c r="F275" s="272">
        <v>244.11666666666667</v>
      </c>
      <c r="G275" s="272">
        <v>238.23333333333335</v>
      </c>
      <c r="H275" s="272">
        <v>260.23333333333335</v>
      </c>
      <c r="I275" s="272">
        <v>266.11666666666667</v>
      </c>
      <c r="J275" s="272">
        <v>271.23333333333335</v>
      </c>
      <c r="K275" s="271">
        <v>261</v>
      </c>
      <c r="L275" s="271">
        <v>250</v>
      </c>
      <c r="M275" s="271">
        <v>3.2030699999999999</v>
      </c>
      <c r="N275" s="1"/>
      <c r="O275" s="1"/>
    </row>
    <row r="276" spans="1:15" ht="12.75" customHeight="1">
      <c r="A276" s="30">
        <v>266</v>
      </c>
      <c r="B276" s="281" t="s">
        <v>413</v>
      </c>
      <c r="C276" s="271">
        <v>567.70000000000005</v>
      </c>
      <c r="D276" s="272">
        <v>566.18333333333339</v>
      </c>
      <c r="E276" s="272">
        <v>556.51666666666677</v>
      </c>
      <c r="F276" s="272">
        <v>545.33333333333337</v>
      </c>
      <c r="G276" s="272">
        <v>535.66666666666674</v>
      </c>
      <c r="H276" s="272">
        <v>577.36666666666679</v>
      </c>
      <c r="I276" s="272">
        <v>587.0333333333333</v>
      </c>
      <c r="J276" s="272">
        <v>598.21666666666681</v>
      </c>
      <c r="K276" s="271">
        <v>575.85</v>
      </c>
      <c r="L276" s="271">
        <v>555</v>
      </c>
      <c r="M276" s="271">
        <v>10.90404</v>
      </c>
      <c r="N276" s="1"/>
      <c r="O276" s="1"/>
    </row>
    <row r="277" spans="1:15" ht="12.75" customHeight="1">
      <c r="A277" s="30">
        <v>267</v>
      </c>
      <c r="B277" s="281" t="s">
        <v>414</v>
      </c>
      <c r="C277" s="271">
        <v>304.8</v>
      </c>
      <c r="D277" s="272">
        <v>303.45</v>
      </c>
      <c r="E277" s="272">
        <v>298.89999999999998</v>
      </c>
      <c r="F277" s="272">
        <v>293</v>
      </c>
      <c r="G277" s="272">
        <v>288.45</v>
      </c>
      <c r="H277" s="272">
        <v>309.34999999999997</v>
      </c>
      <c r="I277" s="272">
        <v>313.90000000000003</v>
      </c>
      <c r="J277" s="272">
        <v>319.79999999999995</v>
      </c>
      <c r="K277" s="271">
        <v>308</v>
      </c>
      <c r="L277" s="271">
        <v>297.55</v>
      </c>
      <c r="M277" s="271">
        <v>11.101330000000001</v>
      </c>
      <c r="N277" s="1"/>
      <c r="O277" s="1"/>
    </row>
    <row r="278" spans="1:15" ht="12.75" customHeight="1">
      <c r="A278" s="30">
        <v>268</v>
      </c>
      <c r="B278" s="281" t="s">
        <v>415</v>
      </c>
      <c r="C278" s="271">
        <v>1172.0999999999999</v>
      </c>
      <c r="D278" s="272">
        <v>1175.6833333333334</v>
      </c>
      <c r="E278" s="272">
        <v>1156.4166666666667</v>
      </c>
      <c r="F278" s="272">
        <v>1140.7333333333333</v>
      </c>
      <c r="G278" s="272">
        <v>1121.4666666666667</v>
      </c>
      <c r="H278" s="272">
        <v>1191.3666666666668</v>
      </c>
      <c r="I278" s="272">
        <v>1210.6333333333332</v>
      </c>
      <c r="J278" s="272">
        <v>1226.3166666666668</v>
      </c>
      <c r="K278" s="271">
        <v>1194.95</v>
      </c>
      <c r="L278" s="271">
        <v>1160</v>
      </c>
      <c r="M278" s="271">
        <v>1.7991200000000001</v>
      </c>
      <c r="N278" s="1"/>
      <c r="O278" s="1"/>
    </row>
    <row r="279" spans="1:15" ht="12.75" customHeight="1">
      <c r="A279" s="30">
        <v>269</v>
      </c>
      <c r="B279" s="281" t="s">
        <v>416</v>
      </c>
      <c r="C279" s="271">
        <v>371.05</v>
      </c>
      <c r="D279" s="272">
        <v>368</v>
      </c>
      <c r="E279" s="272">
        <v>363.85</v>
      </c>
      <c r="F279" s="272">
        <v>356.65000000000003</v>
      </c>
      <c r="G279" s="272">
        <v>352.50000000000006</v>
      </c>
      <c r="H279" s="272">
        <v>375.2</v>
      </c>
      <c r="I279" s="272">
        <v>379.34999999999997</v>
      </c>
      <c r="J279" s="272">
        <v>386.54999999999995</v>
      </c>
      <c r="K279" s="271">
        <v>372.15</v>
      </c>
      <c r="L279" s="271">
        <v>360.8</v>
      </c>
      <c r="M279" s="271">
        <v>1.02847</v>
      </c>
      <c r="N279" s="1"/>
      <c r="O279" s="1"/>
    </row>
    <row r="280" spans="1:15" ht="12.75" customHeight="1">
      <c r="A280" s="30">
        <v>270</v>
      </c>
      <c r="B280" s="281" t="s">
        <v>803</v>
      </c>
      <c r="C280" s="271">
        <v>80.05</v>
      </c>
      <c r="D280" s="272">
        <v>79.966666666666654</v>
      </c>
      <c r="E280" s="272">
        <v>77.083333333333314</v>
      </c>
      <c r="F280" s="272">
        <v>74.11666666666666</v>
      </c>
      <c r="G280" s="272">
        <v>71.23333333333332</v>
      </c>
      <c r="H280" s="272">
        <v>82.933333333333309</v>
      </c>
      <c r="I280" s="272">
        <v>85.816666666666663</v>
      </c>
      <c r="J280" s="272">
        <v>88.783333333333303</v>
      </c>
      <c r="K280" s="271">
        <v>82.85</v>
      </c>
      <c r="L280" s="271">
        <v>77</v>
      </c>
      <c r="M280" s="271">
        <v>177.9496</v>
      </c>
      <c r="N280" s="1"/>
      <c r="O280" s="1"/>
    </row>
    <row r="281" spans="1:15" ht="12.75" customHeight="1">
      <c r="A281" s="30">
        <v>271</v>
      </c>
      <c r="B281" s="281" t="s">
        <v>417</v>
      </c>
      <c r="C281" s="271">
        <v>494.75</v>
      </c>
      <c r="D281" s="272">
        <v>496.2</v>
      </c>
      <c r="E281" s="272">
        <v>490.2</v>
      </c>
      <c r="F281" s="272">
        <v>485.65</v>
      </c>
      <c r="G281" s="272">
        <v>479.65</v>
      </c>
      <c r="H281" s="272">
        <v>500.75</v>
      </c>
      <c r="I281" s="272">
        <v>506.75</v>
      </c>
      <c r="J281" s="272">
        <v>511.3</v>
      </c>
      <c r="K281" s="271">
        <v>502.2</v>
      </c>
      <c r="L281" s="271">
        <v>491.65</v>
      </c>
      <c r="M281" s="271">
        <v>0.84479000000000004</v>
      </c>
      <c r="N281" s="1"/>
      <c r="O281" s="1"/>
    </row>
    <row r="282" spans="1:15" ht="12.75" customHeight="1">
      <c r="A282" s="30">
        <v>272</v>
      </c>
      <c r="B282" s="281" t="s">
        <v>418</v>
      </c>
      <c r="C282" s="271">
        <v>63.8</v>
      </c>
      <c r="D282" s="272">
        <v>64.133333333333326</v>
      </c>
      <c r="E282" s="272">
        <v>62.966666666666654</v>
      </c>
      <c r="F282" s="272">
        <v>62.133333333333326</v>
      </c>
      <c r="G282" s="272">
        <v>60.966666666666654</v>
      </c>
      <c r="H282" s="272">
        <v>64.966666666666654</v>
      </c>
      <c r="I282" s="272">
        <v>66.13333333333334</v>
      </c>
      <c r="J282" s="272">
        <v>66.966666666666654</v>
      </c>
      <c r="K282" s="271">
        <v>65.3</v>
      </c>
      <c r="L282" s="271">
        <v>63.3</v>
      </c>
      <c r="M282" s="271">
        <v>36.91169</v>
      </c>
      <c r="N282" s="1"/>
      <c r="O282" s="1"/>
    </row>
    <row r="283" spans="1:15" ht="12.75" customHeight="1">
      <c r="A283" s="30">
        <v>273</v>
      </c>
      <c r="B283" s="281" t="s">
        <v>419</v>
      </c>
      <c r="C283" s="271">
        <v>405.35</v>
      </c>
      <c r="D283" s="272">
        <v>404.36666666666662</v>
      </c>
      <c r="E283" s="272">
        <v>401.08333333333326</v>
      </c>
      <c r="F283" s="272">
        <v>396.81666666666666</v>
      </c>
      <c r="G283" s="272">
        <v>393.5333333333333</v>
      </c>
      <c r="H283" s="272">
        <v>408.63333333333321</v>
      </c>
      <c r="I283" s="272">
        <v>411.91666666666663</v>
      </c>
      <c r="J283" s="272">
        <v>416.18333333333317</v>
      </c>
      <c r="K283" s="271">
        <v>407.65</v>
      </c>
      <c r="L283" s="271">
        <v>400.1</v>
      </c>
      <c r="M283" s="271">
        <v>2.6600700000000002</v>
      </c>
      <c r="N283" s="1"/>
      <c r="O283" s="1"/>
    </row>
    <row r="284" spans="1:15" ht="12.75" customHeight="1">
      <c r="A284" s="30">
        <v>274</v>
      </c>
      <c r="B284" s="281" t="s">
        <v>141</v>
      </c>
      <c r="C284" s="271">
        <v>1867.6</v>
      </c>
      <c r="D284" s="272">
        <v>1860.9833333333336</v>
      </c>
      <c r="E284" s="272">
        <v>1848.0166666666671</v>
      </c>
      <c r="F284" s="272">
        <v>1828.4333333333336</v>
      </c>
      <c r="G284" s="272">
        <v>1815.4666666666672</v>
      </c>
      <c r="H284" s="272">
        <v>1880.5666666666671</v>
      </c>
      <c r="I284" s="272">
        <v>1893.5333333333333</v>
      </c>
      <c r="J284" s="272">
        <v>1913.116666666667</v>
      </c>
      <c r="K284" s="271">
        <v>1873.95</v>
      </c>
      <c r="L284" s="271">
        <v>1841.4</v>
      </c>
      <c r="M284" s="271">
        <v>14.15625</v>
      </c>
      <c r="N284" s="1"/>
      <c r="O284" s="1"/>
    </row>
    <row r="285" spans="1:15" ht="12.75" customHeight="1">
      <c r="A285" s="30">
        <v>275</v>
      </c>
      <c r="B285" s="281" t="s">
        <v>785</v>
      </c>
      <c r="C285" s="271">
        <v>1220.9000000000001</v>
      </c>
      <c r="D285" s="272">
        <v>1222.7833333333335</v>
      </c>
      <c r="E285" s="272">
        <v>1201.616666666667</v>
      </c>
      <c r="F285" s="272">
        <v>1182.3333333333335</v>
      </c>
      <c r="G285" s="272">
        <v>1161.166666666667</v>
      </c>
      <c r="H285" s="272">
        <v>1242.0666666666671</v>
      </c>
      <c r="I285" s="272">
        <v>1263.2333333333336</v>
      </c>
      <c r="J285" s="272">
        <v>1282.5166666666671</v>
      </c>
      <c r="K285" s="271">
        <v>1243.95</v>
      </c>
      <c r="L285" s="271">
        <v>1203.5</v>
      </c>
      <c r="M285" s="271">
        <v>0.15414</v>
      </c>
      <c r="N285" s="1"/>
      <c r="O285" s="1"/>
    </row>
    <row r="286" spans="1:15" ht="12.75" customHeight="1">
      <c r="A286" s="30">
        <v>276</v>
      </c>
      <c r="B286" s="281" t="s">
        <v>142</v>
      </c>
      <c r="C286" s="271">
        <v>75</v>
      </c>
      <c r="D286" s="272">
        <v>74.533333333333346</v>
      </c>
      <c r="E286" s="272">
        <v>73.916666666666686</v>
      </c>
      <c r="F286" s="272">
        <v>72.833333333333343</v>
      </c>
      <c r="G286" s="272">
        <v>72.216666666666683</v>
      </c>
      <c r="H286" s="272">
        <v>75.616666666666688</v>
      </c>
      <c r="I286" s="272">
        <v>76.233333333333334</v>
      </c>
      <c r="J286" s="272">
        <v>77.316666666666691</v>
      </c>
      <c r="K286" s="271">
        <v>75.150000000000006</v>
      </c>
      <c r="L286" s="271">
        <v>73.45</v>
      </c>
      <c r="M286" s="271">
        <v>44.210659999999997</v>
      </c>
      <c r="N286" s="1"/>
      <c r="O286" s="1"/>
    </row>
    <row r="287" spans="1:15" ht="12.75" customHeight="1">
      <c r="A287" s="30">
        <v>277</v>
      </c>
      <c r="B287" s="281" t="s">
        <v>147</v>
      </c>
      <c r="C287" s="271">
        <v>3679.55</v>
      </c>
      <c r="D287" s="272">
        <v>3668</v>
      </c>
      <c r="E287" s="272">
        <v>3645.15</v>
      </c>
      <c r="F287" s="272">
        <v>3610.75</v>
      </c>
      <c r="G287" s="272">
        <v>3587.9</v>
      </c>
      <c r="H287" s="272">
        <v>3702.4</v>
      </c>
      <c r="I287" s="272">
        <v>3725.2500000000005</v>
      </c>
      <c r="J287" s="272">
        <v>3759.65</v>
      </c>
      <c r="K287" s="271">
        <v>3690.85</v>
      </c>
      <c r="L287" s="271">
        <v>3633.6</v>
      </c>
      <c r="M287" s="271">
        <v>2.1362899999999998</v>
      </c>
      <c r="N287" s="1"/>
      <c r="O287" s="1"/>
    </row>
    <row r="288" spans="1:15" ht="12.75" customHeight="1">
      <c r="A288" s="30">
        <v>278</v>
      </c>
      <c r="B288" s="281" t="s">
        <v>144</v>
      </c>
      <c r="C288" s="271">
        <v>395.1</v>
      </c>
      <c r="D288" s="272">
        <v>391.90000000000003</v>
      </c>
      <c r="E288" s="272">
        <v>387.30000000000007</v>
      </c>
      <c r="F288" s="272">
        <v>379.50000000000006</v>
      </c>
      <c r="G288" s="272">
        <v>374.90000000000009</v>
      </c>
      <c r="H288" s="272">
        <v>399.70000000000005</v>
      </c>
      <c r="I288" s="272">
        <v>404.30000000000007</v>
      </c>
      <c r="J288" s="272">
        <v>412.1</v>
      </c>
      <c r="K288" s="271">
        <v>396.5</v>
      </c>
      <c r="L288" s="271">
        <v>384.1</v>
      </c>
      <c r="M288" s="271">
        <v>17.014859999999999</v>
      </c>
      <c r="N288" s="1"/>
      <c r="O288" s="1"/>
    </row>
    <row r="289" spans="1:15" ht="12.75" customHeight="1">
      <c r="A289" s="30">
        <v>279</v>
      </c>
      <c r="B289" s="281" t="s">
        <v>420</v>
      </c>
      <c r="C289" s="271">
        <v>11875.45</v>
      </c>
      <c r="D289" s="272">
        <v>11788.583333333334</v>
      </c>
      <c r="E289" s="272">
        <v>11586.866666666669</v>
      </c>
      <c r="F289" s="272">
        <v>11298.283333333335</v>
      </c>
      <c r="G289" s="272">
        <v>11096.566666666669</v>
      </c>
      <c r="H289" s="272">
        <v>12077.166666666668</v>
      </c>
      <c r="I289" s="272">
        <v>12278.883333333331</v>
      </c>
      <c r="J289" s="272">
        <v>12567.466666666667</v>
      </c>
      <c r="K289" s="271">
        <v>11990.3</v>
      </c>
      <c r="L289" s="271">
        <v>11500</v>
      </c>
      <c r="M289" s="271">
        <v>0.13494999999999999</v>
      </c>
      <c r="N289" s="1"/>
      <c r="O289" s="1"/>
    </row>
    <row r="290" spans="1:15" ht="12.75" customHeight="1">
      <c r="A290" s="30">
        <v>280</v>
      </c>
      <c r="B290" s="281" t="s">
        <v>146</v>
      </c>
      <c r="C290" s="271">
        <v>4658.3999999999996</v>
      </c>
      <c r="D290" s="272">
        <v>4663.5</v>
      </c>
      <c r="E290" s="272">
        <v>4621</v>
      </c>
      <c r="F290" s="272">
        <v>4583.6000000000004</v>
      </c>
      <c r="G290" s="272">
        <v>4541.1000000000004</v>
      </c>
      <c r="H290" s="272">
        <v>4700.8999999999996</v>
      </c>
      <c r="I290" s="272">
        <v>4743.3999999999996</v>
      </c>
      <c r="J290" s="272">
        <v>4780.7999999999993</v>
      </c>
      <c r="K290" s="271">
        <v>4706</v>
      </c>
      <c r="L290" s="271">
        <v>4626.1000000000004</v>
      </c>
      <c r="M290" s="271">
        <v>1.9795799999999999</v>
      </c>
      <c r="N290" s="1"/>
      <c r="O290" s="1"/>
    </row>
    <row r="291" spans="1:15" ht="12.75" customHeight="1">
      <c r="A291" s="30">
        <v>281</v>
      </c>
      <c r="B291" s="281" t="s">
        <v>145</v>
      </c>
      <c r="C291" s="271">
        <v>1893.35</v>
      </c>
      <c r="D291" s="272">
        <v>1880.9833333333333</v>
      </c>
      <c r="E291" s="272">
        <v>1863.9666666666667</v>
      </c>
      <c r="F291" s="272">
        <v>1834.5833333333333</v>
      </c>
      <c r="G291" s="272">
        <v>1817.5666666666666</v>
      </c>
      <c r="H291" s="272">
        <v>1910.3666666666668</v>
      </c>
      <c r="I291" s="272">
        <v>1927.3833333333337</v>
      </c>
      <c r="J291" s="272">
        <v>1956.7666666666669</v>
      </c>
      <c r="K291" s="271">
        <v>1898</v>
      </c>
      <c r="L291" s="271">
        <v>1851.6</v>
      </c>
      <c r="M291" s="271">
        <v>15.34933</v>
      </c>
      <c r="N291" s="1"/>
      <c r="O291" s="1"/>
    </row>
    <row r="292" spans="1:15" ht="12.75" customHeight="1">
      <c r="A292" s="30">
        <v>282</v>
      </c>
      <c r="B292" s="281" t="s">
        <v>853</v>
      </c>
      <c r="C292" s="271">
        <v>376.1</v>
      </c>
      <c r="D292" s="272">
        <v>376.83333333333331</v>
      </c>
      <c r="E292" s="272">
        <v>372.76666666666665</v>
      </c>
      <c r="F292" s="272">
        <v>369.43333333333334</v>
      </c>
      <c r="G292" s="272">
        <v>365.36666666666667</v>
      </c>
      <c r="H292" s="272">
        <v>380.16666666666663</v>
      </c>
      <c r="I292" s="272">
        <v>384.23333333333335</v>
      </c>
      <c r="J292" s="272">
        <v>387.56666666666661</v>
      </c>
      <c r="K292" s="271">
        <v>380.9</v>
      </c>
      <c r="L292" s="271">
        <v>373.5</v>
      </c>
      <c r="M292" s="271">
        <v>2.3873600000000001</v>
      </c>
      <c r="N292" s="1"/>
      <c r="O292" s="1"/>
    </row>
    <row r="293" spans="1:15" ht="12.75" customHeight="1">
      <c r="A293" s="30">
        <v>283</v>
      </c>
      <c r="B293" s="281" t="s">
        <v>266</v>
      </c>
      <c r="C293" s="271">
        <v>577.79999999999995</v>
      </c>
      <c r="D293" s="272">
        <v>581.75</v>
      </c>
      <c r="E293" s="272">
        <v>570.04999999999995</v>
      </c>
      <c r="F293" s="272">
        <v>562.29999999999995</v>
      </c>
      <c r="G293" s="272">
        <v>550.59999999999991</v>
      </c>
      <c r="H293" s="272">
        <v>589.5</v>
      </c>
      <c r="I293" s="272">
        <v>601.20000000000005</v>
      </c>
      <c r="J293" s="272">
        <v>608.95000000000005</v>
      </c>
      <c r="K293" s="271">
        <v>593.45000000000005</v>
      </c>
      <c r="L293" s="271">
        <v>574</v>
      </c>
      <c r="M293" s="271">
        <v>13.290749999999999</v>
      </c>
      <c r="N293" s="1"/>
      <c r="O293" s="1"/>
    </row>
    <row r="294" spans="1:15" ht="12.75" customHeight="1">
      <c r="A294" s="30">
        <v>284</v>
      </c>
      <c r="B294" s="281" t="s">
        <v>805</v>
      </c>
      <c r="C294" s="271">
        <v>329.2</v>
      </c>
      <c r="D294" s="272">
        <v>328.45</v>
      </c>
      <c r="E294" s="272">
        <v>324.54999999999995</v>
      </c>
      <c r="F294" s="272">
        <v>319.89999999999998</v>
      </c>
      <c r="G294" s="272">
        <v>315.99999999999994</v>
      </c>
      <c r="H294" s="272">
        <v>333.09999999999997</v>
      </c>
      <c r="I294" s="272">
        <v>336.99999999999994</v>
      </c>
      <c r="J294" s="272">
        <v>341.65</v>
      </c>
      <c r="K294" s="271">
        <v>332.35</v>
      </c>
      <c r="L294" s="271">
        <v>323.8</v>
      </c>
      <c r="M294" s="271">
        <v>10.71128</v>
      </c>
      <c r="N294" s="1"/>
      <c r="O294" s="1"/>
    </row>
    <row r="295" spans="1:15" ht="12.75" customHeight="1">
      <c r="A295" s="30">
        <v>285</v>
      </c>
      <c r="B295" s="281" t="s">
        <v>421</v>
      </c>
      <c r="C295" s="271">
        <v>3345.75</v>
      </c>
      <c r="D295" s="272">
        <v>3324.5833333333335</v>
      </c>
      <c r="E295" s="272">
        <v>3286.166666666667</v>
      </c>
      <c r="F295" s="272">
        <v>3226.5833333333335</v>
      </c>
      <c r="G295" s="272">
        <v>3188.166666666667</v>
      </c>
      <c r="H295" s="272">
        <v>3384.166666666667</v>
      </c>
      <c r="I295" s="272">
        <v>3422.5833333333339</v>
      </c>
      <c r="J295" s="272">
        <v>3482.166666666667</v>
      </c>
      <c r="K295" s="271">
        <v>3363</v>
      </c>
      <c r="L295" s="271">
        <v>3265</v>
      </c>
      <c r="M295" s="271">
        <v>0.67466999999999999</v>
      </c>
      <c r="N295" s="1"/>
      <c r="O295" s="1"/>
    </row>
    <row r="296" spans="1:15" ht="12.75" customHeight="1">
      <c r="A296" s="30">
        <v>286</v>
      </c>
      <c r="B296" s="281" t="s">
        <v>148</v>
      </c>
      <c r="C296" s="271">
        <v>677.6</v>
      </c>
      <c r="D296" s="272">
        <v>685.5</v>
      </c>
      <c r="E296" s="272">
        <v>667.2</v>
      </c>
      <c r="F296" s="272">
        <v>656.80000000000007</v>
      </c>
      <c r="G296" s="272">
        <v>638.50000000000011</v>
      </c>
      <c r="H296" s="272">
        <v>695.9</v>
      </c>
      <c r="I296" s="272">
        <v>714.19999999999993</v>
      </c>
      <c r="J296" s="272">
        <v>724.59999999999991</v>
      </c>
      <c r="K296" s="271">
        <v>703.8</v>
      </c>
      <c r="L296" s="271">
        <v>675.1</v>
      </c>
      <c r="M296" s="271">
        <v>14.73249</v>
      </c>
      <c r="N296" s="1"/>
      <c r="O296" s="1"/>
    </row>
    <row r="297" spans="1:15" ht="12.75" customHeight="1">
      <c r="A297" s="30">
        <v>287</v>
      </c>
      <c r="B297" s="281" t="s">
        <v>422</v>
      </c>
      <c r="C297" s="271">
        <v>1764.2</v>
      </c>
      <c r="D297" s="272">
        <v>1766.2</v>
      </c>
      <c r="E297" s="272">
        <v>1750</v>
      </c>
      <c r="F297" s="272">
        <v>1735.8</v>
      </c>
      <c r="G297" s="272">
        <v>1719.6</v>
      </c>
      <c r="H297" s="272">
        <v>1780.4</v>
      </c>
      <c r="I297" s="272">
        <v>1796.6000000000004</v>
      </c>
      <c r="J297" s="272">
        <v>1810.8000000000002</v>
      </c>
      <c r="K297" s="271">
        <v>1782.4</v>
      </c>
      <c r="L297" s="271">
        <v>1752</v>
      </c>
      <c r="M297" s="271">
        <v>0.26034000000000002</v>
      </c>
      <c r="N297" s="1"/>
      <c r="O297" s="1"/>
    </row>
    <row r="298" spans="1:15" ht="12.75" customHeight="1">
      <c r="A298" s="30">
        <v>288</v>
      </c>
      <c r="B298" s="281" t="s">
        <v>423</v>
      </c>
      <c r="C298" s="271">
        <v>41.05</v>
      </c>
      <c r="D298" s="272">
        <v>40.816666666666663</v>
      </c>
      <c r="E298" s="272">
        <v>40.133333333333326</v>
      </c>
      <c r="F298" s="272">
        <v>39.216666666666661</v>
      </c>
      <c r="G298" s="272">
        <v>38.533333333333324</v>
      </c>
      <c r="H298" s="272">
        <v>41.733333333333327</v>
      </c>
      <c r="I298" s="272">
        <v>42.416666666666664</v>
      </c>
      <c r="J298" s="272">
        <v>43.333333333333329</v>
      </c>
      <c r="K298" s="271">
        <v>41.5</v>
      </c>
      <c r="L298" s="271">
        <v>39.9</v>
      </c>
      <c r="M298" s="271">
        <v>17.13232</v>
      </c>
      <c r="N298" s="1"/>
      <c r="O298" s="1"/>
    </row>
    <row r="299" spans="1:15" ht="12.75" customHeight="1">
      <c r="A299" s="30">
        <v>289</v>
      </c>
      <c r="B299" s="281" t="s">
        <v>424</v>
      </c>
      <c r="C299" s="271">
        <v>164.4</v>
      </c>
      <c r="D299" s="272">
        <v>164.85</v>
      </c>
      <c r="E299" s="272">
        <v>163.1</v>
      </c>
      <c r="F299" s="272">
        <v>161.80000000000001</v>
      </c>
      <c r="G299" s="272">
        <v>160.05000000000001</v>
      </c>
      <c r="H299" s="272">
        <v>166.14999999999998</v>
      </c>
      <c r="I299" s="272">
        <v>167.89999999999998</v>
      </c>
      <c r="J299" s="272">
        <v>169.19999999999996</v>
      </c>
      <c r="K299" s="271">
        <v>166.6</v>
      </c>
      <c r="L299" s="271">
        <v>163.55000000000001</v>
      </c>
      <c r="M299" s="271">
        <v>1.4545600000000001</v>
      </c>
      <c r="N299" s="1"/>
      <c r="O299" s="1"/>
    </row>
    <row r="300" spans="1:15" ht="12.75" customHeight="1">
      <c r="A300" s="30">
        <v>290</v>
      </c>
      <c r="B300" s="281" t="s">
        <v>160</v>
      </c>
      <c r="C300" s="271">
        <v>85264.5</v>
      </c>
      <c r="D300" s="272">
        <v>85588.099999999991</v>
      </c>
      <c r="E300" s="272">
        <v>84476.449999999983</v>
      </c>
      <c r="F300" s="272">
        <v>83688.399999999994</v>
      </c>
      <c r="G300" s="272">
        <v>82576.749999999985</v>
      </c>
      <c r="H300" s="272">
        <v>86376.14999999998</v>
      </c>
      <c r="I300" s="272">
        <v>87487.799999999974</v>
      </c>
      <c r="J300" s="272">
        <v>88275.849999999977</v>
      </c>
      <c r="K300" s="271">
        <v>86699.75</v>
      </c>
      <c r="L300" s="271">
        <v>84800.05</v>
      </c>
      <c r="M300" s="271">
        <v>8.4320000000000006E-2</v>
      </c>
      <c r="N300" s="1"/>
      <c r="O300" s="1"/>
    </row>
    <row r="301" spans="1:15" ht="12.75" customHeight="1">
      <c r="A301" s="30">
        <v>291</v>
      </c>
      <c r="B301" s="281" t="s">
        <v>854</v>
      </c>
      <c r="C301" s="271">
        <v>1586.2</v>
      </c>
      <c r="D301" s="272">
        <v>1597.3333333333333</v>
      </c>
      <c r="E301" s="272">
        <v>1560.9666666666665</v>
      </c>
      <c r="F301" s="272">
        <v>1535.7333333333331</v>
      </c>
      <c r="G301" s="272">
        <v>1499.3666666666663</v>
      </c>
      <c r="H301" s="272">
        <v>1622.5666666666666</v>
      </c>
      <c r="I301" s="272">
        <v>1658.9333333333334</v>
      </c>
      <c r="J301" s="272">
        <v>1684.1666666666667</v>
      </c>
      <c r="K301" s="271">
        <v>1633.7</v>
      </c>
      <c r="L301" s="271">
        <v>1572.1</v>
      </c>
      <c r="M301" s="271">
        <v>1.05867</v>
      </c>
      <c r="N301" s="1"/>
      <c r="O301" s="1"/>
    </row>
    <row r="302" spans="1:15" ht="12.75" customHeight="1">
      <c r="A302" s="30">
        <v>292</v>
      </c>
      <c r="B302" s="281" t="s">
        <v>804</v>
      </c>
      <c r="C302" s="271">
        <v>1088.6500000000001</v>
      </c>
      <c r="D302" s="272">
        <v>1079.5</v>
      </c>
      <c r="E302" s="272">
        <v>1063</v>
      </c>
      <c r="F302" s="272">
        <v>1037.3499999999999</v>
      </c>
      <c r="G302" s="272">
        <v>1020.8499999999999</v>
      </c>
      <c r="H302" s="272">
        <v>1105.1500000000001</v>
      </c>
      <c r="I302" s="272">
        <v>1121.6500000000001</v>
      </c>
      <c r="J302" s="272">
        <v>1147.3000000000002</v>
      </c>
      <c r="K302" s="271">
        <v>1096</v>
      </c>
      <c r="L302" s="271">
        <v>1053.8499999999999</v>
      </c>
      <c r="M302" s="271">
        <v>1.88473</v>
      </c>
      <c r="N302" s="1"/>
      <c r="O302" s="1"/>
    </row>
    <row r="303" spans="1:15" ht="12.75" customHeight="1">
      <c r="A303" s="30">
        <v>293</v>
      </c>
      <c r="B303" s="281" t="s">
        <v>157</v>
      </c>
      <c r="C303" s="271">
        <v>863</v>
      </c>
      <c r="D303" s="272">
        <v>860.86666666666667</v>
      </c>
      <c r="E303" s="272">
        <v>854.63333333333333</v>
      </c>
      <c r="F303" s="272">
        <v>846.26666666666665</v>
      </c>
      <c r="G303" s="272">
        <v>840.0333333333333</v>
      </c>
      <c r="H303" s="272">
        <v>869.23333333333335</v>
      </c>
      <c r="I303" s="272">
        <v>875.4666666666667</v>
      </c>
      <c r="J303" s="272">
        <v>883.83333333333337</v>
      </c>
      <c r="K303" s="271">
        <v>867.1</v>
      </c>
      <c r="L303" s="271">
        <v>852.5</v>
      </c>
      <c r="M303" s="271">
        <v>3.3892500000000001</v>
      </c>
      <c r="N303" s="1"/>
      <c r="O303" s="1"/>
    </row>
    <row r="304" spans="1:15" ht="12.75" customHeight="1">
      <c r="A304" s="30">
        <v>294</v>
      </c>
      <c r="B304" s="281" t="s">
        <v>150</v>
      </c>
      <c r="C304" s="271">
        <v>196.65</v>
      </c>
      <c r="D304" s="272">
        <v>196.11666666666665</v>
      </c>
      <c r="E304" s="272">
        <v>194.73333333333329</v>
      </c>
      <c r="F304" s="272">
        <v>192.81666666666663</v>
      </c>
      <c r="G304" s="272">
        <v>191.43333333333328</v>
      </c>
      <c r="H304" s="272">
        <v>198.0333333333333</v>
      </c>
      <c r="I304" s="272">
        <v>199.41666666666669</v>
      </c>
      <c r="J304" s="272">
        <v>201.33333333333331</v>
      </c>
      <c r="K304" s="271">
        <v>197.5</v>
      </c>
      <c r="L304" s="271">
        <v>194.2</v>
      </c>
      <c r="M304" s="271">
        <v>18.807860000000002</v>
      </c>
      <c r="N304" s="1"/>
      <c r="O304" s="1"/>
    </row>
    <row r="305" spans="1:15" ht="12.75" customHeight="1">
      <c r="A305" s="30">
        <v>295</v>
      </c>
      <c r="B305" s="281" t="s">
        <v>149</v>
      </c>
      <c r="C305" s="271">
        <v>1268.3</v>
      </c>
      <c r="D305" s="272">
        <v>1270.9333333333334</v>
      </c>
      <c r="E305" s="272">
        <v>1258.3666666666668</v>
      </c>
      <c r="F305" s="272">
        <v>1248.4333333333334</v>
      </c>
      <c r="G305" s="272">
        <v>1235.8666666666668</v>
      </c>
      <c r="H305" s="272">
        <v>1280.8666666666668</v>
      </c>
      <c r="I305" s="272">
        <v>1293.4333333333334</v>
      </c>
      <c r="J305" s="272">
        <v>1303.3666666666668</v>
      </c>
      <c r="K305" s="271">
        <v>1283.5</v>
      </c>
      <c r="L305" s="271">
        <v>1261</v>
      </c>
      <c r="M305" s="271">
        <v>25.700710000000001</v>
      </c>
      <c r="N305" s="1"/>
      <c r="O305" s="1"/>
    </row>
    <row r="306" spans="1:15" ht="12.75" customHeight="1">
      <c r="A306" s="30">
        <v>296</v>
      </c>
      <c r="B306" s="281" t="s">
        <v>425</v>
      </c>
      <c r="C306" s="271">
        <v>270.2</v>
      </c>
      <c r="D306" s="272">
        <v>272.91666666666669</v>
      </c>
      <c r="E306" s="272">
        <v>266.48333333333335</v>
      </c>
      <c r="F306" s="272">
        <v>262.76666666666665</v>
      </c>
      <c r="G306" s="272">
        <v>256.33333333333331</v>
      </c>
      <c r="H306" s="272">
        <v>276.63333333333338</v>
      </c>
      <c r="I306" s="272">
        <v>283.06666666666666</v>
      </c>
      <c r="J306" s="272">
        <v>286.78333333333342</v>
      </c>
      <c r="K306" s="271">
        <v>279.35000000000002</v>
      </c>
      <c r="L306" s="271">
        <v>269.2</v>
      </c>
      <c r="M306" s="271">
        <v>2.2702100000000001</v>
      </c>
      <c r="N306" s="1"/>
      <c r="O306" s="1"/>
    </row>
    <row r="307" spans="1:15" ht="12.75" customHeight="1">
      <c r="A307" s="30">
        <v>297</v>
      </c>
      <c r="B307" s="281" t="s">
        <v>426</v>
      </c>
      <c r="C307" s="271">
        <v>268.10000000000002</v>
      </c>
      <c r="D307" s="272">
        <v>265.34999999999997</v>
      </c>
      <c r="E307" s="272">
        <v>256.69999999999993</v>
      </c>
      <c r="F307" s="272">
        <v>245.29999999999995</v>
      </c>
      <c r="G307" s="272">
        <v>236.64999999999992</v>
      </c>
      <c r="H307" s="272">
        <v>276.74999999999994</v>
      </c>
      <c r="I307" s="272">
        <v>285.39999999999992</v>
      </c>
      <c r="J307" s="272">
        <v>296.79999999999995</v>
      </c>
      <c r="K307" s="271">
        <v>274</v>
      </c>
      <c r="L307" s="271">
        <v>253.95</v>
      </c>
      <c r="M307" s="271">
        <v>13.532550000000001</v>
      </c>
      <c r="N307" s="1"/>
      <c r="O307" s="1"/>
    </row>
    <row r="308" spans="1:15" ht="12.75" customHeight="1">
      <c r="A308" s="30">
        <v>298</v>
      </c>
      <c r="B308" s="281" t="s">
        <v>427</v>
      </c>
      <c r="C308" s="271">
        <v>494.1</v>
      </c>
      <c r="D308" s="272">
        <v>494.41666666666669</v>
      </c>
      <c r="E308" s="272">
        <v>488.83333333333337</v>
      </c>
      <c r="F308" s="272">
        <v>483.56666666666666</v>
      </c>
      <c r="G308" s="272">
        <v>477.98333333333335</v>
      </c>
      <c r="H308" s="272">
        <v>499.68333333333339</v>
      </c>
      <c r="I308" s="272">
        <v>505.26666666666677</v>
      </c>
      <c r="J308" s="272">
        <v>510.53333333333342</v>
      </c>
      <c r="K308" s="271">
        <v>500</v>
      </c>
      <c r="L308" s="271">
        <v>489.15</v>
      </c>
      <c r="M308" s="271">
        <v>0.61412999999999995</v>
      </c>
      <c r="N308" s="1"/>
      <c r="O308" s="1"/>
    </row>
    <row r="309" spans="1:15" ht="12.75" customHeight="1">
      <c r="A309" s="30">
        <v>299</v>
      </c>
      <c r="B309" s="281" t="s">
        <v>151</v>
      </c>
      <c r="C309" s="271">
        <v>102.7</v>
      </c>
      <c r="D309" s="272">
        <v>102.23333333333333</v>
      </c>
      <c r="E309" s="272">
        <v>101.51666666666667</v>
      </c>
      <c r="F309" s="272">
        <v>100.33333333333333</v>
      </c>
      <c r="G309" s="272">
        <v>99.61666666666666</v>
      </c>
      <c r="H309" s="272">
        <v>103.41666666666667</v>
      </c>
      <c r="I309" s="272">
        <v>104.13333333333334</v>
      </c>
      <c r="J309" s="272">
        <v>105.31666666666668</v>
      </c>
      <c r="K309" s="271">
        <v>102.95</v>
      </c>
      <c r="L309" s="271">
        <v>101.05</v>
      </c>
      <c r="M309" s="271">
        <v>38.06353</v>
      </c>
      <c r="N309" s="1"/>
      <c r="O309" s="1"/>
    </row>
    <row r="310" spans="1:15" ht="12.75" customHeight="1">
      <c r="A310" s="30">
        <v>300</v>
      </c>
      <c r="B310" s="281" t="s">
        <v>428</v>
      </c>
      <c r="C310" s="271">
        <v>74.3</v>
      </c>
      <c r="D310" s="272">
        <v>74.766666666666666</v>
      </c>
      <c r="E310" s="272">
        <v>73.083333333333329</v>
      </c>
      <c r="F310" s="272">
        <v>71.86666666666666</v>
      </c>
      <c r="G310" s="272">
        <v>70.183333333333323</v>
      </c>
      <c r="H310" s="272">
        <v>75.983333333333334</v>
      </c>
      <c r="I310" s="272">
        <v>77.666666666666671</v>
      </c>
      <c r="J310" s="272">
        <v>78.88333333333334</v>
      </c>
      <c r="K310" s="271">
        <v>76.45</v>
      </c>
      <c r="L310" s="271">
        <v>73.55</v>
      </c>
      <c r="M310" s="271">
        <v>135.97292999999999</v>
      </c>
      <c r="N310" s="1"/>
      <c r="O310" s="1"/>
    </row>
    <row r="311" spans="1:15" ht="12.75" customHeight="1">
      <c r="A311" s="30">
        <v>301</v>
      </c>
      <c r="B311" s="281" t="s">
        <v>152</v>
      </c>
      <c r="C311" s="271">
        <v>523.15</v>
      </c>
      <c r="D311" s="272">
        <v>519.36666666666667</v>
      </c>
      <c r="E311" s="272">
        <v>512.88333333333333</v>
      </c>
      <c r="F311" s="272">
        <v>502.61666666666667</v>
      </c>
      <c r="G311" s="272">
        <v>496.13333333333333</v>
      </c>
      <c r="H311" s="272">
        <v>529.63333333333333</v>
      </c>
      <c r="I311" s="272">
        <v>536.11666666666667</v>
      </c>
      <c r="J311" s="272">
        <v>546.38333333333333</v>
      </c>
      <c r="K311" s="271">
        <v>525.85</v>
      </c>
      <c r="L311" s="271">
        <v>509.1</v>
      </c>
      <c r="M311" s="271">
        <v>16.321110000000001</v>
      </c>
      <c r="N311" s="1"/>
      <c r="O311" s="1"/>
    </row>
    <row r="312" spans="1:15" ht="12.75" customHeight="1">
      <c r="A312" s="30">
        <v>302</v>
      </c>
      <c r="B312" s="281" t="s">
        <v>153</v>
      </c>
      <c r="C312" s="271">
        <v>8704</v>
      </c>
      <c r="D312" s="272">
        <v>8690</v>
      </c>
      <c r="E312" s="272">
        <v>8608</v>
      </c>
      <c r="F312" s="272">
        <v>8512</v>
      </c>
      <c r="G312" s="272">
        <v>8430</v>
      </c>
      <c r="H312" s="272">
        <v>8786</v>
      </c>
      <c r="I312" s="272">
        <v>8868</v>
      </c>
      <c r="J312" s="272">
        <v>8964</v>
      </c>
      <c r="K312" s="271">
        <v>8772</v>
      </c>
      <c r="L312" s="271">
        <v>8594</v>
      </c>
      <c r="M312" s="271">
        <v>4.4258199999999999</v>
      </c>
      <c r="N312" s="1"/>
      <c r="O312" s="1"/>
    </row>
    <row r="313" spans="1:15" ht="12.75" customHeight="1">
      <c r="A313" s="30">
        <v>303</v>
      </c>
      <c r="B313" s="281" t="s">
        <v>806</v>
      </c>
      <c r="C313" s="271">
        <v>1917.9</v>
      </c>
      <c r="D313" s="272">
        <v>1933.5833333333333</v>
      </c>
      <c r="E313" s="272">
        <v>1894.3166666666666</v>
      </c>
      <c r="F313" s="272">
        <v>1870.7333333333333</v>
      </c>
      <c r="G313" s="272">
        <v>1831.4666666666667</v>
      </c>
      <c r="H313" s="272">
        <v>1957.1666666666665</v>
      </c>
      <c r="I313" s="272">
        <v>1996.4333333333334</v>
      </c>
      <c r="J313" s="272">
        <v>2020.0166666666664</v>
      </c>
      <c r="K313" s="271">
        <v>1972.85</v>
      </c>
      <c r="L313" s="271">
        <v>1910</v>
      </c>
      <c r="M313" s="271">
        <v>1.1454299999999999</v>
      </c>
      <c r="N313" s="1"/>
      <c r="O313" s="1"/>
    </row>
    <row r="314" spans="1:15" ht="12.75" customHeight="1">
      <c r="A314" s="30">
        <v>304</v>
      </c>
      <c r="B314" s="281" t="s">
        <v>156</v>
      </c>
      <c r="C314" s="271">
        <v>803.55</v>
      </c>
      <c r="D314" s="272">
        <v>799.30000000000007</v>
      </c>
      <c r="E314" s="272">
        <v>792.40000000000009</v>
      </c>
      <c r="F314" s="272">
        <v>781.25</v>
      </c>
      <c r="G314" s="272">
        <v>774.35</v>
      </c>
      <c r="H314" s="272">
        <v>810.45000000000016</v>
      </c>
      <c r="I314" s="272">
        <v>817.35</v>
      </c>
      <c r="J314" s="272">
        <v>828.50000000000023</v>
      </c>
      <c r="K314" s="271">
        <v>806.2</v>
      </c>
      <c r="L314" s="271">
        <v>788.15</v>
      </c>
      <c r="M314" s="271">
        <v>3.2099600000000001</v>
      </c>
      <c r="N314" s="1"/>
      <c r="O314" s="1"/>
    </row>
    <row r="315" spans="1:15" ht="12.75" customHeight="1">
      <c r="A315" s="30">
        <v>305</v>
      </c>
      <c r="B315" s="281" t="s">
        <v>429</v>
      </c>
      <c r="C315" s="271">
        <v>379.75</v>
      </c>
      <c r="D315" s="272">
        <v>382.36666666666662</v>
      </c>
      <c r="E315" s="272">
        <v>374.38333333333321</v>
      </c>
      <c r="F315" s="272">
        <v>369.01666666666659</v>
      </c>
      <c r="G315" s="272">
        <v>361.03333333333319</v>
      </c>
      <c r="H315" s="272">
        <v>387.73333333333323</v>
      </c>
      <c r="I315" s="272">
        <v>395.7166666666667</v>
      </c>
      <c r="J315" s="272">
        <v>401.08333333333326</v>
      </c>
      <c r="K315" s="271">
        <v>390.35</v>
      </c>
      <c r="L315" s="271">
        <v>377</v>
      </c>
      <c r="M315" s="271">
        <v>26.85962</v>
      </c>
      <c r="N315" s="1"/>
      <c r="O315" s="1"/>
    </row>
    <row r="316" spans="1:15" ht="12.75" customHeight="1">
      <c r="A316" s="30">
        <v>306</v>
      </c>
      <c r="B316" s="281" t="s">
        <v>430</v>
      </c>
      <c r="C316" s="271">
        <v>313.05</v>
      </c>
      <c r="D316" s="272">
        <v>312.3</v>
      </c>
      <c r="E316" s="272">
        <v>308.10000000000002</v>
      </c>
      <c r="F316" s="272">
        <v>303.15000000000003</v>
      </c>
      <c r="G316" s="272">
        <v>298.95000000000005</v>
      </c>
      <c r="H316" s="272">
        <v>317.25</v>
      </c>
      <c r="I316" s="272">
        <v>321.44999999999993</v>
      </c>
      <c r="J316" s="272">
        <v>326.39999999999998</v>
      </c>
      <c r="K316" s="271">
        <v>316.5</v>
      </c>
      <c r="L316" s="271">
        <v>307.35000000000002</v>
      </c>
      <c r="M316" s="271">
        <v>4.0931899999999999</v>
      </c>
      <c r="N316" s="1"/>
      <c r="O316" s="1"/>
    </row>
    <row r="317" spans="1:15" ht="12.75" customHeight="1">
      <c r="A317" s="30">
        <v>307</v>
      </c>
      <c r="B317" s="281" t="s">
        <v>855</v>
      </c>
      <c r="C317" s="271">
        <v>738.05</v>
      </c>
      <c r="D317" s="272">
        <v>737.63333333333321</v>
      </c>
      <c r="E317" s="272">
        <v>731.96666666666647</v>
      </c>
      <c r="F317" s="272">
        <v>725.88333333333321</v>
      </c>
      <c r="G317" s="272">
        <v>720.21666666666647</v>
      </c>
      <c r="H317" s="272">
        <v>743.71666666666647</v>
      </c>
      <c r="I317" s="272">
        <v>749.38333333333321</v>
      </c>
      <c r="J317" s="272">
        <v>755.46666666666647</v>
      </c>
      <c r="K317" s="271">
        <v>743.3</v>
      </c>
      <c r="L317" s="271">
        <v>731.55</v>
      </c>
      <c r="M317" s="271">
        <v>0.83386000000000005</v>
      </c>
      <c r="N317" s="1"/>
      <c r="O317" s="1"/>
    </row>
    <row r="318" spans="1:15" ht="12.75" customHeight="1">
      <c r="A318" s="30">
        <v>308</v>
      </c>
      <c r="B318" s="281" t="s">
        <v>856</v>
      </c>
      <c r="C318" s="271">
        <v>801.85</v>
      </c>
      <c r="D318" s="272">
        <v>807.7833333333333</v>
      </c>
      <c r="E318" s="272">
        <v>786.56666666666661</v>
      </c>
      <c r="F318" s="272">
        <v>771.2833333333333</v>
      </c>
      <c r="G318" s="272">
        <v>750.06666666666661</v>
      </c>
      <c r="H318" s="272">
        <v>823.06666666666661</v>
      </c>
      <c r="I318" s="272">
        <v>844.2833333333333</v>
      </c>
      <c r="J318" s="272">
        <v>859.56666666666661</v>
      </c>
      <c r="K318" s="271">
        <v>829</v>
      </c>
      <c r="L318" s="271">
        <v>792.5</v>
      </c>
      <c r="M318" s="271">
        <v>1.6601399999999999</v>
      </c>
      <c r="N318" s="1"/>
      <c r="O318" s="1"/>
    </row>
    <row r="319" spans="1:15" ht="12.75" customHeight="1">
      <c r="A319" s="30">
        <v>309</v>
      </c>
      <c r="B319" s="281" t="s">
        <v>155</v>
      </c>
      <c r="C319" s="271">
        <v>1412.6</v>
      </c>
      <c r="D319" s="272">
        <v>1411.0833333333333</v>
      </c>
      <c r="E319" s="272">
        <v>1393.6166666666666</v>
      </c>
      <c r="F319" s="272">
        <v>1374.6333333333332</v>
      </c>
      <c r="G319" s="272">
        <v>1357.1666666666665</v>
      </c>
      <c r="H319" s="272">
        <v>1430.0666666666666</v>
      </c>
      <c r="I319" s="272">
        <v>1447.5333333333333</v>
      </c>
      <c r="J319" s="272">
        <v>1466.5166666666667</v>
      </c>
      <c r="K319" s="271">
        <v>1428.55</v>
      </c>
      <c r="L319" s="271">
        <v>1392.1</v>
      </c>
      <c r="M319" s="271">
        <v>2.19286</v>
      </c>
      <c r="N319" s="1"/>
      <c r="O319" s="1"/>
    </row>
    <row r="320" spans="1:15" ht="12.75" customHeight="1">
      <c r="A320" s="30">
        <v>310</v>
      </c>
      <c r="B320" s="281" t="s">
        <v>158</v>
      </c>
      <c r="C320" s="271">
        <v>3331.45</v>
      </c>
      <c r="D320" s="272">
        <v>3335.0500000000006</v>
      </c>
      <c r="E320" s="272">
        <v>3303.4500000000012</v>
      </c>
      <c r="F320" s="272">
        <v>3275.4500000000007</v>
      </c>
      <c r="G320" s="272">
        <v>3243.8500000000013</v>
      </c>
      <c r="H320" s="272">
        <v>3363.0500000000011</v>
      </c>
      <c r="I320" s="272">
        <v>3394.6500000000005</v>
      </c>
      <c r="J320" s="272">
        <v>3422.650000000001</v>
      </c>
      <c r="K320" s="271">
        <v>3366.65</v>
      </c>
      <c r="L320" s="271">
        <v>3307.05</v>
      </c>
      <c r="M320" s="271">
        <v>3.28959</v>
      </c>
      <c r="N320" s="1"/>
      <c r="O320" s="1"/>
    </row>
    <row r="321" spans="1:15" ht="12.75" customHeight="1">
      <c r="A321" s="30">
        <v>311</v>
      </c>
      <c r="B321" s="281" t="s">
        <v>431</v>
      </c>
      <c r="C321" s="271" t="e">
        <v>#N/A</v>
      </c>
      <c r="D321" s="272" t="e">
        <v>#N/A</v>
      </c>
      <c r="E321" s="272" t="e">
        <v>#N/A</v>
      </c>
      <c r="F321" s="272" t="e">
        <v>#N/A</v>
      </c>
      <c r="G321" s="272" t="e">
        <v>#N/A</v>
      </c>
      <c r="H321" s="272" t="e">
        <v>#N/A</v>
      </c>
      <c r="I321" s="272" t="e">
        <v>#N/A</v>
      </c>
      <c r="J321" s="272" t="e">
        <v>#N/A</v>
      </c>
      <c r="K321" s="271" t="e">
        <v>#N/A</v>
      </c>
      <c r="L321" s="271" t="e">
        <v>#N/A</v>
      </c>
      <c r="M321" s="271" t="e">
        <v>#N/A</v>
      </c>
      <c r="N321" s="1"/>
      <c r="O321" s="1"/>
    </row>
    <row r="322" spans="1:15" ht="12.75" customHeight="1">
      <c r="A322" s="30">
        <v>312</v>
      </c>
      <c r="B322" s="281" t="s">
        <v>433</v>
      </c>
      <c r="C322" s="271">
        <v>770.3</v>
      </c>
      <c r="D322" s="272">
        <v>771.11666666666667</v>
      </c>
      <c r="E322" s="272">
        <v>764.2833333333333</v>
      </c>
      <c r="F322" s="272">
        <v>758.26666666666665</v>
      </c>
      <c r="G322" s="272">
        <v>751.43333333333328</v>
      </c>
      <c r="H322" s="272">
        <v>777.13333333333333</v>
      </c>
      <c r="I322" s="272">
        <v>783.96666666666658</v>
      </c>
      <c r="J322" s="272">
        <v>789.98333333333335</v>
      </c>
      <c r="K322" s="271">
        <v>777.95</v>
      </c>
      <c r="L322" s="271">
        <v>765.1</v>
      </c>
      <c r="M322" s="271">
        <v>0.98407999999999995</v>
      </c>
      <c r="N322" s="1"/>
      <c r="O322" s="1"/>
    </row>
    <row r="323" spans="1:15" ht="12.75" customHeight="1">
      <c r="A323" s="30">
        <v>313</v>
      </c>
      <c r="B323" s="281" t="s">
        <v>159</v>
      </c>
      <c r="C323" s="271">
        <v>2220.4</v>
      </c>
      <c r="D323" s="272">
        <v>2241.5333333333333</v>
      </c>
      <c r="E323" s="272">
        <v>2188.8666666666668</v>
      </c>
      <c r="F323" s="272">
        <v>2157.3333333333335</v>
      </c>
      <c r="G323" s="272">
        <v>2104.666666666667</v>
      </c>
      <c r="H323" s="272">
        <v>2273.0666666666666</v>
      </c>
      <c r="I323" s="272">
        <v>2325.7333333333336</v>
      </c>
      <c r="J323" s="272">
        <v>2357.2666666666664</v>
      </c>
      <c r="K323" s="271">
        <v>2294.1999999999998</v>
      </c>
      <c r="L323" s="271">
        <v>2210</v>
      </c>
      <c r="M323" s="271">
        <v>5.9163199999999998</v>
      </c>
      <c r="N323" s="1"/>
      <c r="O323" s="1"/>
    </row>
    <row r="324" spans="1:15" ht="12.75" customHeight="1">
      <c r="A324" s="30">
        <v>314</v>
      </c>
      <c r="B324" s="281" t="s">
        <v>434</v>
      </c>
      <c r="C324" s="271">
        <v>1295.4000000000001</v>
      </c>
      <c r="D324" s="272">
        <v>1299.5833333333333</v>
      </c>
      <c r="E324" s="272">
        <v>1285.8166666666666</v>
      </c>
      <c r="F324" s="272">
        <v>1276.2333333333333</v>
      </c>
      <c r="G324" s="272">
        <v>1262.4666666666667</v>
      </c>
      <c r="H324" s="272">
        <v>1309.1666666666665</v>
      </c>
      <c r="I324" s="272">
        <v>1322.9333333333334</v>
      </c>
      <c r="J324" s="272">
        <v>1332.5166666666664</v>
      </c>
      <c r="K324" s="271">
        <v>1313.35</v>
      </c>
      <c r="L324" s="271">
        <v>1290</v>
      </c>
      <c r="M324" s="271">
        <v>2.38076</v>
      </c>
      <c r="N324" s="1"/>
      <c r="O324" s="1"/>
    </row>
    <row r="325" spans="1:15" ht="12.75" customHeight="1">
      <c r="A325" s="30">
        <v>315</v>
      </c>
      <c r="B325" s="281" t="s">
        <v>161</v>
      </c>
      <c r="C325" s="271">
        <v>1031.7</v>
      </c>
      <c r="D325" s="272">
        <v>1034.5666666666666</v>
      </c>
      <c r="E325" s="272">
        <v>1025.1333333333332</v>
      </c>
      <c r="F325" s="272">
        <v>1018.5666666666666</v>
      </c>
      <c r="G325" s="272">
        <v>1009.1333333333332</v>
      </c>
      <c r="H325" s="272">
        <v>1041.1333333333332</v>
      </c>
      <c r="I325" s="272">
        <v>1050.5666666666666</v>
      </c>
      <c r="J325" s="272">
        <v>1057.1333333333332</v>
      </c>
      <c r="K325" s="271">
        <v>1044</v>
      </c>
      <c r="L325" s="271">
        <v>1028</v>
      </c>
      <c r="M325" s="271">
        <v>5.7106500000000002</v>
      </c>
      <c r="N325" s="1"/>
      <c r="O325" s="1"/>
    </row>
    <row r="326" spans="1:15" ht="12.75" customHeight="1">
      <c r="A326" s="30">
        <v>316</v>
      </c>
      <c r="B326" s="281" t="s">
        <v>267</v>
      </c>
      <c r="C326" s="271">
        <v>620</v>
      </c>
      <c r="D326" s="272">
        <v>622.98333333333335</v>
      </c>
      <c r="E326" s="272">
        <v>612.01666666666665</v>
      </c>
      <c r="F326" s="272">
        <v>604.0333333333333</v>
      </c>
      <c r="G326" s="272">
        <v>593.06666666666661</v>
      </c>
      <c r="H326" s="272">
        <v>630.9666666666667</v>
      </c>
      <c r="I326" s="272">
        <v>641.93333333333339</v>
      </c>
      <c r="J326" s="272">
        <v>649.91666666666674</v>
      </c>
      <c r="K326" s="271">
        <v>633.95000000000005</v>
      </c>
      <c r="L326" s="271">
        <v>615</v>
      </c>
      <c r="M326" s="271">
        <v>4.5327400000000004</v>
      </c>
      <c r="N326" s="1"/>
      <c r="O326" s="1"/>
    </row>
    <row r="327" spans="1:15" ht="12.75" customHeight="1">
      <c r="A327" s="30">
        <v>317</v>
      </c>
      <c r="B327" s="281" t="s">
        <v>435</v>
      </c>
      <c r="C327" s="271">
        <v>33.049999999999997</v>
      </c>
      <c r="D327" s="272">
        <v>33.033333333333331</v>
      </c>
      <c r="E327" s="272">
        <v>32.766666666666666</v>
      </c>
      <c r="F327" s="272">
        <v>32.483333333333334</v>
      </c>
      <c r="G327" s="272">
        <v>32.216666666666669</v>
      </c>
      <c r="H327" s="272">
        <v>33.316666666666663</v>
      </c>
      <c r="I327" s="272">
        <v>33.583333333333329</v>
      </c>
      <c r="J327" s="272">
        <v>33.86666666666666</v>
      </c>
      <c r="K327" s="271">
        <v>33.299999999999997</v>
      </c>
      <c r="L327" s="271">
        <v>32.75</v>
      </c>
      <c r="M327" s="271">
        <v>13.565899999999999</v>
      </c>
      <c r="N327" s="1"/>
      <c r="O327" s="1"/>
    </row>
    <row r="328" spans="1:15" ht="12.75" customHeight="1">
      <c r="A328" s="30">
        <v>318</v>
      </c>
      <c r="B328" s="281" t="s">
        <v>436</v>
      </c>
      <c r="C328" s="271">
        <v>69.05</v>
      </c>
      <c r="D328" s="272">
        <v>68.516666666666666</v>
      </c>
      <c r="E328" s="272">
        <v>67.583333333333329</v>
      </c>
      <c r="F328" s="272">
        <v>66.11666666666666</v>
      </c>
      <c r="G328" s="272">
        <v>65.183333333333323</v>
      </c>
      <c r="H328" s="272">
        <v>69.983333333333334</v>
      </c>
      <c r="I328" s="272">
        <v>70.916666666666671</v>
      </c>
      <c r="J328" s="272">
        <v>72.38333333333334</v>
      </c>
      <c r="K328" s="271">
        <v>69.45</v>
      </c>
      <c r="L328" s="271">
        <v>67.05</v>
      </c>
      <c r="M328" s="271">
        <v>38.485840000000003</v>
      </c>
      <c r="N328" s="1"/>
      <c r="O328" s="1"/>
    </row>
    <row r="329" spans="1:15" ht="12.75" customHeight="1">
      <c r="A329" s="30">
        <v>319</v>
      </c>
      <c r="B329" s="281" t="s">
        <v>437</v>
      </c>
      <c r="C329" s="271">
        <v>555.65</v>
      </c>
      <c r="D329" s="272">
        <v>558.11666666666667</v>
      </c>
      <c r="E329" s="272">
        <v>548.5333333333333</v>
      </c>
      <c r="F329" s="272">
        <v>541.41666666666663</v>
      </c>
      <c r="G329" s="272">
        <v>531.83333333333326</v>
      </c>
      <c r="H329" s="272">
        <v>565.23333333333335</v>
      </c>
      <c r="I329" s="272">
        <v>574.81666666666661</v>
      </c>
      <c r="J329" s="272">
        <v>581.93333333333339</v>
      </c>
      <c r="K329" s="271">
        <v>567.70000000000005</v>
      </c>
      <c r="L329" s="271">
        <v>551</v>
      </c>
      <c r="M329" s="271">
        <v>0.29548000000000002</v>
      </c>
      <c r="N329" s="1"/>
      <c r="O329" s="1"/>
    </row>
    <row r="330" spans="1:15" ht="12.75" customHeight="1">
      <c r="A330" s="30">
        <v>320</v>
      </c>
      <c r="B330" s="281" t="s">
        <v>438</v>
      </c>
      <c r="C330" s="271">
        <v>34</v>
      </c>
      <c r="D330" s="272">
        <v>34.049999999999997</v>
      </c>
      <c r="E330" s="272">
        <v>33.749999999999993</v>
      </c>
      <c r="F330" s="272">
        <v>33.499999999999993</v>
      </c>
      <c r="G330" s="272">
        <v>33.199999999999989</v>
      </c>
      <c r="H330" s="272">
        <v>34.299999999999997</v>
      </c>
      <c r="I330" s="272">
        <v>34.600000000000009</v>
      </c>
      <c r="J330" s="272">
        <v>34.85</v>
      </c>
      <c r="K330" s="271">
        <v>34.35</v>
      </c>
      <c r="L330" s="271">
        <v>33.799999999999997</v>
      </c>
      <c r="M330" s="271">
        <v>42.720649999999999</v>
      </c>
      <c r="N330" s="1"/>
      <c r="O330" s="1"/>
    </row>
    <row r="331" spans="1:15" ht="12.75" customHeight="1">
      <c r="A331" s="30">
        <v>321</v>
      </c>
      <c r="B331" s="281" t="s">
        <v>439</v>
      </c>
      <c r="C331" s="271">
        <v>72.900000000000006</v>
      </c>
      <c r="D331" s="272">
        <v>72.45</v>
      </c>
      <c r="E331" s="272">
        <v>70.300000000000011</v>
      </c>
      <c r="F331" s="272">
        <v>67.7</v>
      </c>
      <c r="G331" s="272">
        <v>65.550000000000011</v>
      </c>
      <c r="H331" s="272">
        <v>75.050000000000011</v>
      </c>
      <c r="I331" s="272">
        <v>77.200000000000017</v>
      </c>
      <c r="J331" s="272">
        <v>79.800000000000011</v>
      </c>
      <c r="K331" s="271">
        <v>74.599999999999994</v>
      </c>
      <c r="L331" s="271">
        <v>69.849999999999994</v>
      </c>
      <c r="M331" s="271">
        <v>49.137210000000003</v>
      </c>
      <c r="N331" s="1"/>
      <c r="O331" s="1"/>
    </row>
    <row r="332" spans="1:15" ht="12.75" customHeight="1">
      <c r="A332" s="30">
        <v>322</v>
      </c>
      <c r="B332" s="281" t="s">
        <v>167</v>
      </c>
      <c r="C332" s="271">
        <v>120.65</v>
      </c>
      <c r="D332" s="272">
        <v>120.80000000000001</v>
      </c>
      <c r="E332" s="272">
        <v>118.15000000000002</v>
      </c>
      <c r="F332" s="272">
        <v>115.65</v>
      </c>
      <c r="G332" s="272">
        <v>113.00000000000001</v>
      </c>
      <c r="H332" s="272">
        <v>123.30000000000003</v>
      </c>
      <c r="I332" s="272">
        <v>125.95</v>
      </c>
      <c r="J332" s="272">
        <v>128.45000000000005</v>
      </c>
      <c r="K332" s="271">
        <v>123.45</v>
      </c>
      <c r="L332" s="271">
        <v>118.3</v>
      </c>
      <c r="M332" s="271">
        <v>220.93543</v>
      </c>
      <c r="N332" s="1"/>
      <c r="O332" s="1"/>
    </row>
    <row r="333" spans="1:15" ht="12.75" customHeight="1">
      <c r="A333" s="30">
        <v>323</v>
      </c>
      <c r="B333" s="281" t="s">
        <v>440</v>
      </c>
      <c r="C333" s="271">
        <v>265</v>
      </c>
      <c r="D333" s="272">
        <v>262.8</v>
      </c>
      <c r="E333" s="272">
        <v>259.10000000000002</v>
      </c>
      <c r="F333" s="272">
        <v>253.2</v>
      </c>
      <c r="G333" s="272">
        <v>249.5</v>
      </c>
      <c r="H333" s="272">
        <v>268.70000000000005</v>
      </c>
      <c r="I333" s="272">
        <v>272.39999999999998</v>
      </c>
      <c r="J333" s="272">
        <v>278.30000000000007</v>
      </c>
      <c r="K333" s="271">
        <v>266.5</v>
      </c>
      <c r="L333" s="271">
        <v>256.89999999999998</v>
      </c>
      <c r="M333" s="271">
        <v>6.6391900000000001</v>
      </c>
      <c r="N333" s="1"/>
      <c r="O333" s="1"/>
    </row>
    <row r="334" spans="1:15" ht="12.75" customHeight="1">
      <c r="A334" s="30">
        <v>324</v>
      </c>
      <c r="B334" s="281" t="s">
        <v>169</v>
      </c>
      <c r="C334" s="271">
        <v>160.80000000000001</v>
      </c>
      <c r="D334" s="272">
        <v>160.6</v>
      </c>
      <c r="E334" s="272">
        <v>158.19999999999999</v>
      </c>
      <c r="F334" s="272">
        <v>155.6</v>
      </c>
      <c r="G334" s="272">
        <v>153.19999999999999</v>
      </c>
      <c r="H334" s="272">
        <v>163.19999999999999</v>
      </c>
      <c r="I334" s="272">
        <v>165.60000000000002</v>
      </c>
      <c r="J334" s="272">
        <v>168.2</v>
      </c>
      <c r="K334" s="271">
        <v>163</v>
      </c>
      <c r="L334" s="271">
        <v>158</v>
      </c>
      <c r="M334" s="271">
        <v>206.02843999999999</v>
      </c>
      <c r="N334" s="1"/>
      <c r="O334" s="1"/>
    </row>
    <row r="335" spans="1:15" ht="12.75" customHeight="1">
      <c r="A335" s="30">
        <v>325</v>
      </c>
      <c r="B335" s="281" t="s">
        <v>441</v>
      </c>
      <c r="C335" s="271">
        <v>717.8</v>
      </c>
      <c r="D335" s="272">
        <v>721.26666666666677</v>
      </c>
      <c r="E335" s="272">
        <v>711.53333333333353</v>
      </c>
      <c r="F335" s="272">
        <v>705.26666666666677</v>
      </c>
      <c r="G335" s="272">
        <v>695.53333333333353</v>
      </c>
      <c r="H335" s="272">
        <v>727.53333333333353</v>
      </c>
      <c r="I335" s="272">
        <v>737.26666666666688</v>
      </c>
      <c r="J335" s="272">
        <v>743.53333333333353</v>
      </c>
      <c r="K335" s="271">
        <v>731</v>
      </c>
      <c r="L335" s="271">
        <v>715</v>
      </c>
      <c r="M335" s="271">
        <v>1.8249599999999999</v>
      </c>
      <c r="N335" s="1"/>
      <c r="O335" s="1"/>
    </row>
    <row r="336" spans="1:15" ht="12.75" customHeight="1">
      <c r="A336" s="30">
        <v>326</v>
      </c>
      <c r="B336" s="281" t="s">
        <v>163</v>
      </c>
      <c r="C336" s="271">
        <v>79.95</v>
      </c>
      <c r="D336" s="272">
        <v>79.8</v>
      </c>
      <c r="E336" s="272">
        <v>79.099999999999994</v>
      </c>
      <c r="F336" s="272">
        <v>78.25</v>
      </c>
      <c r="G336" s="272">
        <v>77.55</v>
      </c>
      <c r="H336" s="272">
        <v>80.649999999999991</v>
      </c>
      <c r="I336" s="272">
        <v>81.350000000000009</v>
      </c>
      <c r="J336" s="272">
        <v>82.199999999999989</v>
      </c>
      <c r="K336" s="271">
        <v>80.5</v>
      </c>
      <c r="L336" s="271">
        <v>78.95</v>
      </c>
      <c r="M336" s="271">
        <v>93.169910000000002</v>
      </c>
      <c r="N336" s="1"/>
      <c r="O336" s="1"/>
    </row>
    <row r="337" spans="1:15" ht="12.75" customHeight="1">
      <c r="A337" s="30">
        <v>327</v>
      </c>
      <c r="B337" s="281" t="s">
        <v>165</v>
      </c>
      <c r="C337" s="271">
        <v>4260.3</v>
      </c>
      <c r="D337" s="272">
        <v>4263.0166666666664</v>
      </c>
      <c r="E337" s="272">
        <v>4219.833333333333</v>
      </c>
      <c r="F337" s="272">
        <v>4179.3666666666668</v>
      </c>
      <c r="G337" s="272">
        <v>4136.1833333333334</v>
      </c>
      <c r="H337" s="272">
        <v>4303.4833333333327</v>
      </c>
      <c r="I337" s="272">
        <v>4346.666666666667</v>
      </c>
      <c r="J337" s="272">
        <v>4387.1333333333323</v>
      </c>
      <c r="K337" s="271">
        <v>4306.2</v>
      </c>
      <c r="L337" s="271">
        <v>4222.55</v>
      </c>
      <c r="M337" s="271">
        <v>0.83669000000000004</v>
      </c>
      <c r="N337" s="1"/>
      <c r="O337" s="1"/>
    </row>
    <row r="338" spans="1:15" ht="12.75" customHeight="1">
      <c r="A338" s="30">
        <v>328</v>
      </c>
      <c r="B338" s="281" t="s">
        <v>807</v>
      </c>
      <c r="C338" s="271">
        <v>634.29999999999995</v>
      </c>
      <c r="D338" s="272">
        <v>638.4</v>
      </c>
      <c r="E338" s="272">
        <v>626.9</v>
      </c>
      <c r="F338" s="272">
        <v>619.5</v>
      </c>
      <c r="G338" s="272">
        <v>608</v>
      </c>
      <c r="H338" s="272">
        <v>645.79999999999995</v>
      </c>
      <c r="I338" s="272">
        <v>657.3</v>
      </c>
      <c r="J338" s="272">
        <v>664.69999999999993</v>
      </c>
      <c r="K338" s="271">
        <v>649.9</v>
      </c>
      <c r="L338" s="271">
        <v>631</v>
      </c>
      <c r="M338" s="271">
        <v>1.8906499999999999</v>
      </c>
      <c r="N338" s="1"/>
      <c r="O338" s="1"/>
    </row>
    <row r="339" spans="1:15" ht="12.75" customHeight="1">
      <c r="A339" s="30">
        <v>329</v>
      </c>
      <c r="B339" s="281" t="s">
        <v>166</v>
      </c>
      <c r="C339" s="271">
        <v>19671.05</v>
      </c>
      <c r="D339" s="272">
        <v>19585.350000000002</v>
      </c>
      <c r="E339" s="272">
        <v>19453.750000000004</v>
      </c>
      <c r="F339" s="272">
        <v>19236.45</v>
      </c>
      <c r="G339" s="272">
        <v>19104.850000000002</v>
      </c>
      <c r="H339" s="272">
        <v>19802.650000000005</v>
      </c>
      <c r="I339" s="272">
        <v>19934.250000000004</v>
      </c>
      <c r="J339" s="272">
        <v>20151.550000000007</v>
      </c>
      <c r="K339" s="271">
        <v>19716.95</v>
      </c>
      <c r="L339" s="271">
        <v>19368.05</v>
      </c>
      <c r="M339" s="271">
        <v>0.33767999999999998</v>
      </c>
      <c r="N339" s="1"/>
      <c r="O339" s="1"/>
    </row>
    <row r="340" spans="1:15" ht="12.75" customHeight="1">
      <c r="A340" s="30">
        <v>330</v>
      </c>
      <c r="B340" s="281" t="s">
        <v>442</v>
      </c>
      <c r="C340" s="271">
        <v>74.150000000000006</v>
      </c>
      <c r="D340" s="272">
        <v>73.95</v>
      </c>
      <c r="E340" s="272">
        <v>72.650000000000006</v>
      </c>
      <c r="F340" s="272">
        <v>71.150000000000006</v>
      </c>
      <c r="G340" s="272">
        <v>69.850000000000009</v>
      </c>
      <c r="H340" s="272">
        <v>75.45</v>
      </c>
      <c r="I340" s="272">
        <v>76.749999999999986</v>
      </c>
      <c r="J340" s="272">
        <v>78.25</v>
      </c>
      <c r="K340" s="271">
        <v>75.25</v>
      </c>
      <c r="L340" s="271">
        <v>72.45</v>
      </c>
      <c r="M340" s="271">
        <v>17.024059999999999</v>
      </c>
      <c r="N340" s="1"/>
      <c r="O340" s="1"/>
    </row>
    <row r="341" spans="1:15" ht="12.75" customHeight="1">
      <c r="A341" s="30">
        <v>331</v>
      </c>
      <c r="B341" s="281" t="s">
        <v>162</v>
      </c>
      <c r="C341" s="271">
        <v>313.10000000000002</v>
      </c>
      <c r="D341" s="272">
        <v>313.98333333333335</v>
      </c>
      <c r="E341" s="272">
        <v>309.16666666666669</v>
      </c>
      <c r="F341" s="272">
        <v>305.23333333333335</v>
      </c>
      <c r="G341" s="272">
        <v>300.41666666666669</v>
      </c>
      <c r="H341" s="272">
        <v>317.91666666666669</v>
      </c>
      <c r="I341" s="272">
        <v>322.73333333333329</v>
      </c>
      <c r="J341" s="272">
        <v>326.66666666666669</v>
      </c>
      <c r="K341" s="271">
        <v>318.8</v>
      </c>
      <c r="L341" s="271">
        <v>310.05</v>
      </c>
      <c r="M341" s="271">
        <v>13.30043</v>
      </c>
      <c r="N341" s="1"/>
      <c r="O341" s="1"/>
    </row>
    <row r="342" spans="1:15" ht="12.75" customHeight="1">
      <c r="A342" s="30">
        <v>332</v>
      </c>
      <c r="B342" s="281" t="s">
        <v>857</v>
      </c>
      <c r="C342" s="271">
        <v>343.5</v>
      </c>
      <c r="D342" s="272">
        <v>343.38333333333338</v>
      </c>
      <c r="E342" s="272">
        <v>339.61666666666679</v>
      </c>
      <c r="F342" s="272">
        <v>335.73333333333341</v>
      </c>
      <c r="G342" s="272">
        <v>331.96666666666681</v>
      </c>
      <c r="H342" s="272">
        <v>347.26666666666677</v>
      </c>
      <c r="I342" s="272">
        <v>351.0333333333333</v>
      </c>
      <c r="J342" s="272">
        <v>354.91666666666674</v>
      </c>
      <c r="K342" s="271">
        <v>347.15</v>
      </c>
      <c r="L342" s="271">
        <v>339.5</v>
      </c>
      <c r="M342" s="271">
        <v>1.3747799999999999</v>
      </c>
      <c r="N342" s="1"/>
      <c r="O342" s="1"/>
    </row>
    <row r="343" spans="1:15" ht="12.75" customHeight="1">
      <c r="A343" s="30">
        <v>333</v>
      </c>
      <c r="B343" s="281" t="s">
        <v>268</v>
      </c>
      <c r="C343" s="271">
        <v>964.85</v>
      </c>
      <c r="D343" s="272">
        <v>960.61666666666667</v>
      </c>
      <c r="E343" s="272">
        <v>952.23333333333335</v>
      </c>
      <c r="F343" s="272">
        <v>939.61666666666667</v>
      </c>
      <c r="G343" s="272">
        <v>931.23333333333335</v>
      </c>
      <c r="H343" s="272">
        <v>973.23333333333335</v>
      </c>
      <c r="I343" s="272">
        <v>981.61666666666679</v>
      </c>
      <c r="J343" s="272">
        <v>994.23333333333335</v>
      </c>
      <c r="K343" s="271">
        <v>969</v>
      </c>
      <c r="L343" s="271">
        <v>948</v>
      </c>
      <c r="M343" s="271">
        <v>4.6162599999999996</v>
      </c>
      <c r="N343" s="1"/>
      <c r="O343" s="1"/>
    </row>
    <row r="344" spans="1:15" ht="12.75" customHeight="1">
      <c r="A344" s="30">
        <v>334</v>
      </c>
      <c r="B344" s="281" t="s">
        <v>170</v>
      </c>
      <c r="C344" s="271">
        <v>136</v>
      </c>
      <c r="D344" s="272">
        <v>135.96666666666667</v>
      </c>
      <c r="E344" s="272">
        <v>134.53333333333333</v>
      </c>
      <c r="F344" s="272">
        <v>133.06666666666666</v>
      </c>
      <c r="G344" s="272">
        <v>131.63333333333333</v>
      </c>
      <c r="H344" s="272">
        <v>137.43333333333334</v>
      </c>
      <c r="I344" s="272">
        <v>138.86666666666667</v>
      </c>
      <c r="J344" s="272">
        <v>140.33333333333334</v>
      </c>
      <c r="K344" s="271">
        <v>137.4</v>
      </c>
      <c r="L344" s="271">
        <v>134.5</v>
      </c>
      <c r="M344" s="271">
        <v>227.30038999999999</v>
      </c>
      <c r="N344" s="1"/>
      <c r="O344" s="1"/>
    </row>
    <row r="345" spans="1:15" ht="12.75" customHeight="1">
      <c r="A345" s="30">
        <v>335</v>
      </c>
      <c r="B345" s="281" t="s">
        <v>269</v>
      </c>
      <c r="C345" s="271">
        <v>190.9</v>
      </c>
      <c r="D345" s="272">
        <v>189.93333333333331</v>
      </c>
      <c r="E345" s="272">
        <v>187.46666666666661</v>
      </c>
      <c r="F345" s="272">
        <v>184.0333333333333</v>
      </c>
      <c r="G345" s="272">
        <v>181.56666666666661</v>
      </c>
      <c r="H345" s="272">
        <v>193.36666666666662</v>
      </c>
      <c r="I345" s="272">
        <v>195.83333333333331</v>
      </c>
      <c r="J345" s="272">
        <v>199.26666666666662</v>
      </c>
      <c r="K345" s="271">
        <v>192.4</v>
      </c>
      <c r="L345" s="271">
        <v>186.5</v>
      </c>
      <c r="M345" s="271">
        <v>29.92726</v>
      </c>
      <c r="N345" s="1"/>
      <c r="O345" s="1"/>
    </row>
    <row r="346" spans="1:15" ht="12.75" customHeight="1">
      <c r="A346" s="30">
        <v>336</v>
      </c>
      <c r="B346" s="281" t="s">
        <v>838</v>
      </c>
      <c r="C346" s="271">
        <v>768.3</v>
      </c>
      <c r="D346" s="272">
        <v>772.1</v>
      </c>
      <c r="E346" s="272">
        <v>762.2</v>
      </c>
      <c r="F346" s="272">
        <v>756.1</v>
      </c>
      <c r="G346" s="272">
        <v>746.2</v>
      </c>
      <c r="H346" s="272">
        <v>778.2</v>
      </c>
      <c r="I346" s="272">
        <v>788.09999999999991</v>
      </c>
      <c r="J346" s="272">
        <v>794.2</v>
      </c>
      <c r="K346" s="271">
        <v>782</v>
      </c>
      <c r="L346" s="271">
        <v>766</v>
      </c>
      <c r="M346" s="271">
        <v>8.5518300000000007</v>
      </c>
      <c r="N346" s="1"/>
      <c r="O346" s="1"/>
    </row>
    <row r="347" spans="1:15" ht="12.75" customHeight="1">
      <c r="A347" s="30">
        <v>337</v>
      </c>
      <c r="B347" s="281" t="s">
        <v>443</v>
      </c>
      <c r="C347" s="271">
        <v>3242.7</v>
      </c>
      <c r="D347" s="272">
        <v>3236.6666666666665</v>
      </c>
      <c r="E347" s="272">
        <v>3207.0333333333328</v>
      </c>
      <c r="F347" s="272">
        <v>3171.3666666666663</v>
      </c>
      <c r="G347" s="272">
        <v>3141.7333333333327</v>
      </c>
      <c r="H347" s="272">
        <v>3272.333333333333</v>
      </c>
      <c r="I347" s="272">
        <v>3301.9666666666672</v>
      </c>
      <c r="J347" s="272">
        <v>3337.6333333333332</v>
      </c>
      <c r="K347" s="271">
        <v>3266.3</v>
      </c>
      <c r="L347" s="271">
        <v>3201</v>
      </c>
      <c r="M347" s="271">
        <v>0.28565000000000002</v>
      </c>
      <c r="N347" s="1"/>
      <c r="O347" s="1"/>
    </row>
    <row r="348" spans="1:15" ht="12.75" customHeight="1">
      <c r="A348" s="30">
        <v>338</v>
      </c>
      <c r="B348" s="281" t="s">
        <v>444</v>
      </c>
      <c r="C348" s="271">
        <v>264.75</v>
      </c>
      <c r="D348" s="272">
        <v>265.7833333333333</v>
      </c>
      <c r="E348" s="272">
        <v>262.41666666666663</v>
      </c>
      <c r="F348" s="272">
        <v>260.08333333333331</v>
      </c>
      <c r="G348" s="272">
        <v>256.71666666666664</v>
      </c>
      <c r="H348" s="272">
        <v>268.11666666666662</v>
      </c>
      <c r="I348" s="272">
        <v>271.48333333333329</v>
      </c>
      <c r="J348" s="272">
        <v>273.81666666666661</v>
      </c>
      <c r="K348" s="271">
        <v>269.14999999999998</v>
      </c>
      <c r="L348" s="271">
        <v>263.45</v>
      </c>
      <c r="M348" s="271">
        <v>1.86012</v>
      </c>
      <c r="N348" s="1"/>
      <c r="O348" s="1"/>
    </row>
    <row r="349" spans="1:15" ht="12.75" customHeight="1">
      <c r="A349" s="30">
        <v>339</v>
      </c>
      <c r="B349" s="281" t="s">
        <v>839</v>
      </c>
      <c r="C349" s="271">
        <v>512.70000000000005</v>
      </c>
      <c r="D349" s="272">
        <v>511.38333333333338</v>
      </c>
      <c r="E349" s="272">
        <v>502.31666666666672</v>
      </c>
      <c r="F349" s="272">
        <v>491.93333333333334</v>
      </c>
      <c r="G349" s="272">
        <v>482.86666666666667</v>
      </c>
      <c r="H349" s="272">
        <v>521.76666666666677</v>
      </c>
      <c r="I349" s="272">
        <v>530.83333333333348</v>
      </c>
      <c r="J349" s="272">
        <v>541.21666666666681</v>
      </c>
      <c r="K349" s="271">
        <v>520.45000000000005</v>
      </c>
      <c r="L349" s="271">
        <v>501</v>
      </c>
      <c r="M349" s="271">
        <v>12.391220000000001</v>
      </c>
      <c r="N349" s="1"/>
      <c r="O349" s="1"/>
    </row>
    <row r="350" spans="1:15" ht="12.75" customHeight="1">
      <c r="A350" s="30">
        <v>340</v>
      </c>
      <c r="B350" s="281" t="s">
        <v>824</v>
      </c>
      <c r="C350" s="271">
        <v>124.65</v>
      </c>
      <c r="D350" s="272">
        <v>124.43333333333334</v>
      </c>
      <c r="E350" s="272">
        <v>123.26666666666668</v>
      </c>
      <c r="F350" s="272">
        <v>121.88333333333334</v>
      </c>
      <c r="G350" s="272">
        <v>120.71666666666668</v>
      </c>
      <c r="H350" s="272">
        <v>125.81666666666668</v>
      </c>
      <c r="I350" s="272">
        <v>126.98333333333333</v>
      </c>
      <c r="J350" s="272">
        <v>128.36666666666667</v>
      </c>
      <c r="K350" s="271">
        <v>125.6</v>
      </c>
      <c r="L350" s="271">
        <v>123.05</v>
      </c>
      <c r="M350" s="271">
        <v>8.1125600000000002</v>
      </c>
      <c r="N350" s="1"/>
      <c r="O350" s="1"/>
    </row>
    <row r="351" spans="1:15" ht="12.75" customHeight="1">
      <c r="A351" s="30">
        <v>341</v>
      </c>
      <c r="B351" s="281" t="s">
        <v>177</v>
      </c>
      <c r="C351" s="271">
        <v>3384.45</v>
      </c>
      <c r="D351" s="272">
        <v>3360.6</v>
      </c>
      <c r="E351" s="272">
        <v>3323.85</v>
      </c>
      <c r="F351" s="272">
        <v>3263.25</v>
      </c>
      <c r="G351" s="272">
        <v>3226.5</v>
      </c>
      <c r="H351" s="272">
        <v>3421.2</v>
      </c>
      <c r="I351" s="272">
        <v>3457.95</v>
      </c>
      <c r="J351" s="272">
        <v>3518.5499999999997</v>
      </c>
      <c r="K351" s="271">
        <v>3397.35</v>
      </c>
      <c r="L351" s="271">
        <v>3300</v>
      </c>
      <c r="M351" s="271">
        <v>2.12242</v>
      </c>
      <c r="N351" s="1"/>
      <c r="O351" s="1"/>
    </row>
    <row r="352" spans="1:15" ht="12.75" customHeight="1">
      <c r="A352" s="30">
        <v>342</v>
      </c>
      <c r="B352" s="281" t="s">
        <v>446</v>
      </c>
      <c r="C352" s="271">
        <v>363.2</v>
      </c>
      <c r="D352" s="272">
        <v>362.34999999999997</v>
      </c>
      <c r="E352" s="272">
        <v>357.74999999999994</v>
      </c>
      <c r="F352" s="272">
        <v>352.29999999999995</v>
      </c>
      <c r="G352" s="272">
        <v>347.69999999999993</v>
      </c>
      <c r="H352" s="272">
        <v>367.79999999999995</v>
      </c>
      <c r="I352" s="272">
        <v>372.4</v>
      </c>
      <c r="J352" s="272">
        <v>377.84999999999997</v>
      </c>
      <c r="K352" s="271">
        <v>366.95</v>
      </c>
      <c r="L352" s="271">
        <v>356.9</v>
      </c>
      <c r="M352" s="271">
        <v>2.1945800000000002</v>
      </c>
      <c r="N352" s="1"/>
      <c r="O352" s="1"/>
    </row>
    <row r="353" spans="1:15" ht="12.75" customHeight="1">
      <c r="A353" s="30">
        <v>343</v>
      </c>
      <c r="B353" s="281" t="s">
        <v>447</v>
      </c>
      <c r="C353" s="271">
        <v>254.95</v>
      </c>
      <c r="D353" s="272">
        <v>253.48333333333335</v>
      </c>
      <c r="E353" s="272">
        <v>250.9666666666667</v>
      </c>
      <c r="F353" s="272">
        <v>246.98333333333335</v>
      </c>
      <c r="G353" s="272">
        <v>244.4666666666667</v>
      </c>
      <c r="H353" s="272">
        <v>257.4666666666667</v>
      </c>
      <c r="I353" s="272">
        <v>259.98333333333335</v>
      </c>
      <c r="J353" s="272">
        <v>263.9666666666667</v>
      </c>
      <c r="K353" s="271">
        <v>256</v>
      </c>
      <c r="L353" s="271">
        <v>249.5</v>
      </c>
      <c r="M353" s="271">
        <v>1.6679600000000001</v>
      </c>
      <c r="N353" s="1"/>
      <c r="O353" s="1"/>
    </row>
    <row r="354" spans="1:15" ht="12.75" customHeight="1">
      <c r="A354" s="30">
        <v>344</v>
      </c>
      <c r="B354" s="281" t="s">
        <v>181</v>
      </c>
      <c r="C354" s="271">
        <v>1829.7</v>
      </c>
      <c r="D354" s="272">
        <v>1827.55</v>
      </c>
      <c r="E354" s="272">
        <v>1810.3999999999999</v>
      </c>
      <c r="F354" s="272">
        <v>1791.1</v>
      </c>
      <c r="G354" s="272">
        <v>1773.9499999999998</v>
      </c>
      <c r="H354" s="272">
        <v>1846.85</v>
      </c>
      <c r="I354" s="272">
        <v>1864</v>
      </c>
      <c r="J354" s="272">
        <v>1883.3</v>
      </c>
      <c r="K354" s="271">
        <v>1844.7</v>
      </c>
      <c r="L354" s="271">
        <v>1808.25</v>
      </c>
      <c r="M354" s="271">
        <v>7.1372600000000004</v>
      </c>
      <c r="N354" s="1"/>
      <c r="O354" s="1"/>
    </row>
    <row r="355" spans="1:15" ht="12.75" customHeight="1">
      <c r="A355" s="30">
        <v>345</v>
      </c>
      <c r="B355" s="281" t="s">
        <v>171</v>
      </c>
      <c r="C355" s="271">
        <v>49800.2</v>
      </c>
      <c r="D355" s="272">
        <v>49691.233333333337</v>
      </c>
      <c r="E355" s="272">
        <v>49282.466666666674</v>
      </c>
      <c r="F355" s="272">
        <v>48764.733333333337</v>
      </c>
      <c r="G355" s="272">
        <v>48355.966666666674</v>
      </c>
      <c r="H355" s="272">
        <v>50208.966666666674</v>
      </c>
      <c r="I355" s="272">
        <v>50617.733333333337</v>
      </c>
      <c r="J355" s="272">
        <v>51135.466666666674</v>
      </c>
      <c r="K355" s="271">
        <v>50100</v>
      </c>
      <c r="L355" s="271">
        <v>49173.5</v>
      </c>
      <c r="M355" s="271">
        <v>0.25763000000000003</v>
      </c>
      <c r="N355" s="1"/>
      <c r="O355" s="1"/>
    </row>
    <row r="356" spans="1:15" ht="12.75" customHeight="1">
      <c r="A356" s="30">
        <v>346</v>
      </c>
      <c r="B356" s="281" t="s">
        <v>448</v>
      </c>
      <c r="C356" s="271">
        <v>3608.6</v>
      </c>
      <c r="D356" s="272">
        <v>3627.6833333333329</v>
      </c>
      <c r="E356" s="272">
        <v>3562.9666666666658</v>
      </c>
      <c r="F356" s="272">
        <v>3517.333333333333</v>
      </c>
      <c r="G356" s="272">
        <v>3452.6166666666659</v>
      </c>
      <c r="H356" s="272">
        <v>3673.3166666666657</v>
      </c>
      <c r="I356" s="272">
        <v>3738.0333333333328</v>
      </c>
      <c r="J356" s="272">
        <v>3783.6666666666656</v>
      </c>
      <c r="K356" s="271">
        <v>3692.4</v>
      </c>
      <c r="L356" s="271">
        <v>3582.05</v>
      </c>
      <c r="M356" s="271">
        <v>2.5647899999999999</v>
      </c>
      <c r="N356" s="1"/>
      <c r="O356" s="1"/>
    </row>
    <row r="357" spans="1:15" ht="12.75" customHeight="1">
      <c r="A357" s="30">
        <v>347</v>
      </c>
      <c r="B357" s="281" t="s">
        <v>173</v>
      </c>
      <c r="C357" s="271">
        <v>215.75</v>
      </c>
      <c r="D357" s="272">
        <v>215.25</v>
      </c>
      <c r="E357" s="272">
        <v>213.5</v>
      </c>
      <c r="F357" s="272">
        <v>211.25</v>
      </c>
      <c r="G357" s="272">
        <v>209.5</v>
      </c>
      <c r="H357" s="272">
        <v>217.5</v>
      </c>
      <c r="I357" s="272">
        <v>219.25</v>
      </c>
      <c r="J357" s="272">
        <v>221.5</v>
      </c>
      <c r="K357" s="271">
        <v>217</v>
      </c>
      <c r="L357" s="271">
        <v>213</v>
      </c>
      <c r="M357" s="271">
        <v>11.83709</v>
      </c>
      <c r="N357" s="1"/>
      <c r="O357" s="1"/>
    </row>
    <row r="358" spans="1:15" ht="12.75" customHeight="1">
      <c r="A358" s="30">
        <v>348</v>
      </c>
      <c r="B358" s="281" t="s">
        <v>175</v>
      </c>
      <c r="C358" s="271">
        <v>4179.6499999999996</v>
      </c>
      <c r="D358" s="272">
        <v>4177.4333333333334</v>
      </c>
      <c r="E358" s="272">
        <v>4159.166666666667</v>
      </c>
      <c r="F358" s="272">
        <v>4138.6833333333334</v>
      </c>
      <c r="G358" s="272">
        <v>4120.416666666667</v>
      </c>
      <c r="H358" s="272">
        <v>4197.916666666667</v>
      </c>
      <c r="I358" s="272">
        <v>4216.1833333333334</v>
      </c>
      <c r="J358" s="272">
        <v>4236.666666666667</v>
      </c>
      <c r="K358" s="271">
        <v>4195.7</v>
      </c>
      <c r="L358" s="271">
        <v>4156.95</v>
      </c>
      <c r="M358" s="271">
        <v>4.496E-2</v>
      </c>
      <c r="N358" s="1"/>
      <c r="O358" s="1"/>
    </row>
    <row r="359" spans="1:15" ht="12.75" customHeight="1">
      <c r="A359" s="30">
        <v>349</v>
      </c>
      <c r="B359" s="281" t="s">
        <v>450</v>
      </c>
      <c r="C359" s="271">
        <v>1369.65</v>
      </c>
      <c r="D359" s="272">
        <v>1371.4833333333333</v>
      </c>
      <c r="E359" s="272">
        <v>1333.9666666666667</v>
      </c>
      <c r="F359" s="272">
        <v>1298.2833333333333</v>
      </c>
      <c r="G359" s="272">
        <v>1260.7666666666667</v>
      </c>
      <c r="H359" s="272">
        <v>1407.1666666666667</v>
      </c>
      <c r="I359" s="272">
        <v>1444.6833333333336</v>
      </c>
      <c r="J359" s="272">
        <v>1480.3666666666668</v>
      </c>
      <c r="K359" s="271">
        <v>1409</v>
      </c>
      <c r="L359" s="271">
        <v>1335.8</v>
      </c>
      <c r="M359" s="271">
        <v>4.9676</v>
      </c>
      <c r="N359" s="1"/>
      <c r="O359" s="1"/>
    </row>
    <row r="360" spans="1:15" ht="12.75" customHeight="1">
      <c r="A360" s="30">
        <v>350</v>
      </c>
      <c r="B360" s="281" t="s">
        <v>176</v>
      </c>
      <c r="C360" s="271">
        <v>2670.75</v>
      </c>
      <c r="D360" s="272">
        <v>2670.9</v>
      </c>
      <c r="E360" s="272">
        <v>2643.9</v>
      </c>
      <c r="F360" s="272">
        <v>2617.0500000000002</v>
      </c>
      <c r="G360" s="272">
        <v>2590.0500000000002</v>
      </c>
      <c r="H360" s="272">
        <v>2697.75</v>
      </c>
      <c r="I360" s="272">
        <v>2724.75</v>
      </c>
      <c r="J360" s="272">
        <v>2751.6</v>
      </c>
      <c r="K360" s="271">
        <v>2697.9</v>
      </c>
      <c r="L360" s="271">
        <v>2644.05</v>
      </c>
      <c r="M360" s="271">
        <v>2.1221700000000001</v>
      </c>
      <c r="N360" s="1"/>
      <c r="O360" s="1"/>
    </row>
    <row r="361" spans="1:15" ht="12.75" customHeight="1">
      <c r="A361" s="30">
        <v>351</v>
      </c>
      <c r="B361" s="281" t="s">
        <v>172</v>
      </c>
      <c r="C361" s="271">
        <v>1976.8</v>
      </c>
      <c r="D361" s="272">
        <v>1947.6333333333332</v>
      </c>
      <c r="E361" s="272">
        <v>1909.2666666666664</v>
      </c>
      <c r="F361" s="272">
        <v>1841.7333333333331</v>
      </c>
      <c r="G361" s="272">
        <v>1803.3666666666663</v>
      </c>
      <c r="H361" s="272">
        <v>2015.1666666666665</v>
      </c>
      <c r="I361" s="272">
        <v>2053.5333333333333</v>
      </c>
      <c r="J361" s="272">
        <v>2121.0666666666666</v>
      </c>
      <c r="K361" s="271">
        <v>1986</v>
      </c>
      <c r="L361" s="271">
        <v>1880.1</v>
      </c>
      <c r="M361" s="271">
        <v>20.61919</v>
      </c>
      <c r="N361" s="1"/>
      <c r="O361" s="1"/>
    </row>
    <row r="362" spans="1:15" ht="12.75" customHeight="1">
      <c r="A362" s="30">
        <v>352</v>
      </c>
      <c r="B362" s="281" t="s">
        <v>451</v>
      </c>
      <c r="C362" s="271">
        <v>741.55</v>
      </c>
      <c r="D362" s="272">
        <v>744.69999999999993</v>
      </c>
      <c r="E362" s="272">
        <v>734.84999999999991</v>
      </c>
      <c r="F362" s="272">
        <v>728.15</v>
      </c>
      <c r="G362" s="272">
        <v>718.3</v>
      </c>
      <c r="H362" s="272">
        <v>751.39999999999986</v>
      </c>
      <c r="I362" s="272">
        <v>761.25</v>
      </c>
      <c r="J362" s="272">
        <v>767.94999999999982</v>
      </c>
      <c r="K362" s="271">
        <v>754.55</v>
      </c>
      <c r="L362" s="271">
        <v>738</v>
      </c>
      <c r="M362" s="271">
        <v>0.30342000000000002</v>
      </c>
      <c r="N362" s="1"/>
      <c r="O362" s="1"/>
    </row>
    <row r="363" spans="1:15" ht="12.75" customHeight="1">
      <c r="A363" s="30">
        <v>353</v>
      </c>
      <c r="B363" s="281" t="s">
        <v>270</v>
      </c>
      <c r="C363" s="271">
        <v>2435.25</v>
      </c>
      <c r="D363" s="272">
        <v>2423.3833333333332</v>
      </c>
      <c r="E363" s="272">
        <v>2400.3166666666666</v>
      </c>
      <c r="F363" s="272">
        <v>2365.3833333333332</v>
      </c>
      <c r="G363" s="272">
        <v>2342.3166666666666</v>
      </c>
      <c r="H363" s="272">
        <v>2458.3166666666666</v>
      </c>
      <c r="I363" s="272">
        <v>2481.3833333333332</v>
      </c>
      <c r="J363" s="272">
        <v>2516.3166666666666</v>
      </c>
      <c r="K363" s="271">
        <v>2446.4499999999998</v>
      </c>
      <c r="L363" s="271">
        <v>2388.4499999999998</v>
      </c>
      <c r="M363" s="271">
        <v>2.2421899999999999</v>
      </c>
      <c r="N363" s="1"/>
      <c r="O363" s="1"/>
    </row>
    <row r="364" spans="1:15" ht="12.75" customHeight="1">
      <c r="A364" s="30">
        <v>354</v>
      </c>
      <c r="B364" s="281" t="s">
        <v>452</v>
      </c>
      <c r="C364" s="271">
        <v>2158.65</v>
      </c>
      <c r="D364" s="272">
        <v>2161.4666666666667</v>
      </c>
      <c r="E364" s="272">
        <v>2140.9333333333334</v>
      </c>
      <c r="F364" s="272">
        <v>2123.2166666666667</v>
      </c>
      <c r="G364" s="272">
        <v>2102.6833333333334</v>
      </c>
      <c r="H364" s="272">
        <v>2179.1833333333334</v>
      </c>
      <c r="I364" s="272">
        <v>2199.7166666666672</v>
      </c>
      <c r="J364" s="272">
        <v>2217.4333333333334</v>
      </c>
      <c r="K364" s="271">
        <v>2182</v>
      </c>
      <c r="L364" s="271">
        <v>2143.75</v>
      </c>
      <c r="M364" s="271">
        <v>1.22085</v>
      </c>
      <c r="N364" s="1"/>
      <c r="O364" s="1"/>
    </row>
    <row r="365" spans="1:15" ht="12.75" customHeight="1">
      <c r="A365" s="30">
        <v>355</v>
      </c>
      <c r="B365" s="281" t="s">
        <v>808</v>
      </c>
      <c r="C365" s="271">
        <v>291</v>
      </c>
      <c r="D365" s="272">
        <v>288.66666666666669</v>
      </c>
      <c r="E365" s="272">
        <v>282.33333333333337</v>
      </c>
      <c r="F365" s="272">
        <v>273.66666666666669</v>
      </c>
      <c r="G365" s="272">
        <v>267.33333333333337</v>
      </c>
      <c r="H365" s="272">
        <v>297.33333333333337</v>
      </c>
      <c r="I365" s="272">
        <v>303.66666666666674</v>
      </c>
      <c r="J365" s="272">
        <v>312.33333333333337</v>
      </c>
      <c r="K365" s="271">
        <v>295</v>
      </c>
      <c r="L365" s="271">
        <v>280</v>
      </c>
      <c r="M365" s="271">
        <v>65.794740000000004</v>
      </c>
      <c r="N365" s="1"/>
      <c r="O365" s="1"/>
    </row>
    <row r="366" spans="1:15" ht="12.75" customHeight="1">
      <c r="A366" s="30">
        <v>356</v>
      </c>
      <c r="B366" s="281" t="s">
        <v>174</v>
      </c>
      <c r="C366" s="271">
        <v>118.2</v>
      </c>
      <c r="D366" s="272">
        <v>118.5</v>
      </c>
      <c r="E366" s="272">
        <v>117.65</v>
      </c>
      <c r="F366" s="272">
        <v>117.10000000000001</v>
      </c>
      <c r="G366" s="272">
        <v>116.25000000000001</v>
      </c>
      <c r="H366" s="272">
        <v>119.05</v>
      </c>
      <c r="I366" s="272">
        <v>119.89999999999999</v>
      </c>
      <c r="J366" s="272">
        <v>120.44999999999999</v>
      </c>
      <c r="K366" s="271">
        <v>119.35</v>
      </c>
      <c r="L366" s="271">
        <v>117.95</v>
      </c>
      <c r="M366" s="271">
        <v>58.521140000000003</v>
      </c>
      <c r="N366" s="1"/>
      <c r="O366" s="1"/>
    </row>
    <row r="367" spans="1:15" ht="12.75" customHeight="1">
      <c r="A367" s="30">
        <v>357</v>
      </c>
      <c r="B367" s="281" t="s">
        <v>179</v>
      </c>
      <c r="C367" s="271">
        <v>229.45</v>
      </c>
      <c r="D367" s="272">
        <v>228.63333333333333</v>
      </c>
      <c r="E367" s="272">
        <v>227.31666666666666</v>
      </c>
      <c r="F367" s="272">
        <v>225.18333333333334</v>
      </c>
      <c r="G367" s="272">
        <v>223.86666666666667</v>
      </c>
      <c r="H367" s="272">
        <v>230.76666666666665</v>
      </c>
      <c r="I367" s="272">
        <v>232.08333333333331</v>
      </c>
      <c r="J367" s="272">
        <v>234.21666666666664</v>
      </c>
      <c r="K367" s="271">
        <v>229.95</v>
      </c>
      <c r="L367" s="271">
        <v>226.5</v>
      </c>
      <c r="M367" s="271">
        <v>97.554190000000006</v>
      </c>
      <c r="N367" s="1"/>
      <c r="O367" s="1"/>
    </row>
    <row r="368" spans="1:15" ht="12.75" customHeight="1">
      <c r="A368" s="30">
        <v>358</v>
      </c>
      <c r="B368" s="281" t="s">
        <v>809</v>
      </c>
      <c r="C368" s="271">
        <v>376.9</v>
      </c>
      <c r="D368" s="272">
        <v>377.51666666666665</v>
      </c>
      <c r="E368" s="272">
        <v>373.38333333333333</v>
      </c>
      <c r="F368" s="272">
        <v>369.86666666666667</v>
      </c>
      <c r="G368" s="272">
        <v>365.73333333333335</v>
      </c>
      <c r="H368" s="272">
        <v>381.0333333333333</v>
      </c>
      <c r="I368" s="272">
        <v>385.16666666666663</v>
      </c>
      <c r="J368" s="272">
        <v>388.68333333333328</v>
      </c>
      <c r="K368" s="271">
        <v>381.65</v>
      </c>
      <c r="L368" s="271">
        <v>374</v>
      </c>
      <c r="M368" s="271">
        <v>4.2263500000000001</v>
      </c>
      <c r="N368" s="1"/>
      <c r="O368" s="1"/>
    </row>
    <row r="369" spans="1:15" ht="12.75" customHeight="1">
      <c r="A369" s="30">
        <v>359</v>
      </c>
      <c r="B369" s="281" t="s">
        <v>271</v>
      </c>
      <c r="C369" s="271">
        <v>460.45</v>
      </c>
      <c r="D369" s="272">
        <v>461.2833333333333</v>
      </c>
      <c r="E369" s="272">
        <v>454.86666666666662</v>
      </c>
      <c r="F369" s="272">
        <v>449.2833333333333</v>
      </c>
      <c r="G369" s="272">
        <v>442.86666666666662</v>
      </c>
      <c r="H369" s="272">
        <v>466.86666666666662</v>
      </c>
      <c r="I369" s="272">
        <v>473.28333333333336</v>
      </c>
      <c r="J369" s="272">
        <v>478.86666666666662</v>
      </c>
      <c r="K369" s="271">
        <v>467.7</v>
      </c>
      <c r="L369" s="271">
        <v>455.7</v>
      </c>
      <c r="M369" s="271">
        <v>2.5575700000000001</v>
      </c>
      <c r="N369" s="1"/>
      <c r="O369" s="1"/>
    </row>
    <row r="370" spans="1:15" ht="12.75" customHeight="1">
      <c r="A370" s="30">
        <v>360</v>
      </c>
      <c r="B370" s="281" t="s">
        <v>453</v>
      </c>
      <c r="C370" s="271">
        <v>580.6</v>
      </c>
      <c r="D370" s="272">
        <v>584.1</v>
      </c>
      <c r="E370" s="272">
        <v>576.20000000000005</v>
      </c>
      <c r="F370" s="272">
        <v>571.80000000000007</v>
      </c>
      <c r="G370" s="272">
        <v>563.90000000000009</v>
      </c>
      <c r="H370" s="272">
        <v>588.5</v>
      </c>
      <c r="I370" s="272">
        <v>596.39999999999986</v>
      </c>
      <c r="J370" s="272">
        <v>600.79999999999995</v>
      </c>
      <c r="K370" s="271">
        <v>592</v>
      </c>
      <c r="L370" s="271">
        <v>579.70000000000005</v>
      </c>
      <c r="M370" s="271">
        <v>3.7890700000000002</v>
      </c>
      <c r="N370" s="1"/>
      <c r="O370" s="1"/>
    </row>
    <row r="371" spans="1:15" ht="12.75" customHeight="1">
      <c r="A371" s="30">
        <v>361</v>
      </c>
      <c r="B371" s="281" t="s">
        <v>454</v>
      </c>
      <c r="C371" s="271">
        <v>125.8</v>
      </c>
      <c r="D371" s="272">
        <v>126.21666666666665</v>
      </c>
      <c r="E371" s="272">
        <v>124.73333333333331</v>
      </c>
      <c r="F371" s="272">
        <v>123.66666666666666</v>
      </c>
      <c r="G371" s="272">
        <v>122.18333333333331</v>
      </c>
      <c r="H371" s="272">
        <v>127.2833333333333</v>
      </c>
      <c r="I371" s="272">
        <v>128.76666666666665</v>
      </c>
      <c r="J371" s="272">
        <v>129.83333333333331</v>
      </c>
      <c r="K371" s="271">
        <v>127.7</v>
      </c>
      <c r="L371" s="271">
        <v>125.15</v>
      </c>
      <c r="M371" s="271">
        <v>2.3001499999999999</v>
      </c>
      <c r="N371" s="1"/>
      <c r="O371" s="1"/>
    </row>
    <row r="372" spans="1:15" ht="12.75" customHeight="1">
      <c r="A372" s="30">
        <v>362</v>
      </c>
      <c r="B372" s="281" t="s">
        <v>858</v>
      </c>
      <c r="C372" s="271">
        <v>1384.05</v>
      </c>
      <c r="D372" s="272">
        <v>1390.05</v>
      </c>
      <c r="E372" s="272">
        <v>1356.1</v>
      </c>
      <c r="F372" s="272">
        <v>1328.1499999999999</v>
      </c>
      <c r="G372" s="272">
        <v>1294.1999999999998</v>
      </c>
      <c r="H372" s="272">
        <v>1418</v>
      </c>
      <c r="I372" s="272">
        <v>1451.9500000000003</v>
      </c>
      <c r="J372" s="272">
        <v>1479.9</v>
      </c>
      <c r="K372" s="271">
        <v>1424</v>
      </c>
      <c r="L372" s="271">
        <v>1362.1</v>
      </c>
      <c r="M372" s="271">
        <v>0.34506999999999999</v>
      </c>
      <c r="N372" s="1"/>
      <c r="O372" s="1"/>
    </row>
    <row r="373" spans="1:15" ht="12.75" customHeight="1">
      <c r="A373" s="30">
        <v>363</v>
      </c>
      <c r="B373" s="281" t="s">
        <v>455</v>
      </c>
      <c r="C373" s="271">
        <v>4240.55</v>
      </c>
      <c r="D373" s="272">
        <v>4266.583333333333</v>
      </c>
      <c r="E373" s="272">
        <v>4203.6166666666659</v>
      </c>
      <c r="F373" s="272">
        <v>4166.6833333333325</v>
      </c>
      <c r="G373" s="272">
        <v>4103.7166666666653</v>
      </c>
      <c r="H373" s="272">
        <v>4303.5166666666664</v>
      </c>
      <c r="I373" s="272">
        <v>4366.4833333333336</v>
      </c>
      <c r="J373" s="272">
        <v>4403.416666666667</v>
      </c>
      <c r="K373" s="271">
        <v>4329.55</v>
      </c>
      <c r="L373" s="271">
        <v>4229.6499999999996</v>
      </c>
      <c r="M373" s="271">
        <v>6.3759999999999997E-2</v>
      </c>
      <c r="N373" s="1"/>
      <c r="O373" s="1"/>
    </row>
    <row r="374" spans="1:15" ht="12.75" customHeight="1">
      <c r="A374" s="30">
        <v>364</v>
      </c>
      <c r="B374" s="281" t="s">
        <v>272</v>
      </c>
      <c r="C374" s="271">
        <v>14200.85</v>
      </c>
      <c r="D374" s="272">
        <v>14265.516666666668</v>
      </c>
      <c r="E374" s="272">
        <v>14060.683333333336</v>
      </c>
      <c r="F374" s="272">
        <v>13920.516666666668</v>
      </c>
      <c r="G374" s="272">
        <v>13715.683333333336</v>
      </c>
      <c r="H374" s="272">
        <v>14405.683333333336</v>
      </c>
      <c r="I374" s="272">
        <v>14610.516666666668</v>
      </c>
      <c r="J374" s="272">
        <v>14750.683333333336</v>
      </c>
      <c r="K374" s="271">
        <v>14470.35</v>
      </c>
      <c r="L374" s="271">
        <v>14125.35</v>
      </c>
      <c r="M374" s="271">
        <v>4.2729999999999997E-2</v>
      </c>
      <c r="N374" s="1"/>
      <c r="O374" s="1"/>
    </row>
    <row r="375" spans="1:15" ht="12.75" customHeight="1">
      <c r="A375" s="30">
        <v>365</v>
      </c>
      <c r="B375" s="281" t="s">
        <v>178</v>
      </c>
      <c r="C375" s="271">
        <v>33.549999999999997</v>
      </c>
      <c r="D375" s="272">
        <v>33.366666666666667</v>
      </c>
      <c r="E375" s="272">
        <v>33.133333333333333</v>
      </c>
      <c r="F375" s="272">
        <v>32.716666666666669</v>
      </c>
      <c r="G375" s="272">
        <v>32.483333333333334</v>
      </c>
      <c r="H375" s="272">
        <v>33.783333333333331</v>
      </c>
      <c r="I375" s="272">
        <v>34.016666666666666</v>
      </c>
      <c r="J375" s="272">
        <v>34.43333333333333</v>
      </c>
      <c r="K375" s="271">
        <v>33.6</v>
      </c>
      <c r="L375" s="271">
        <v>32.950000000000003</v>
      </c>
      <c r="M375" s="271">
        <v>203.60378</v>
      </c>
      <c r="N375" s="1"/>
      <c r="O375" s="1"/>
    </row>
    <row r="376" spans="1:15" ht="12.75" customHeight="1">
      <c r="A376" s="30">
        <v>366</v>
      </c>
      <c r="B376" s="281" t="s">
        <v>456</v>
      </c>
      <c r="C376" s="271">
        <v>570.79999999999995</v>
      </c>
      <c r="D376" s="272">
        <v>571.76666666666665</v>
      </c>
      <c r="E376" s="272">
        <v>567.98333333333335</v>
      </c>
      <c r="F376" s="272">
        <v>565.16666666666674</v>
      </c>
      <c r="G376" s="272">
        <v>561.38333333333344</v>
      </c>
      <c r="H376" s="272">
        <v>574.58333333333326</v>
      </c>
      <c r="I376" s="272">
        <v>578.36666666666656</v>
      </c>
      <c r="J376" s="272">
        <v>581.18333333333317</v>
      </c>
      <c r="K376" s="271">
        <v>575.54999999999995</v>
      </c>
      <c r="L376" s="271">
        <v>568.95000000000005</v>
      </c>
      <c r="M376" s="271">
        <v>0.88056000000000001</v>
      </c>
      <c r="N376" s="1"/>
      <c r="O376" s="1"/>
    </row>
    <row r="377" spans="1:15" ht="12.75" customHeight="1">
      <c r="A377" s="30">
        <v>367</v>
      </c>
      <c r="B377" s="281" t="s">
        <v>183</v>
      </c>
      <c r="C377" s="271">
        <v>121.75</v>
      </c>
      <c r="D377" s="272">
        <v>116.78333333333335</v>
      </c>
      <c r="E377" s="272">
        <v>108.66666666666669</v>
      </c>
      <c r="F377" s="272">
        <v>95.583333333333343</v>
      </c>
      <c r="G377" s="272">
        <v>87.466666666666683</v>
      </c>
      <c r="H377" s="272">
        <v>129.86666666666667</v>
      </c>
      <c r="I377" s="272">
        <v>137.98333333333335</v>
      </c>
      <c r="J377" s="272">
        <v>151.06666666666669</v>
      </c>
      <c r="K377" s="271">
        <v>124.9</v>
      </c>
      <c r="L377" s="271">
        <v>103.7</v>
      </c>
      <c r="M377" s="271">
        <v>1017.34025</v>
      </c>
      <c r="N377" s="1"/>
      <c r="O377" s="1"/>
    </row>
    <row r="378" spans="1:15" ht="12.75" customHeight="1">
      <c r="A378" s="30">
        <v>368</v>
      </c>
      <c r="B378" s="281" t="s">
        <v>184</v>
      </c>
      <c r="C378" s="271">
        <v>105.6</v>
      </c>
      <c r="D378" s="272">
        <v>105.25</v>
      </c>
      <c r="E378" s="272">
        <v>104.65</v>
      </c>
      <c r="F378" s="272">
        <v>103.7</v>
      </c>
      <c r="G378" s="272">
        <v>103.10000000000001</v>
      </c>
      <c r="H378" s="272">
        <v>106.2</v>
      </c>
      <c r="I378" s="272">
        <v>106.8</v>
      </c>
      <c r="J378" s="272">
        <v>107.75</v>
      </c>
      <c r="K378" s="271">
        <v>105.85</v>
      </c>
      <c r="L378" s="271">
        <v>104.3</v>
      </c>
      <c r="M378" s="271">
        <v>22.774519999999999</v>
      </c>
      <c r="N378" s="1"/>
      <c r="O378" s="1"/>
    </row>
    <row r="379" spans="1:15" ht="12.75" customHeight="1">
      <c r="A379" s="30">
        <v>369</v>
      </c>
      <c r="B379" s="281" t="s">
        <v>811</v>
      </c>
      <c r="C379" s="271">
        <v>566.15</v>
      </c>
      <c r="D379" s="272">
        <v>563.11666666666667</v>
      </c>
      <c r="E379" s="272">
        <v>550.23333333333335</v>
      </c>
      <c r="F379" s="272">
        <v>534.31666666666672</v>
      </c>
      <c r="G379" s="272">
        <v>521.43333333333339</v>
      </c>
      <c r="H379" s="272">
        <v>579.0333333333333</v>
      </c>
      <c r="I379" s="272">
        <v>591.91666666666674</v>
      </c>
      <c r="J379" s="272">
        <v>607.83333333333326</v>
      </c>
      <c r="K379" s="271">
        <v>576</v>
      </c>
      <c r="L379" s="271">
        <v>547.20000000000005</v>
      </c>
      <c r="M379" s="271">
        <v>4.5107999999999997</v>
      </c>
      <c r="N379" s="1"/>
      <c r="O379" s="1"/>
    </row>
    <row r="380" spans="1:15" ht="12.75" customHeight="1">
      <c r="A380" s="30">
        <v>370</v>
      </c>
      <c r="B380" s="281" t="s">
        <v>457</v>
      </c>
      <c r="C380" s="271">
        <v>279.64999999999998</v>
      </c>
      <c r="D380" s="272">
        <v>279.91666666666669</v>
      </c>
      <c r="E380" s="272">
        <v>276.83333333333337</v>
      </c>
      <c r="F380" s="272">
        <v>274.01666666666671</v>
      </c>
      <c r="G380" s="272">
        <v>270.93333333333339</v>
      </c>
      <c r="H380" s="272">
        <v>282.73333333333335</v>
      </c>
      <c r="I380" s="272">
        <v>285.81666666666672</v>
      </c>
      <c r="J380" s="272">
        <v>288.63333333333333</v>
      </c>
      <c r="K380" s="271">
        <v>283</v>
      </c>
      <c r="L380" s="271">
        <v>277.10000000000002</v>
      </c>
      <c r="M380" s="271">
        <v>1.2402299999999999</v>
      </c>
      <c r="N380" s="1"/>
      <c r="O380" s="1"/>
    </row>
    <row r="381" spans="1:15" ht="12.75" customHeight="1">
      <c r="A381" s="30">
        <v>371</v>
      </c>
      <c r="B381" s="281" t="s">
        <v>458</v>
      </c>
      <c r="C381" s="271">
        <v>1029.5999999999999</v>
      </c>
      <c r="D381" s="272">
        <v>1023.1166666666667</v>
      </c>
      <c r="E381" s="272">
        <v>1006.4833333333333</v>
      </c>
      <c r="F381" s="272">
        <v>983.36666666666667</v>
      </c>
      <c r="G381" s="272">
        <v>966.73333333333335</v>
      </c>
      <c r="H381" s="272">
        <v>1046.2333333333333</v>
      </c>
      <c r="I381" s="272">
        <v>1062.8666666666668</v>
      </c>
      <c r="J381" s="272">
        <v>1085.9833333333333</v>
      </c>
      <c r="K381" s="271">
        <v>1039.75</v>
      </c>
      <c r="L381" s="271">
        <v>1000</v>
      </c>
      <c r="M381" s="271">
        <v>8.5261200000000006</v>
      </c>
      <c r="N381" s="1"/>
      <c r="O381" s="1"/>
    </row>
    <row r="382" spans="1:15" ht="12.75" customHeight="1">
      <c r="A382" s="30">
        <v>372</v>
      </c>
      <c r="B382" s="281" t="s">
        <v>459</v>
      </c>
      <c r="C382" s="271">
        <v>30.75</v>
      </c>
      <c r="D382" s="272">
        <v>30.783333333333331</v>
      </c>
      <c r="E382" s="272">
        <v>30.666666666666664</v>
      </c>
      <c r="F382" s="272">
        <v>30.583333333333332</v>
      </c>
      <c r="G382" s="272">
        <v>30.466666666666665</v>
      </c>
      <c r="H382" s="272">
        <v>30.866666666666664</v>
      </c>
      <c r="I382" s="272">
        <v>30.983333333333331</v>
      </c>
      <c r="J382" s="272">
        <v>31.066666666666663</v>
      </c>
      <c r="K382" s="271">
        <v>30.9</v>
      </c>
      <c r="L382" s="271">
        <v>30.7</v>
      </c>
      <c r="M382" s="271">
        <v>10.996169999999999</v>
      </c>
      <c r="N382" s="1"/>
      <c r="O382" s="1"/>
    </row>
    <row r="383" spans="1:15" ht="12.75" customHeight="1">
      <c r="A383" s="30">
        <v>373</v>
      </c>
      <c r="B383" s="281" t="s">
        <v>810</v>
      </c>
      <c r="C383" s="271">
        <v>94.9</v>
      </c>
      <c r="D383" s="272">
        <v>95.100000000000009</v>
      </c>
      <c r="E383" s="272">
        <v>94.300000000000011</v>
      </c>
      <c r="F383" s="272">
        <v>93.7</v>
      </c>
      <c r="G383" s="272">
        <v>92.9</v>
      </c>
      <c r="H383" s="272">
        <v>95.700000000000017</v>
      </c>
      <c r="I383" s="272">
        <v>96.5</v>
      </c>
      <c r="J383" s="272">
        <v>97.100000000000023</v>
      </c>
      <c r="K383" s="271">
        <v>95.9</v>
      </c>
      <c r="L383" s="271">
        <v>94.5</v>
      </c>
      <c r="M383" s="271">
        <v>2.6114899999999999</v>
      </c>
      <c r="N383" s="1"/>
      <c r="O383" s="1"/>
    </row>
    <row r="384" spans="1:15" ht="12.75" customHeight="1">
      <c r="A384" s="30">
        <v>374</v>
      </c>
      <c r="B384" s="281" t="s">
        <v>460</v>
      </c>
      <c r="C384" s="271">
        <v>199.65</v>
      </c>
      <c r="D384" s="272">
        <v>199.41666666666666</v>
      </c>
      <c r="E384" s="272">
        <v>196.93333333333331</v>
      </c>
      <c r="F384" s="272">
        <v>194.21666666666664</v>
      </c>
      <c r="G384" s="272">
        <v>191.73333333333329</v>
      </c>
      <c r="H384" s="272">
        <v>202.13333333333333</v>
      </c>
      <c r="I384" s="272">
        <v>204.61666666666667</v>
      </c>
      <c r="J384" s="272">
        <v>207.33333333333334</v>
      </c>
      <c r="K384" s="271">
        <v>201.9</v>
      </c>
      <c r="L384" s="271">
        <v>196.7</v>
      </c>
      <c r="M384" s="271">
        <v>28.46555</v>
      </c>
      <c r="N384" s="1"/>
      <c r="O384" s="1"/>
    </row>
    <row r="385" spans="1:15" ht="12.75" customHeight="1">
      <c r="A385" s="30">
        <v>375</v>
      </c>
      <c r="B385" s="281" t="s">
        <v>461</v>
      </c>
      <c r="C385" s="271">
        <v>596.54999999999995</v>
      </c>
      <c r="D385" s="272">
        <v>598.48333333333323</v>
      </c>
      <c r="E385" s="272">
        <v>591.06666666666649</v>
      </c>
      <c r="F385" s="272">
        <v>585.58333333333326</v>
      </c>
      <c r="G385" s="272">
        <v>578.16666666666652</v>
      </c>
      <c r="H385" s="272">
        <v>603.96666666666647</v>
      </c>
      <c r="I385" s="272">
        <v>611.38333333333321</v>
      </c>
      <c r="J385" s="272">
        <v>616.86666666666645</v>
      </c>
      <c r="K385" s="271">
        <v>605.9</v>
      </c>
      <c r="L385" s="271">
        <v>593</v>
      </c>
      <c r="M385" s="271">
        <v>0.64792000000000005</v>
      </c>
      <c r="N385" s="1"/>
      <c r="O385" s="1"/>
    </row>
    <row r="386" spans="1:15" ht="12.75" customHeight="1">
      <c r="A386" s="30">
        <v>376</v>
      </c>
      <c r="B386" s="281" t="s">
        <v>462</v>
      </c>
      <c r="C386" s="271">
        <v>224.5</v>
      </c>
      <c r="D386" s="272">
        <v>224.95000000000002</v>
      </c>
      <c r="E386" s="272">
        <v>223.55000000000004</v>
      </c>
      <c r="F386" s="272">
        <v>222.60000000000002</v>
      </c>
      <c r="G386" s="272">
        <v>221.20000000000005</v>
      </c>
      <c r="H386" s="272">
        <v>225.90000000000003</v>
      </c>
      <c r="I386" s="272">
        <v>227.3</v>
      </c>
      <c r="J386" s="272">
        <v>228.25000000000003</v>
      </c>
      <c r="K386" s="271">
        <v>226.35</v>
      </c>
      <c r="L386" s="271">
        <v>224</v>
      </c>
      <c r="M386" s="271">
        <v>1.3886700000000001</v>
      </c>
      <c r="N386" s="1"/>
      <c r="O386" s="1"/>
    </row>
    <row r="387" spans="1:15" ht="12.75" customHeight="1">
      <c r="A387" s="30">
        <v>377</v>
      </c>
      <c r="B387" s="281" t="s">
        <v>463</v>
      </c>
      <c r="C387" s="271">
        <v>97.05</v>
      </c>
      <c r="D387" s="272">
        <v>95.033333333333346</v>
      </c>
      <c r="E387" s="272">
        <v>92.166666666666686</v>
      </c>
      <c r="F387" s="272">
        <v>87.283333333333346</v>
      </c>
      <c r="G387" s="272">
        <v>84.416666666666686</v>
      </c>
      <c r="H387" s="272">
        <v>99.916666666666686</v>
      </c>
      <c r="I387" s="272">
        <v>102.78333333333333</v>
      </c>
      <c r="J387" s="272">
        <v>107.66666666666669</v>
      </c>
      <c r="K387" s="271">
        <v>97.9</v>
      </c>
      <c r="L387" s="271">
        <v>90.15</v>
      </c>
      <c r="M387" s="271">
        <v>106.79995</v>
      </c>
      <c r="N387" s="1"/>
      <c r="O387" s="1"/>
    </row>
    <row r="388" spans="1:15" ht="12.75" customHeight="1">
      <c r="A388" s="30">
        <v>378</v>
      </c>
      <c r="B388" s="281" t="s">
        <v>464</v>
      </c>
      <c r="C388" s="271">
        <v>1748.5</v>
      </c>
      <c r="D388" s="272">
        <v>1747.5</v>
      </c>
      <c r="E388" s="272">
        <v>1726</v>
      </c>
      <c r="F388" s="272">
        <v>1703.5</v>
      </c>
      <c r="G388" s="272">
        <v>1682</v>
      </c>
      <c r="H388" s="272">
        <v>1770</v>
      </c>
      <c r="I388" s="272">
        <v>1791.5</v>
      </c>
      <c r="J388" s="272">
        <v>1814</v>
      </c>
      <c r="K388" s="271">
        <v>1769</v>
      </c>
      <c r="L388" s="271">
        <v>1725</v>
      </c>
      <c r="M388" s="271">
        <v>0.38556000000000001</v>
      </c>
      <c r="N388" s="1"/>
      <c r="O388" s="1"/>
    </row>
    <row r="389" spans="1:15" ht="12.75" customHeight="1">
      <c r="A389" s="30">
        <v>379</v>
      </c>
      <c r="B389" s="281" t="s">
        <v>859</v>
      </c>
      <c r="C389" s="271">
        <v>56.4</v>
      </c>
      <c r="D389" s="272">
        <v>56.283333333333331</v>
      </c>
      <c r="E389" s="272">
        <v>55.216666666666661</v>
      </c>
      <c r="F389" s="272">
        <v>54.033333333333331</v>
      </c>
      <c r="G389" s="272">
        <v>52.966666666666661</v>
      </c>
      <c r="H389" s="272">
        <v>57.466666666666661</v>
      </c>
      <c r="I389" s="272">
        <v>58.533333333333324</v>
      </c>
      <c r="J389" s="272">
        <v>59.716666666666661</v>
      </c>
      <c r="K389" s="271">
        <v>57.35</v>
      </c>
      <c r="L389" s="271">
        <v>55.1</v>
      </c>
      <c r="M389" s="271">
        <v>44.325949999999999</v>
      </c>
      <c r="N389" s="1"/>
      <c r="O389" s="1"/>
    </row>
    <row r="390" spans="1:15" ht="12.75" customHeight="1">
      <c r="A390" s="30">
        <v>380</v>
      </c>
      <c r="B390" s="281" t="s">
        <v>465</v>
      </c>
      <c r="C390" s="271">
        <v>149</v>
      </c>
      <c r="D390" s="272">
        <v>150.4</v>
      </c>
      <c r="E390" s="272">
        <v>147.20000000000002</v>
      </c>
      <c r="F390" s="272">
        <v>145.4</v>
      </c>
      <c r="G390" s="272">
        <v>142.20000000000002</v>
      </c>
      <c r="H390" s="272">
        <v>152.20000000000002</v>
      </c>
      <c r="I390" s="272">
        <v>155.4</v>
      </c>
      <c r="J390" s="272">
        <v>157.20000000000002</v>
      </c>
      <c r="K390" s="271">
        <v>153.6</v>
      </c>
      <c r="L390" s="271">
        <v>148.6</v>
      </c>
      <c r="M390" s="271">
        <v>24.74006</v>
      </c>
      <c r="N390" s="1"/>
      <c r="O390" s="1"/>
    </row>
    <row r="391" spans="1:15" ht="12.75" customHeight="1">
      <c r="A391" s="30">
        <v>381</v>
      </c>
      <c r="B391" s="281" t="s">
        <v>466</v>
      </c>
      <c r="C391" s="271">
        <v>986.1</v>
      </c>
      <c r="D391" s="272">
        <v>987.65000000000009</v>
      </c>
      <c r="E391" s="272">
        <v>981.35000000000014</v>
      </c>
      <c r="F391" s="272">
        <v>976.6</v>
      </c>
      <c r="G391" s="272">
        <v>970.30000000000007</v>
      </c>
      <c r="H391" s="272">
        <v>992.4000000000002</v>
      </c>
      <c r="I391" s="272">
        <v>998.70000000000016</v>
      </c>
      <c r="J391" s="272">
        <v>1003.4500000000003</v>
      </c>
      <c r="K391" s="271">
        <v>993.95</v>
      </c>
      <c r="L391" s="271">
        <v>982.9</v>
      </c>
      <c r="M391" s="271">
        <v>0.88861000000000001</v>
      </c>
      <c r="N391" s="1"/>
      <c r="O391" s="1"/>
    </row>
    <row r="392" spans="1:15" ht="12.75" customHeight="1">
      <c r="A392" s="30">
        <v>382</v>
      </c>
      <c r="B392" s="281" t="s">
        <v>185</v>
      </c>
      <c r="C392" s="271">
        <v>2639.75</v>
      </c>
      <c r="D392" s="272">
        <v>2648.3666666666668</v>
      </c>
      <c r="E392" s="272">
        <v>2626.7333333333336</v>
      </c>
      <c r="F392" s="272">
        <v>2613.7166666666667</v>
      </c>
      <c r="G392" s="272">
        <v>2592.0833333333335</v>
      </c>
      <c r="H392" s="272">
        <v>2661.3833333333337</v>
      </c>
      <c r="I392" s="272">
        <v>2683.0166666666669</v>
      </c>
      <c r="J392" s="272">
        <v>2696.0333333333338</v>
      </c>
      <c r="K392" s="271">
        <v>2670</v>
      </c>
      <c r="L392" s="271">
        <v>2635.35</v>
      </c>
      <c r="M392" s="271">
        <v>47.855789999999999</v>
      </c>
      <c r="N392" s="1"/>
      <c r="O392" s="1"/>
    </row>
    <row r="393" spans="1:15" ht="12.75" customHeight="1">
      <c r="A393" s="30">
        <v>383</v>
      </c>
      <c r="B393" s="281" t="s">
        <v>825</v>
      </c>
      <c r="C393" s="271">
        <v>133.1</v>
      </c>
      <c r="D393" s="272">
        <v>133.71666666666667</v>
      </c>
      <c r="E393" s="272">
        <v>129.63333333333333</v>
      </c>
      <c r="F393" s="272">
        <v>126.16666666666666</v>
      </c>
      <c r="G393" s="272">
        <v>122.08333333333331</v>
      </c>
      <c r="H393" s="272">
        <v>137.18333333333334</v>
      </c>
      <c r="I393" s="272">
        <v>141.26666666666665</v>
      </c>
      <c r="J393" s="272">
        <v>144.73333333333335</v>
      </c>
      <c r="K393" s="271">
        <v>137.80000000000001</v>
      </c>
      <c r="L393" s="271">
        <v>130.25</v>
      </c>
      <c r="M393" s="271">
        <v>14.92393</v>
      </c>
      <c r="N393" s="1"/>
      <c r="O393" s="1"/>
    </row>
    <row r="394" spans="1:15" ht="12.75" customHeight="1">
      <c r="A394" s="30">
        <v>384</v>
      </c>
      <c r="B394" s="281" t="s">
        <v>467</v>
      </c>
      <c r="C394" s="271">
        <v>936.65</v>
      </c>
      <c r="D394" s="272">
        <v>936.30000000000007</v>
      </c>
      <c r="E394" s="272">
        <v>928.85000000000014</v>
      </c>
      <c r="F394" s="272">
        <v>921.05000000000007</v>
      </c>
      <c r="G394" s="272">
        <v>913.60000000000014</v>
      </c>
      <c r="H394" s="272">
        <v>944.10000000000014</v>
      </c>
      <c r="I394" s="272">
        <v>951.55000000000018</v>
      </c>
      <c r="J394" s="272">
        <v>959.35000000000014</v>
      </c>
      <c r="K394" s="271">
        <v>943.75</v>
      </c>
      <c r="L394" s="271">
        <v>928.5</v>
      </c>
      <c r="M394" s="271">
        <v>0.18251000000000001</v>
      </c>
      <c r="N394" s="1"/>
      <c r="O394" s="1"/>
    </row>
    <row r="395" spans="1:15" ht="12.75" customHeight="1">
      <c r="A395" s="30">
        <v>385</v>
      </c>
      <c r="B395" s="281" t="s">
        <v>468</v>
      </c>
      <c r="C395" s="271">
        <v>1417</v>
      </c>
      <c r="D395" s="272">
        <v>1417.3833333333332</v>
      </c>
      <c r="E395" s="272">
        <v>1399.7666666666664</v>
      </c>
      <c r="F395" s="272">
        <v>1382.5333333333333</v>
      </c>
      <c r="G395" s="272">
        <v>1364.9166666666665</v>
      </c>
      <c r="H395" s="272">
        <v>1434.6166666666663</v>
      </c>
      <c r="I395" s="272">
        <v>1452.2333333333331</v>
      </c>
      <c r="J395" s="272">
        <v>1469.4666666666662</v>
      </c>
      <c r="K395" s="271">
        <v>1435</v>
      </c>
      <c r="L395" s="271">
        <v>1400.15</v>
      </c>
      <c r="M395" s="271">
        <v>1.57267</v>
      </c>
      <c r="N395" s="1"/>
      <c r="O395" s="1"/>
    </row>
    <row r="396" spans="1:15" ht="12.75" customHeight="1">
      <c r="A396" s="30">
        <v>386</v>
      </c>
      <c r="B396" s="281" t="s">
        <v>273</v>
      </c>
      <c r="C396" s="271">
        <v>922.4</v>
      </c>
      <c r="D396" s="272">
        <v>917.61666666666667</v>
      </c>
      <c r="E396" s="272">
        <v>910.7833333333333</v>
      </c>
      <c r="F396" s="272">
        <v>899.16666666666663</v>
      </c>
      <c r="G396" s="272">
        <v>892.33333333333326</v>
      </c>
      <c r="H396" s="272">
        <v>929.23333333333335</v>
      </c>
      <c r="I396" s="272">
        <v>936.06666666666661</v>
      </c>
      <c r="J396" s="272">
        <v>947.68333333333339</v>
      </c>
      <c r="K396" s="271">
        <v>924.45</v>
      </c>
      <c r="L396" s="271">
        <v>906</v>
      </c>
      <c r="M396" s="271">
        <v>12.223940000000001</v>
      </c>
      <c r="N396" s="1"/>
      <c r="O396" s="1"/>
    </row>
    <row r="397" spans="1:15" ht="12.75" customHeight="1">
      <c r="A397" s="30">
        <v>387</v>
      </c>
      <c r="B397" s="281" t="s">
        <v>187</v>
      </c>
      <c r="C397" s="271">
        <v>1287.5</v>
      </c>
      <c r="D397" s="272">
        <v>1283.2333333333333</v>
      </c>
      <c r="E397" s="272">
        <v>1276.5166666666667</v>
      </c>
      <c r="F397" s="272">
        <v>1265.5333333333333</v>
      </c>
      <c r="G397" s="272">
        <v>1258.8166666666666</v>
      </c>
      <c r="H397" s="272">
        <v>1294.2166666666667</v>
      </c>
      <c r="I397" s="272">
        <v>1300.9333333333334</v>
      </c>
      <c r="J397" s="272">
        <v>1311.9166666666667</v>
      </c>
      <c r="K397" s="271">
        <v>1289.95</v>
      </c>
      <c r="L397" s="271">
        <v>1272.25</v>
      </c>
      <c r="M397" s="271">
        <v>6.8402900000000004</v>
      </c>
      <c r="N397" s="1"/>
      <c r="O397" s="1"/>
    </row>
    <row r="398" spans="1:15" ht="12.75" customHeight="1">
      <c r="A398" s="30">
        <v>388</v>
      </c>
      <c r="B398" s="281" t="s">
        <v>469</v>
      </c>
      <c r="C398" s="271">
        <v>448.55</v>
      </c>
      <c r="D398" s="272">
        <v>449.33333333333331</v>
      </c>
      <c r="E398" s="272">
        <v>446.71666666666664</v>
      </c>
      <c r="F398" s="272">
        <v>444.88333333333333</v>
      </c>
      <c r="G398" s="272">
        <v>442.26666666666665</v>
      </c>
      <c r="H398" s="272">
        <v>451.16666666666663</v>
      </c>
      <c r="I398" s="272">
        <v>453.7833333333333</v>
      </c>
      <c r="J398" s="272">
        <v>455.61666666666662</v>
      </c>
      <c r="K398" s="271">
        <v>451.95</v>
      </c>
      <c r="L398" s="271">
        <v>447.5</v>
      </c>
      <c r="M398" s="271">
        <v>0.35610999999999998</v>
      </c>
      <c r="N398" s="1"/>
      <c r="O398" s="1"/>
    </row>
    <row r="399" spans="1:15" ht="12.75" customHeight="1">
      <c r="A399" s="30">
        <v>389</v>
      </c>
      <c r="B399" s="281" t="s">
        <v>470</v>
      </c>
      <c r="C399" s="271">
        <v>28.35</v>
      </c>
      <c r="D399" s="272">
        <v>28.3</v>
      </c>
      <c r="E399" s="272">
        <v>28.150000000000002</v>
      </c>
      <c r="F399" s="272">
        <v>27.950000000000003</v>
      </c>
      <c r="G399" s="272">
        <v>27.800000000000004</v>
      </c>
      <c r="H399" s="272">
        <v>28.5</v>
      </c>
      <c r="I399" s="272">
        <v>28.65</v>
      </c>
      <c r="J399" s="272">
        <v>28.849999999999998</v>
      </c>
      <c r="K399" s="271">
        <v>28.45</v>
      </c>
      <c r="L399" s="271">
        <v>28.1</v>
      </c>
      <c r="M399" s="271">
        <v>6.8072499999999998</v>
      </c>
      <c r="N399" s="1"/>
      <c r="O399" s="1"/>
    </row>
    <row r="400" spans="1:15" ht="12.75" customHeight="1">
      <c r="A400" s="30">
        <v>390</v>
      </c>
      <c r="B400" s="281" t="s">
        <v>471</v>
      </c>
      <c r="C400" s="271">
        <v>4778.05</v>
      </c>
      <c r="D400" s="272">
        <v>4756.3499999999995</v>
      </c>
      <c r="E400" s="272">
        <v>4712.6999999999989</v>
      </c>
      <c r="F400" s="272">
        <v>4647.3499999999995</v>
      </c>
      <c r="G400" s="272">
        <v>4603.6999999999989</v>
      </c>
      <c r="H400" s="272">
        <v>4821.6999999999989</v>
      </c>
      <c r="I400" s="272">
        <v>4865.3499999999985</v>
      </c>
      <c r="J400" s="272">
        <v>4930.6999999999989</v>
      </c>
      <c r="K400" s="271">
        <v>4800</v>
      </c>
      <c r="L400" s="271">
        <v>4691</v>
      </c>
      <c r="M400" s="271">
        <v>0.53208</v>
      </c>
      <c r="N400" s="1"/>
      <c r="O400" s="1"/>
    </row>
    <row r="401" spans="1:15" ht="12.75" customHeight="1">
      <c r="A401" s="30">
        <v>391</v>
      </c>
      <c r="B401" s="281" t="s">
        <v>191</v>
      </c>
      <c r="C401" s="271">
        <v>2381.5</v>
      </c>
      <c r="D401" s="272">
        <v>2389.0333333333333</v>
      </c>
      <c r="E401" s="272">
        <v>2354.4666666666667</v>
      </c>
      <c r="F401" s="272">
        <v>2327.4333333333334</v>
      </c>
      <c r="G401" s="272">
        <v>2292.8666666666668</v>
      </c>
      <c r="H401" s="272">
        <v>2416.0666666666666</v>
      </c>
      <c r="I401" s="272">
        <v>2450.6333333333332</v>
      </c>
      <c r="J401" s="272">
        <v>2477.6666666666665</v>
      </c>
      <c r="K401" s="271">
        <v>2423.6</v>
      </c>
      <c r="L401" s="271">
        <v>2362</v>
      </c>
      <c r="M401" s="271">
        <v>3.2916300000000001</v>
      </c>
      <c r="N401" s="1"/>
      <c r="O401" s="1"/>
    </row>
    <row r="402" spans="1:15" ht="12.75" customHeight="1">
      <c r="A402" s="30">
        <v>392</v>
      </c>
      <c r="B402" s="281" t="s">
        <v>274</v>
      </c>
      <c r="C402" s="271">
        <v>6236.05</v>
      </c>
      <c r="D402" s="272">
        <v>6255.3499999999995</v>
      </c>
      <c r="E402" s="272">
        <v>6210.6999999999989</v>
      </c>
      <c r="F402" s="272">
        <v>6185.3499999999995</v>
      </c>
      <c r="G402" s="272">
        <v>6140.6999999999989</v>
      </c>
      <c r="H402" s="272">
        <v>6280.6999999999989</v>
      </c>
      <c r="I402" s="272">
        <v>6325.3499999999985</v>
      </c>
      <c r="J402" s="272">
        <v>6350.6999999999989</v>
      </c>
      <c r="K402" s="271">
        <v>6300</v>
      </c>
      <c r="L402" s="271">
        <v>6230</v>
      </c>
      <c r="M402" s="271">
        <v>0.14776</v>
      </c>
      <c r="N402" s="1"/>
      <c r="O402" s="1"/>
    </row>
    <row r="403" spans="1:15" ht="12.75" customHeight="1">
      <c r="A403" s="30">
        <v>393</v>
      </c>
      <c r="B403" s="281" t="s">
        <v>860</v>
      </c>
      <c r="C403" s="271">
        <v>1216.2</v>
      </c>
      <c r="D403" s="272">
        <v>1226.4333333333334</v>
      </c>
      <c r="E403" s="272">
        <v>1201.7666666666669</v>
      </c>
      <c r="F403" s="272">
        <v>1187.3333333333335</v>
      </c>
      <c r="G403" s="272">
        <v>1162.666666666667</v>
      </c>
      <c r="H403" s="272">
        <v>1240.8666666666668</v>
      </c>
      <c r="I403" s="272">
        <v>1265.5333333333333</v>
      </c>
      <c r="J403" s="272">
        <v>1279.9666666666667</v>
      </c>
      <c r="K403" s="271">
        <v>1251.0999999999999</v>
      </c>
      <c r="L403" s="271">
        <v>1212</v>
      </c>
      <c r="M403" s="271">
        <v>0.48320999999999997</v>
      </c>
      <c r="N403" s="1"/>
      <c r="O403" s="1"/>
    </row>
    <row r="404" spans="1:15" ht="12.75" customHeight="1">
      <c r="A404" s="30">
        <v>394</v>
      </c>
      <c r="B404" s="281" t="s">
        <v>861</v>
      </c>
      <c r="C404" s="271">
        <v>408.85</v>
      </c>
      <c r="D404" s="272">
        <v>409.86666666666662</v>
      </c>
      <c r="E404" s="272">
        <v>404.78333333333325</v>
      </c>
      <c r="F404" s="272">
        <v>400.71666666666664</v>
      </c>
      <c r="G404" s="272">
        <v>395.63333333333327</v>
      </c>
      <c r="H404" s="272">
        <v>413.93333333333322</v>
      </c>
      <c r="I404" s="272">
        <v>419.01666666666659</v>
      </c>
      <c r="J404" s="272">
        <v>423.0833333333332</v>
      </c>
      <c r="K404" s="271">
        <v>414.95</v>
      </c>
      <c r="L404" s="271">
        <v>405.8</v>
      </c>
      <c r="M404" s="271">
        <v>0.98163999999999996</v>
      </c>
      <c r="N404" s="1"/>
      <c r="O404" s="1"/>
    </row>
    <row r="405" spans="1:15" ht="12.75" customHeight="1">
      <c r="A405" s="30">
        <v>395</v>
      </c>
      <c r="B405" s="281" t="s">
        <v>472</v>
      </c>
      <c r="C405" s="271">
        <v>2993.6</v>
      </c>
      <c r="D405" s="272">
        <v>3004.0333333333333</v>
      </c>
      <c r="E405" s="272">
        <v>2972.0666666666666</v>
      </c>
      <c r="F405" s="272">
        <v>2950.5333333333333</v>
      </c>
      <c r="G405" s="272">
        <v>2918.5666666666666</v>
      </c>
      <c r="H405" s="272">
        <v>3025.5666666666666</v>
      </c>
      <c r="I405" s="272">
        <v>3057.5333333333328</v>
      </c>
      <c r="J405" s="272">
        <v>3079.0666666666666</v>
      </c>
      <c r="K405" s="271">
        <v>3036</v>
      </c>
      <c r="L405" s="271">
        <v>2982.5</v>
      </c>
      <c r="M405" s="271">
        <v>1.0676000000000001</v>
      </c>
      <c r="N405" s="1"/>
      <c r="O405" s="1"/>
    </row>
    <row r="406" spans="1:15" ht="12.75" customHeight="1">
      <c r="A406" s="30">
        <v>396</v>
      </c>
      <c r="B406" s="281" t="s">
        <v>473</v>
      </c>
      <c r="C406" s="271">
        <v>117.35</v>
      </c>
      <c r="D406" s="272">
        <v>117.41666666666667</v>
      </c>
      <c r="E406" s="272">
        <v>115.13333333333334</v>
      </c>
      <c r="F406" s="272">
        <v>112.91666666666667</v>
      </c>
      <c r="G406" s="272">
        <v>110.63333333333334</v>
      </c>
      <c r="H406" s="272">
        <v>119.63333333333334</v>
      </c>
      <c r="I406" s="272">
        <v>121.91666666666667</v>
      </c>
      <c r="J406" s="272">
        <v>124.13333333333334</v>
      </c>
      <c r="K406" s="271">
        <v>119.7</v>
      </c>
      <c r="L406" s="271">
        <v>115.2</v>
      </c>
      <c r="M406" s="271">
        <v>11.77486</v>
      </c>
      <c r="N406" s="1"/>
      <c r="O406" s="1"/>
    </row>
    <row r="407" spans="1:15" ht="12.75" customHeight="1">
      <c r="A407" s="30">
        <v>397</v>
      </c>
      <c r="B407" s="281" t="s">
        <v>474</v>
      </c>
      <c r="C407" s="271">
        <v>2940.65</v>
      </c>
      <c r="D407" s="272">
        <v>2953.8333333333335</v>
      </c>
      <c r="E407" s="272">
        <v>2914.8166666666671</v>
      </c>
      <c r="F407" s="272">
        <v>2888.9833333333336</v>
      </c>
      <c r="G407" s="272">
        <v>2849.9666666666672</v>
      </c>
      <c r="H407" s="272">
        <v>2979.666666666667</v>
      </c>
      <c r="I407" s="272">
        <v>3018.6833333333334</v>
      </c>
      <c r="J407" s="272">
        <v>3044.5166666666669</v>
      </c>
      <c r="K407" s="271">
        <v>2992.85</v>
      </c>
      <c r="L407" s="271">
        <v>2928</v>
      </c>
      <c r="M407" s="271">
        <v>2.4330000000000001E-2</v>
      </c>
      <c r="N407" s="1"/>
      <c r="O407" s="1"/>
    </row>
    <row r="408" spans="1:15" ht="12.75" customHeight="1">
      <c r="A408" s="30">
        <v>398</v>
      </c>
      <c r="B408" s="281" t="s">
        <v>475</v>
      </c>
      <c r="C408" s="271">
        <v>391.05</v>
      </c>
      <c r="D408" s="272">
        <v>392.75</v>
      </c>
      <c r="E408" s="272">
        <v>387.7</v>
      </c>
      <c r="F408" s="272">
        <v>384.34999999999997</v>
      </c>
      <c r="G408" s="272">
        <v>379.29999999999995</v>
      </c>
      <c r="H408" s="272">
        <v>396.1</v>
      </c>
      <c r="I408" s="272">
        <v>401.15</v>
      </c>
      <c r="J408" s="272">
        <v>404.50000000000006</v>
      </c>
      <c r="K408" s="271">
        <v>397.8</v>
      </c>
      <c r="L408" s="271">
        <v>389.4</v>
      </c>
      <c r="M408" s="271">
        <v>0.81494</v>
      </c>
      <c r="N408" s="1"/>
      <c r="O408" s="1"/>
    </row>
    <row r="409" spans="1:15" ht="12.75" customHeight="1">
      <c r="A409" s="30">
        <v>399</v>
      </c>
      <c r="B409" s="281" t="s">
        <v>476</v>
      </c>
      <c r="C409" s="271">
        <v>116.5</v>
      </c>
      <c r="D409" s="272">
        <v>116.88333333333333</v>
      </c>
      <c r="E409" s="272">
        <v>115.56666666666665</v>
      </c>
      <c r="F409" s="272">
        <v>114.63333333333333</v>
      </c>
      <c r="G409" s="272">
        <v>113.31666666666665</v>
      </c>
      <c r="H409" s="272">
        <v>117.81666666666665</v>
      </c>
      <c r="I409" s="272">
        <v>119.13333333333331</v>
      </c>
      <c r="J409" s="272">
        <v>120.06666666666665</v>
      </c>
      <c r="K409" s="271">
        <v>118.2</v>
      </c>
      <c r="L409" s="271">
        <v>115.95</v>
      </c>
      <c r="M409" s="271">
        <v>13.100300000000001</v>
      </c>
      <c r="N409" s="1"/>
      <c r="O409" s="1"/>
    </row>
    <row r="410" spans="1:15" ht="12.75" customHeight="1">
      <c r="A410" s="30">
        <v>400</v>
      </c>
      <c r="B410" s="281" t="s">
        <v>189</v>
      </c>
      <c r="C410" s="271">
        <v>21348</v>
      </c>
      <c r="D410" s="272">
        <v>21290.816666666666</v>
      </c>
      <c r="E410" s="272">
        <v>21137.183333333331</v>
      </c>
      <c r="F410" s="272">
        <v>20926.366666666665</v>
      </c>
      <c r="G410" s="272">
        <v>20772.73333333333</v>
      </c>
      <c r="H410" s="272">
        <v>21501.633333333331</v>
      </c>
      <c r="I410" s="272">
        <v>21655.266666666663</v>
      </c>
      <c r="J410" s="272">
        <v>21866.083333333332</v>
      </c>
      <c r="K410" s="271">
        <v>21444.45</v>
      </c>
      <c r="L410" s="271">
        <v>21080</v>
      </c>
      <c r="M410" s="271">
        <v>0.19541</v>
      </c>
      <c r="N410" s="1"/>
      <c r="O410" s="1"/>
    </row>
    <row r="411" spans="1:15" ht="12.75" customHeight="1">
      <c r="A411" s="30">
        <v>401</v>
      </c>
      <c r="B411" s="281" t="s">
        <v>862</v>
      </c>
      <c r="C411" s="271">
        <v>45.7</v>
      </c>
      <c r="D411" s="272">
        <v>45.816666666666663</v>
      </c>
      <c r="E411" s="272">
        <v>45.183333333333323</v>
      </c>
      <c r="F411" s="272">
        <v>44.666666666666657</v>
      </c>
      <c r="G411" s="272">
        <v>44.033333333333317</v>
      </c>
      <c r="H411" s="272">
        <v>46.333333333333329</v>
      </c>
      <c r="I411" s="272">
        <v>46.966666666666669</v>
      </c>
      <c r="J411" s="272">
        <v>47.483333333333334</v>
      </c>
      <c r="K411" s="271">
        <v>46.45</v>
      </c>
      <c r="L411" s="271">
        <v>45.3</v>
      </c>
      <c r="M411" s="271">
        <v>72.715379999999996</v>
      </c>
      <c r="N411" s="1"/>
      <c r="O411" s="1"/>
    </row>
    <row r="412" spans="1:15" ht="12.75" customHeight="1">
      <c r="A412" s="30">
        <v>402</v>
      </c>
      <c r="B412" s="281" t="s">
        <v>477</v>
      </c>
      <c r="C412" s="271">
        <v>1894.5</v>
      </c>
      <c r="D412" s="272">
        <v>1883.8</v>
      </c>
      <c r="E412" s="272">
        <v>1867.6999999999998</v>
      </c>
      <c r="F412" s="272">
        <v>1840.8999999999999</v>
      </c>
      <c r="G412" s="272">
        <v>1824.7999999999997</v>
      </c>
      <c r="H412" s="272">
        <v>1910.6</v>
      </c>
      <c r="I412" s="272">
        <v>1926.6999999999998</v>
      </c>
      <c r="J412" s="272">
        <v>1953.5</v>
      </c>
      <c r="K412" s="271">
        <v>1899.9</v>
      </c>
      <c r="L412" s="271">
        <v>1857</v>
      </c>
      <c r="M412" s="271">
        <v>0.64615999999999996</v>
      </c>
      <c r="N412" s="1"/>
      <c r="O412" s="1"/>
    </row>
    <row r="413" spans="1:15" ht="12.75" customHeight="1">
      <c r="A413" s="30">
        <v>403</v>
      </c>
      <c r="B413" s="281" t="s">
        <v>192</v>
      </c>
      <c r="C413" s="271">
        <v>1343.05</v>
      </c>
      <c r="D413" s="272">
        <v>1339.95</v>
      </c>
      <c r="E413" s="272">
        <v>1330.2</v>
      </c>
      <c r="F413" s="272">
        <v>1317.35</v>
      </c>
      <c r="G413" s="272">
        <v>1307.5999999999999</v>
      </c>
      <c r="H413" s="272">
        <v>1352.8000000000002</v>
      </c>
      <c r="I413" s="272">
        <v>1362.5500000000002</v>
      </c>
      <c r="J413" s="272">
        <v>1375.4000000000003</v>
      </c>
      <c r="K413" s="271">
        <v>1349.7</v>
      </c>
      <c r="L413" s="271">
        <v>1327.1</v>
      </c>
      <c r="M413" s="271">
        <v>4.0597000000000003</v>
      </c>
      <c r="N413" s="1"/>
      <c r="O413" s="1"/>
    </row>
    <row r="414" spans="1:15" ht="12.75" customHeight="1">
      <c r="A414" s="30">
        <v>404</v>
      </c>
      <c r="B414" s="281" t="s">
        <v>863</v>
      </c>
      <c r="C414" s="271">
        <v>299.3</v>
      </c>
      <c r="D414" s="272">
        <v>299.56666666666666</v>
      </c>
      <c r="E414" s="272">
        <v>295.63333333333333</v>
      </c>
      <c r="F414" s="272">
        <v>291.96666666666664</v>
      </c>
      <c r="G414" s="272">
        <v>288.0333333333333</v>
      </c>
      <c r="H414" s="272">
        <v>303.23333333333335</v>
      </c>
      <c r="I414" s="272">
        <v>307.16666666666663</v>
      </c>
      <c r="J414" s="272">
        <v>310.83333333333337</v>
      </c>
      <c r="K414" s="271">
        <v>303.5</v>
      </c>
      <c r="L414" s="271">
        <v>295.89999999999998</v>
      </c>
      <c r="M414" s="271">
        <v>0.73392999999999997</v>
      </c>
      <c r="N414" s="1"/>
      <c r="O414" s="1"/>
    </row>
    <row r="415" spans="1:15" ht="12.75" customHeight="1">
      <c r="A415" s="30">
        <v>405</v>
      </c>
      <c r="B415" s="281" t="s">
        <v>190</v>
      </c>
      <c r="C415" s="271">
        <v>2890.8</v>
      </c>
      <c r="D415" s="272">
        <v>2885.1000000000004</v>
      </c>
      <c r="E415" s="272">
        <v>2857.8000000000006</v>
      </c>
      <c r="F415" s="272">
        <v>2824.8</v>
      </c>
      <c r="G415" s="272">
        <v>2797.5000000000005</v>
      </c>
      <c r="H415" s="272">
        <v>2918.1000000000008</v>
      </c>
      <c r="I415" s="272">
        <v>2945.4</v>
      </c>
      <c r="J415" s="272">
        <v>2978.400000000001</v>
      </c>
      <c r="K415" s="271">
        <v>2912.4</v>
      </c>
      <c r="L415" s="271">
        <v>2852.1</v>
      </c>
      <c r="M415" s="271">
        <v>5.12669</v>
      </c>
      <c r="N415" s="1"/>
      <c r="O415" s="1"/>
    </row>
    <row r="416" spans="1:15" ht="12.75" customHeight="1">
      <c r="A416" s="30">
        <v>406</v>
      </c>
      <c r="B416" s="281" t="s">
        <v>478</v>
      </c>
      <c r="C416" s="271">
        <v>710</v>
      </c>
      <c r="D416" s="272">
        <v>706.2833333333333</v>
      </c>
      <c r="E416" s="272">
        <v>696.71666666666658</v>
      </c>
      <c r="F416" s="272">
        <v>683.43333333333328</v>
      </c>
      <c r="G416" s="272">
        <v>673.86666666666656</v>
      </c>
      <c r="H416" s="272">
        <v>719.56666666666661</v>
      </c>
      <c r="I416" s="272">
        <v>729.13333333333321</v>
      </c>
      <c r="J416" s="272">
        <v>742.41666666666663</v>
      </c>
      <c r="K416" s="271">
        <v>715.85</v>
      </c>
      <c r="L416" s="271">
        <v>693</v>
      </c>
      <c r="M416" s="271">
        <v>2.5054500000000002</v>
      </c>
      <c r="N416" s="1"/>
      <c r="O416" s="1"/>
    </row>
    <row r="417" spans="1:15" ht="12.75" customHeight="1">
      <c r="A417" s="30">
        <v>407</v>
      </c>
      <c r="B417" s="281" t="s">
        <v>479</v>
      </c>
      <c r="C417" s="271">
        <v>3439.8</v>
      </c>
      <c r="D417" s="272">
        <v>3425.0833333333335</v>
      </c>
      <c r="E417" s="272">
        <v>3401.166666666667</v>
      </c>
      <c r="F417" s="272">
        <v>3362.5333333333333</v>
      </c>
      <c r="G417" s="272">
        <v>3338.6166666666668</v>
      </c>
      <c r="H417" s="272">
        <v>3463.7166666666672</v>
      </c>
      <c r="I417" s="272">
        <v>3487.6333333333341</v>
      </c>
      <c r="J417" s="272">
        <v>3526.2666666666673</v>
      </c>
      <c r="K417" s="271">
        <v>3449</v>
      </c>
      <c r="L417" s="271">
        <v>3386.45</v>
      </c>
      <c r="M417" s="271">
        <v>0.23383999999999999</v>
      </c>
      <c r="N417" s="1"/>
      <c r="O417" s="1"/>
    </row>
    <row r="418" spans="1:15" ht="12.75" customHeight="1">
      <c r="A418" s="30">
        <v>408</v>
      </c>
      <c r="B418" s="281" t="s">
        <v>480</v>
      </c>
      <c r="C418" s="271">
        <v>452.95</v>
      </c>
      <c r="D418" s="272">
        <v>455.59999999999997</v>
      </c>
      <c r="E418" s="272">
        <v>445.49999999999994</v>
      </c>
      <c r="F418" s="272">
        <v>438.04999999999995</v>
      </c>
      <c r="G418" s="272">
        <v>427.94999999999993</v>
      </c>
      <c r="H418" s="272">
        <v>463.04999999999995</v>
      </c>
      <c r="I418" s="272">
        <v>473.15</v>
      </c>
      <c r="J418" s="272">
        <v>480.59999999999997</v>
      </c>
      <c r="K418" s="271">
        <v>465.7</v>
      </c>
      <c r="L418" s="271">
        <v>448.15</v>
      </c>
      <c r="M418" s="271">
        <v>2.0056799999999999</v>
      </c>
      <c r="N418" s="1"/>
      <c r="O418" s="1"/>
    </row>
    <row r="419" spans="1:15" ht="12.75" customHeight="1">
      <c r="A419" s="30">
        <v>409</v>
      </c>
      <c r="B419" s="281" t="s">
        <v>826</v>
      </c>
      <c r="C419" s="271">
        <v>527.6</v>
      </c>
      <c r="D419" s="272">
        <v>529.73333333333335</v>
      </c>
      <c r="E419" s="272">
        <v>522.11666666666667</v>
      </c>
      <c r="F419" s="272">
        <v>516.63333333333333</v>
      </c>
      <c r="G419" s="272">
        <v>509.01666666666665</v>
      </c>
      <c r="H419" s="272">
        <v>535.2166666666667</v>
      </c>
      <c r="I419" s="272">
        <v>542.83333333333348</v>
      </c>
      <c r="J419" s="272">
        <v>548.31666666666672</v>
      </c>
      <c r="K419" s="271">
        <v>537.35</v>
      </c>
      <c r="L419" s="271">
        <v>524.25</v>
      </c>
      <c r="M419" s="271">
        <v>23.502800000000001</v>
      </c>
      <c r="N419" s="1"/>
      <c r="O419" s="1"/>
    </row>
    <row r="420" spans="1:15" ht="12.75" customHeight="1">
      <c r="A420" s="30">
        <v>410</v>
      </c>
      <c r="B420" s="281" t="s">
        <v>481</v>
      </c>
      <c r="C420" s="271">
        <v>704.6</v>
      </c>
      <c r="D420" s="272">
        <v>702.71666666666658</v>
      </c>
      <c r="E420" s="272">
        <v>697.43333333333317</v>
      </c>
      <c r="F420" s="272">
        <v>690.26666666666654</v>
      </c>
      <c r="G420" s="272">
        <v>684.98333333333312</v>
      </c>
      <c r="H420" s="272">
        <v>709.88333333333321</v>
      </c>
      <c r="I420" s="272">
        <v>715.16666666666674</v>
      </c>
      <c r="J420" s="272">
        <v>722.33333333333326</v>
      </c>
      <c r="K420" s="271">
        <v>708</v>
      </c>
      <c r="L420" s="271">
        <v>695.55</v>
      </c>
      <c r="M420" s="271">
        <v>0.47177999999999998</v>
      </c>
      <c r="N420" s="1"/>
      <c r="O420" s="1"/>
    </row>
    <row r="421" spans="1:15" ht="12.75" customHeight="1">
      <c r="A421" s="30">
        <v>411</v>
      </c>
      <c r="B421" s="281" t="s">
        <v>482</v>
      </c>
      <c r="C421" s="271">
        <v>46.95</v>
      </c>
      <c r="D421" s="272">
        <v>46.916666666666664</v>
      </c>
      <c r="E421" s="272">
        <v>46.333333333333329</v>
      </c>
      <c r="F421" s="272">
        <v>45.716666666666661</v>
      </c>
      <c r="G421" s="272">
        <v>45.133333333333326</v>
      </c>
      <c r="H421" s="272">
        <v>47.533333333333331</v>
      </c>
      <c r="I421" s="272">
        <v>48.11666666666666</v>
      </c>
      <c r="J421" s="272">
        <v>48.733333333333334</v>
      </c>
      <c r="K421" s="271">
        <v>47.5</v>
      </c>
      <c r="L421" s="271">
        <v>46.3</v>
      </c>
      <c r="M421" s="271">
        <v>26.76688</v>
      </c>
      <c r="N421" s="1"/>
      <c r="O421" s="1"/>
    </row>
    <row r="422" spans="1:15" ht="12.75" customHeight="1">
      <c r="A422" s="30">
        <v>412</v>
      </c>
      <c r="B422" s="281" t="s">
        <v>864</v>
      </c>
      <c r="C422" s="271">
        <v>719.75</v>
      </c>
      <c r="D422" s="272">
        <v>721.06666666666661</v>
      </c>
      <c r="E422" s="272">
        <v>713.28333333333319</v>
      </c>
      <c r="F422" s="272">
        <v>706.81666666666661</v>
      </c>
      <c r="G422" s="272">
        <v>699.03333333333319</v>
      </c>
      <c r="H422" s="272">
        <v>727.53333333333319</v>
      </c>
      <c r="I422" s="272">
        <v>735.31666666666649</v>
      </c>
      <c r="J422" s="272">
        <v>741.78333333333319</v>
      </c>
      <c r="K422" s="271">
        <v>728.85</v>
      </c>
      <c r="L422" s="271">
        <v>714.6</v>
      </c>
      <c r="M422" s="271">
        <v>2.33283</v>
      </c>
      <c r="N422" s="1"/>
      <c r="O422" s="1"/>
    </row>
    <row r="423" spans="1:15" ht="12.75" customHeight="1">
      <c r="A423" s="30">
        <v>413</v>
      </c>
      <c r="B423" s="281" t="s">
        <v>188</v>
      </c>
      <c r="C423" s="271">
        <v>519.29999999999995</v>
      </c>
      <c r="D423" s="272">
        <v>518.19999999999993</v>
      </c>
      <c r="E423" s="272">
        <v>513.39999999999986</v>
      </c>
      <c r="F423" s="272">
        <v>507.49999999999989</v>
      </c>
      <c r="G423" s="272">
        <v>502.69999999999982</v>
      </c>
      <c r="H423" s="272">
        <v>524.09999999999991</v>
      </c>
      <c r="I423" s="272">
        <v>528.89999999999986</v>
      </c>
      <c r="J423" s="272">
        <v>534.79999999999995</v>
      </c>
      <c r="K423" s="271">
        <v>523</v>
      </c>
      <c r="L423" s="271">
        <v>512.29999999999995</v>
      </c>
      <c r="M423" s="271">
        <v>119.3065</v>
      </c>
      <c r="N423" s="1"/>
      <c r="O423" s="1"/>
    </row>
    <row r="424" spans="1:15" ht="12.75" customHeight="1">
      <c r="A424" s="30">
        <v>414</v>
      </c>
      <c r="B424" s="281" t="s">
        <v>186</v>
      </c>
      <c r="C424" s="271">
        <v>79.45</v>
      </c>
      <c r="D424" s="272">
        <v>79.533333333333331</v>
      </c>
      <c r="E424" s="272">
        <v>78.816666666666663</v>
      </c>
      <c r="F424" s="272">
        <v>78.183333333333337</v>
      </c>
      <c r="G424" s="272">
        <v>77.466666666666669</v>
      </c>
      <c r="H424" s="272">
        <v>80.166666666666657</v>
      </c>
      <c r="I424" s="272">
        <v>80.883333333333326</v>
      </c>
      <c r="J424" s="272">
        <v>81.516666666666652</v>
      </c>
      <c r="K424" s="271">
        <v>80.25</v>
      </c>
      <c r="L424" s="271">
        <v>78.900000000000006</v>
      </c>
      <c r="M424" s="271">
        <v>150.02345</v>
      </c>
      <c r="N424" s="1"/>
      <c r="O424" s="1"/>
    </row>
    <row r="425" spans="1:15" ht="12.75" customHeight="1">
      <c r="A425" s="30">
        <v>415</v>
      </c>
      <c r="B425" s="281" t="s">
        <v>483</v>
      </c>
      <c r="C425" s="271">
        <v>298.35000000000002</v>
      </c>
      <c r="D425" s="272">
        <v>297.61666666666667</v>
      </c>
      <c r="E425" s="272">
        <v>293.23333333333335</v>
      </c>
      <c r="F425" s="272">
        <v>288.11666666666667</v>
      </c>
      <c r="G425" s="272">
        <v>283.73333333333335</v>
      </c>
      <c r="H425" s="272">
        <v>302.73333333333335</v>
      </c>
      <c r="I425" s="272">
        <v>307.11666666666667</v>
      </c>
      <c r="J425" s="272">
        <v>312.23333333333335</v>
      </c>
      <c r="K425" s="271">
        <v>302</v>
      </c>
      <c r="L425" s="271">
        <v>292.5</v>
      </c>
      <c r="M425" s="271">
        <v>4.9473799999999999</v>
      </c>
      <c r="N425" s="1"/>
      <c r="O425" s="1"/>
    </row>
    <row r="426" spans="1:15" ht="12.75" customHeight="1">
      <c r="A426" s="30">
        <v>416</v>
      </c>
      <c r="B426" s="281" t="s">
        <v>484</v>
      </c>
      <c r="C426" s="271">
        <v>166.4</v>
      </c>
      <c r="D426" s="272">
        <v>166.45000000000002</v>
      </c>
      <c r="E426" s="272">
        <v>163.25000000000003</v>
      </c>
      <c r="F426" s="272">
        <v>160.10000000000002</v>
      </c>
      <c r="G426" s="272">
        <v>156.90000000000003</v>
      </c>
      <c r="H426" s="272">
        <v>169.60000000000002</v>
      </c>
      <c r="I426" s="272">
        <v>172.8</v>
      </c>
      <c r="J426" s="272">
        <v>175.95000000000002</v>
      </c>
      <c r="K426" s="271">
        <v>169.65</v>
      </c>
      <c r="L426" s="271">
        <v>163.30000000000001</v>
      </c>
      <c r="M426" s="271">
        <v>14.27009</v>
      </c>
      <c r="N426" s="1"/>
      <c r="O426" s="1"/>
    </row>
    <row r="427" spans="1:15" ht="12.75" customHeight="1">
      <c r="A427" s="30">
        <v>417</v>
      </c>
      <c r="B427" s="281" t="s">
        <v>485</v>
      </c>
      <c r="C427" s="271">
        <v>337</v>
      </c>
      <c r="D427" s="272">
        <v>338.16666666666669</v>
      </c>
      <c r="E427" s="272">
        <v>334.08333333333337</v>
      </c>
      <c r="F427" s="272">
        <v>331.16666666666669</v>
      </c>
      <c r="G427" s="272">
        <v>327.08333333333337</v>
      </c>
      <c r="H427" s="272">
        <v>341.08333333333337</v>
      </c>
      <c r="I427" s="272">
        <v>345.16666666666674</v>
      </c>
      <c r="J427" s="272">
        <v>348.08333333333337</v>
      </c>
      <c r="K427" s="271">
        <v>342.25</v>
      </c>
      <c r="L427" s="271">
        <v>335.25</v>
      </c>
      <c r="M427" s="271">
        <v>1.9486600000000001</v>
      </c>
      <c r="N427" s="1"/>
      <c r="O427" s="1"/>
    </row>
    <row r="428" spans="1:15" ht="12.75" customHeight="1">
      <c r="A428" s="30">
        <v>418</v>
      </c>
      <c r="B428" s="281" t="s">
        <v>486</v>
      </c>
      <c r="C428" s="271">
        <v>459.5</v>
      </c>
      <c r="D428" s="272">
        <v>460.90000000000003</v>
      </c>
      <c r="E428" s="272">
        <v>456.80000000000007</v>
      </c>
      <c r="F428" s="272">
        <v>454.1</v>
      </c>
      <c r="G428" s="272">
        <v>450.00000000000006</v>
      </c>
      <c r="H428" s="272">
        <v>463.60000000000008</v>
      </c>
      <c r="I428" s="272">
        <v>467.7000000000001</v>
      </c>
      <c r="J428" s="272">
        <v>470.40000000000009</v>
      </c>
      <c r="K428" s="271">
        <v>465</v>
      </c>
      <c r="L428" s="271">
        <v>458.2</v>
      </c>
      <c r="M428" s="271">
        <v>0.33456999999999998</v>
      </c>
      <c r="N428" s="1"/>
      <c r="O428" s="1"/>
    </row>
    <row r="429" spans="1:15" ht="12.75" customHeight="1">
      <c r="A429" s="30">
        <v>419</v>
      </c>
      <c r="B429" s="281" t="s">
        <v>487</v>
      </c>
      <c r="C429" s="271">
        <v>470.1</v>
      </c>
      <c r="D429" s="272">
        <v>470.9666666666667</v>
      </c>
      <c r="E429" s="272">
        <v>466.48333333333341</v>
      </c>
      <c r="F429" s="272">
        <v>462.86666666666673</v>
      </c>
      <c r="G429" s="272">
        <v>458.38333333333344</v>
      </c>
      <c r="H429" s="272">
        <v>474.58333333333337</v>
      </c>
      <c r="I429" s="272">
        <v>479.06666666666672</v>
      </c>
      <c r="J429" s="272">
        <v>482.68333333333334</v>
      </c>
      <c r="K429" s="271">
        <v>475.45</v>
      </c>
      <c r="L429" s="271">
        <v>467.35</v>
      </c>
      <c r="M429" s="271">
        <v>1.70136</v>
      </c>
      <c r="N429" s="1"/>
      <c r="O429" s="1"/>
    </row>
    <row r="430" spans="1:15" ht="12.75" customHeight="1">
      <c r="A430" s="30">
        <v>420</v>
      </c>
      <c r="B430" s="281" t="s">
        <v>488</v>
      </c>
      <c r="C430" s="271">
        <v>233.75</v>
      </c>
      <c r="D430" s="272">
        <v>233.20000000000002</v>
      </c>
      <c r="E430" s="272">
        <v>229.55000000000004</v>
      </c>
      <c r="F430" s="272">
        <v>225.35000000000002</v>
      </c>
      <c r="G430" s="272">
        <v>221.70000000000005</v>
      </c>
      <c r="H430" s="272">
        <v>237.40000000000003</v>
      </c>
      <c r="I430" s="272">
        <v>241.05</v>
      </c>
      <c r="J430" s="272">
        <v>245.25000000000003</v>
      </c>
      <c r="K430" s="271">
        <v>236.85</v>
      </c>
      <c r="L430" s="271">
        <v>229</v>
      </c>
      <c r="M430" s="271">
        <v>2.3102100000000001</v>
      </c>
      <c r="N430" s="1"/>
      <c r="O430" s="1"/>
    </row>
    <row r="431" spans="1:15" ht="12.75" customHeight="1">
      <c r="A431" s="30">
        <v>421</v>
      </c>
      <c r="B431" s="281" t="s">
        <v>193</v>
      </c>
      <c r="C431" s="271">
        <v>881</v>
      </c>
      <c r="D431" s="272">
        <v>886.33333333333337</v>
      </c>
      <c r="E431" s="272">
        <v>872.7166666666667</v>
      </c>
      <c r="F431" s="272">
        <v>864.43333333333328</v>
      </c>
      <c r="G431" s="272">
        <v>850.81666666666661</v>
      </c>
      <c r="H431" s="272">
        <v>894.61666666666679</v>
      </c>
      <c r="I431" s="272">
        <v>908.23333333333335</v>
      </c>
      <c r="J431" s="272">
        <v>916.51666666666688</v>
      </c>
      <c r="K431" s="271">
        <v>899.95</v>
      </c>
      <c r="L431" s="271">
        <v>878.05</v>
      </c>
      <c r="M431" s="271">
        <v>32.236870000000003</v>
      </c>
      <c r="N431" s="1"/>
      <c r="O431" s="1"/>
    </row>
    <row r="432" spans="1:15" ht="12.75" customHeight="1">
      <c r="A432" s="30">
        <v>422</v>
      </c>
      <c r="B432" s="281" t="s">
        <v>194</v>
      </c>
      <c r="C432" s="271">
        <v>511.45</v>
      </c>
      <c r="D432" s="272">
        <v>504.7166666666667</v>
      </c>
      <c r="E432" s="272">
        <v>493.98333333333335</v>
      </c>
      <c r="F432" s="272">
        <v>476.51666666666665</v>
      </c>
      <c r="G432" s="272">
        <v>465.7833333333333</v>
      </c>
      <c r="H432" s="272">
        <v>522.18333333333339</v>
      </c>
      <c r="I432" s="272">
        <v>532.91666666666674</v>
      </c>
      <c r="J432" s="272">
        <v>550.38333333333344</v>
      </c>
      <c r="K432" s="271">
        <v>515.45000000000005</v>
      </c>
      <c r="L432" s="271">
        <v>487.25</v>
      </c>
      <c r="M432" s="271">
        <v>45.730330000000002</v>
      </c>
      <c r="N432" s="1"/>
      <c r="O432" s="1"/>
    </row>
    <row r="433" spans="1:15" ht="12.75" customHeight="1">
      <c r="A433" s="30">
        <v>423</v>
      </c>
      <c r="B433" s="281" t="s">
        <v>489</v>
      </c>
      <c r="C433" s="271">
        <v>2099.4499999999998</v>
      </c>
      <c r="D433" s="272">
        <v>2083.2999999999997</v>
      </c>
      <c r="E433" s="272">
        <v>2055.5999999999995</v>
      </c>
      <c r="F433" s="272">
        <v>2011.7499999999998</v>
      </c>
      <c r="G433" s="272">
        <v>1984.0499999999995</v>
      </c>
      <c r="H433" s="272">
        <v>2127.1499999999996</v>
      </c>
      <c r="I433" s="272">
        <v>2154.8499999999995</v>
      </c>
      <c r="J433" s="272">
        <v>2198.6999999999994</v>
      </c>
      <c r="K433" s="271">
        <v>2111</v>
      </c>
      <c r="L433" s="271">
        <v>2039.45</v>
      </c>
      <c r="M433" s="271">
        <v>0.23580999999999999</v>
      </c>
      <c r="N433" s="1"/>
      <c r="O433" s="1"/>
    </row>
    <row r="434" spans="1:15" ht="12.75" customHeight="1">
      <c r="A434" s="30">
        <v>424</v>
      </c>
      <c r="B434" s="281" t="s">
        <v>490</v>
      </c>
      <c r="C434" s="271">
        <v>845.2</v>
      </c>
      <c r="D434" s="272">
        <v>847.5333333333333</v>
      </c>
      <c r="E434" s="272">
        <v>830.81666666666661</v>
      </c>
      <c r="F434" s="272">
        <v>816.43333333333328</v>
      </c>
      <c r="G434" s="272">
        <v>799.71666666666658</v>
      </c>
      <c r="H434" s="272">
        <v>861.91666666666663</v>
      </c>
      <c r="I434" s="272">
        <v>878.63333333333333</v>
      </c>
      <c r="J434" s="272">
        <v>893.01666666666665</v>
      </c>
      <c r="K434" s="271">
        <v>864.25</v>
      </c>
      <c r="L434" s="271">
        <v>833.15</v>
      </c>
      <c r="M434" s="271">
        <v>1.8640600000000001</v>
      </c>
      <c r="N434" s="1"/>
      <c r="O434" s="1"/>
    </row>
    <row r="435" spans="1:15" ht="12.75" customHeight="1">
      <c r="A435" s="30">
        <v>425</v>
      </c>
      <c r="B435" s="281" t="s">
        <v>491</v>
      </c>
      <c r="C435" s="271">
        <v>463.15</v>
      </c>
      <c r="D435" s="272">
        <v>464.40000000000003</v>
      </c>
      <c r="E435" s="272">
        <v>458.95000000000005</v>
      </c>
      <c r="F435" s="272">
        <v>454.75</v>
      </c>
      <c r="G435" s="272">
        <v>449.3</v>
      </c>
      <c r="H435" s="272">
        <v>468.60000000000008</v>
      </c>
      <c r="I435" s="272">
        <v>474.05</v>
      </c>
      <c r="J435" s="272">
        <v>478.25000000000011</v>
      </c>
      <c r="K435" s="271">
        <v>469.85</v>
      </c>
      <c r="L435" s="271">
        <v>460.2</v>
      </c>
      <c r="M435" s="271">
        <v>2.5026099999999998</v>
      </c>
      <c r="N435" s="1"/>
      <c r="O435" s="1"/>
    </row>
    <row r="436" spans="1:15" ht="12.75" customHeight="1">
      <c r="A436" s="30">
        <v>426</v>
      </c>
      <c r="B436" s="281" t="s">
        <v>492</v>
      </c>
      <c r="C436" s="271">
        <v>335.3</v>
      </c>
      <c r="D436" s="272">
        <v>334.05</v>
      </c>
      <c r="E436" s="272">
        <v>330.35</v>
      </c>
      <c r="F436" s="272">
        <v>325.40000000000003</v>
      </c>
      <c r="G436" s="272">
        <v>321.70000000000005</v>
      </c>
      <c r="H436" s="272">
        <v>339</v>
      </c>
      <c r="I436" s="272">
        <v>342.69999999999993</v>
      </c>
      <c r="J436" s="272">
        <v>347.65</v>
      </c>
      <c r="K436" s="271">
        <v>337.75</v>
      </c>
      <c r="L436" s="271">
        <v>329.1</v>
      </c>
      <c r="M436" s="271">
        <v>1.3785099999999999</v>
      </c>
      <c r="N436" s="1"/>
      <c r="O436" s="1"/>
    </row>
    <row r="437" spans="1:15" ht="12.75" customHeight="1">
      <c r="A437" s="30">
        <v>427</v>
      </c>
      <c r="B437" s="281" t="s">
        <v>493</v>
      </c>
      <c r="C437" s="271">
        <v>1855.45</v>
      </c>
      <c r="D437" s="272">
        <v>1856.4833333333333</v>
      </c>
      <c r="E437" s="272">
        <v>1822.9666666666667</v>
      </c>
      <c r="F437" s="272">
        <v>1790.4833333333333</v>
      </c>
      <c r="G437" s="272">
        <v>1756.9666666666667</v>
      </c>
      <c r="H437" s="272">
        <v>1888.9666666666667</v>
      </c>
      <c r="I437" s="272">
        <v>1922.4833333333336</v>
      </c>
      <c r="J437" s="272">
        <v>1954.9666666666667</v>
      </c>
      <c r="K437" s="271">
        <v>1890</v>
      </c>
      <c r="L437" s="271">
        <v>1824</v>
      </c>
      <c r="M437" s="271">
        <v>1.9788699999999999</v>
      </c>
      <c r="N437" s="1"/>
      <c r="O437" s="1"/>
    </row>
    <row r="438" spans="1:15" ht="12.75" customHeight="1">
      <c r="A438" s="30">
        <v>428</v>
      </c>
      <c r="B438" s="281" t="s">
        <v>494</v>
      </c>
      <c r="C438" s="271">
        <v>452</v>
      </c>
      <c r="D438" s="272">
        <v>450.5333333333333</v>
      </c>
      <c r="E438" s="272">
        <v>446.51666666666659</v>
      </c>
      <c r="F438" s="272">
        <v>441.0333333333333</v>
      </c>
      <c r="G438" s="272">
        <v>437.01666666666659</v>
      </c>
      <c r="H438" s="272">
        <v>456.01666666666659</v>
      </c>
      <c r="I438" s="272">
        <v>460.03333333333325</v>
      </c>
      <c r="J438" s="272">
        <v>465.51666666666659</v>
      </c>
      <c r="K438" s="271">
        <v>454.55</v>
      </c>
      <c r="L438" s="271">
        <v>445.05</v>
      </c>
      <c r="M438" s="271">
        <v>1.5763400000000001</v>
      </c>
      <c r="N438" s="1"/>
      <c r="O438" s="1"/>
    </row>
    <row r="439" spans="1:15" ht="12.75" customHeight="1">
      <c r="A439" s="30">
        <v>429</v>
      </c>
      <c r="B439" s="281" t="s">
        <v>495</v>
      </c>
      <c r="C439" s="271">
        <v>8.75</v>
      </c>
      <c r="D439" s="272">
        <v>8.8666666666666671</v>
      </c>
      <c r="E439" s="272">
        <v>8.533333333333335</v>
      </c>
      <c r="F439" s="272">
        <v>8.3166666666666682</v>
      </c>
      <c r="G439" s="272">
        <v>7.9833333333333361</v>
      </c>
      <c r="H439" s="272">
        <v>9.0833333333333339</v>
      </c>
      <c r="I439" s="272">
        <v>9.4166666666666661</v>
      </c>
      <c r="J439" s="272">
        <v>9.6333333333333329</v>
      </c>
      <c r="K439" s="271">
        <v>9.1999999999999993</v>
      </c>
      <c r="L439" s="271">
        <v>8.65</v>
      </c>
      <c r="M439" s="271">
        <v>1326.22829</v>
      </c>
      <c r="N439" s="1"/>
      <c r="O439" s="1"/>
    </row>
    <row r="440" spans="1:15" ht="12.75" customHeight="1">
      <c r="A440" s="30">
        <v>430</v>
      </c>
      <c r="B440" s="281" t="s">
        <v>496</v>
      </c>
      <c r="C440" s="271">
        <v>907.75</v>
      </c>
      <c r="D440" s="272">
        <v>905.15</v>
      </c>
      <c r="E440" s="272">
        <v>899.94999999999993</v>
      </c>
      <c r="F440" s="272">
        <v>892.15</v>
      </c>
      <c r="G440" s="272">
        <v>886.94999999999993</v>
      </c>
      <c r="H440" s="272">
        <v>912.94999999999993</v>
      </c>
      <c r="I440" s="272">
        <v>918.15</v>
      </c>
      <c r="J440" s="272">
        <v>925.94999999999993</v>
      </c>
      <c r="K440" s="271">
        <v>910.35</v>
      </c>
      <c r="L440" s="271">
        <v>897.35</v>
      </c>
      <c r="M440" s="271">
        <v>0.46389000000000002</v>
      </c>
      <c r="N440" s="1"/>
      <c r="O440" s="1"/>
    </row>
    <row r="441" spans="1:15" ht="12.75" customHeight="1">
      <c r="A441" s="30">
        <v>431</v>
      </c>
      <c r="B441" s="281" t="s">
        <v>275</v>
      </c>
      <c r="C441" s="271">
        <v>614.1</v>
      </c>
      <c r="D441" s="272">
        <v>607.68333333333339</v>
      </c>
      <c r="E441" s="272">
        <v>597.56666666666683</v>
      </c>
      <c r="F441" s="272">
        <v>581.03333333333342</v>
      </c>
      <c r="G441" s="272">
        <v>570.91666666666686</v>
      </c>
      <c r="H441" s="272">
        <v>624.21666666666681</v>
      </c>
      <c r="I441" s="272">
        <v>634.33333333333337</v>
      </c>
      <c r="J441" s="272">
        <v>650.86666666666679</v>
      </c>
      <c r="K441" s="271">
        <v>617.79999999999995</v>
      </c>
      <c r="L441" s="271">
        <v>591.15</v>
      </c>
      <c r="M441" s="271">
        <v>12.872540000000001</v>
      </c>
      <c r="N441" s="1"/>
      <c r="O441" s="1"/>
    </row>
    <row r="442" spans="1:15" ht="12.75" customHeight="1">
      <c r="A442" s="30">
        <v>432</v>
      </c>
      <c r="B442" s="281" t="s">
        <v>497</v>
      </c>
      <c r="C442" s="271">
        <v>1829.15</v>
      </c>
      <c r="D442" s="272">
        <v>1844.05</v>
      </c>
      <c r="E442" s="272">
        <v>1788.3</v>
      </c>
      <c r="F442" s="272">
        <v>1747.45</v>
      </c>
      <c r="G442" s="272">
        <v>1691.7</v>
      </c>
      <c r="H442" s="272">
        <v>1884.8999999999999</v>
      </c>
      <c r="I442" s="272">
        <v>1940.6499999999999</v>
      </c>
      <c r="J442" s="272">
        <v>1981.4999999999998</v>
      </c>
      <c r="K442" s="271">
        <v>1899.8</v>
      </c>
      <c r="L442" s="271">
        <v>1803.2</v>
      </c>
      <c r="M442" s="271">
        <v>0.59711999999999998</v>
      </c>
      <c r="N442" s="1"/>
      <c r="O442" s="1"/>
    </row>
    <row r="443" spans="1:15" ht="12.75" customHeight="1">
      <c r="A443" s="30">
        <v>433</v>
      </c>
      <c r="B443" s="281" t="s">
        <v>498</v>
      </c>
      <c r="C443" s="271">
        <v>582.04999999999995</v>
      </c>
      <c r="D443" s="272">
        <v>586.68333333333328</v>
      </c>
      <c r="E443" s="272">
        <v>575.36666666666656</v>
      </c>
      <c r="F443" s="272">
        <v>568.68333333333328</v>
      </c>
      <c r="G443" s="272">
        <v>557.36666666666656</v>
      </c>
      <c r="H443" s="272">
        <v>593.36666666666656</v>
      </c>
      <c r="I443" s="272">
        <v>604.68333333333339</v>
      </c>
      <c r="J443" s="272">
        <v>611.36666666666656</v>
      </c>
      <c r="K443" s="271">
        <v>598</v>
      </c>
      <c r="L443" s="271">
        <v>580</v>
      </c>
      <c r="M443" s="271">
        <v>0.42125000000000001</v>
      </c>
      <c r="N443" s="1"/>
      <c r="O443" s="1"/>
    </row>
    <row r="444" spans="1:15" ht="12.75" customHeight="1">
      <c r="A444" s="30">
        <v>434</v>
      </c>
      <c r="B444" s="281" t="s">
        <v>499</v>
      </c>
      <c r="C444" s="271">
        <v>879.2</v>
      </c>
      <c r="D444" s="272">
        <v>879.93333333333339</v>
      </c>
      <c r="E444" s="272">
        <v>865.26666666666677</v>
      </c>
      <c r="F444" s="272">
        <v>851.33333333333337</v>
      </c>
      <c r="G444" s="272">
        <v>836.66666666666674</v>
      </c>
      <c r="H444" s="272">
        <v>893.86666666666679</v>
      </c>
      <c r="I444" s="272">
        <v>908.5333333333333</v>
      </c>
      <c r="J444" s="272">
        <v>922.46666666666681</v>
      </c>
      <c r="K444" s="271">
        <v>894.6</v>
      </c>
      <c r="L444" s="271">
        <v>866</v>
      </c>
      <c r="M444" s="271">
        <v>0.74287000000000003</v>
      </c>
      <c r="N444" s="1"/>
      <c r="O444" s="1"/>
    </row>
    <row r="445" spans="1:15" ht="12.75" customHeight="1">
      <c r="A445" s="30">
        <v>435</v>
      </c>
      <c r="B445" s="281" t="s">
        <v>500</v>
      </c>
      <c r="C445" s="271">
        <v>41.75</v>
      </c>
      <c r="D445" s="272">
        <v>42.18333333333333</v>
      </c>
      <c r="E445" s="272">
        <v>40.766666666666659</v>
      </c>
      <c r="F445" s="272">
        <v>39.783333333333331</v>
      </c>
      <c r="G445" s="272">
        <v>38.36666666666666</v>
      </c>
      <c r="H445" s="272">
        <v>43.166666666666657</v>
      </c>
      <c r="I445" s="272">
        <v>44.583333333333329</v>
      </c>
      <c r="J445" s="272">
        <v>45.566666666666656</v>
      </c>
      <c r="K445" s="271">
        <v>43.6</v>
      </c>
      <c r="L445" s="271">
        <v>41.2</v>
      </c>
      <c r="M445" s="271">
        <v>136.4349</v>
      </c>
      <c r="N445" s="1"/>
      <c r="O445" s="1"/>
    </row>
    <row r="446" spans="1:15" ht="12.75" customHeight="1">
      <c r="A446" s="30">
        <v>436</v>
      </c>
      <c r="B446" s="281" t="s">
        <v>206</v>
      </c>
      <c r="C446" s="271">
        <v>959.95</v>
      </c>
      <c r="D446" s="272">
        <v>959.05000000000007</v>
      </c>
      <c r="E446" s="272">
        <v>951.40000000000009</v>
      </c>
      <c r="F446" s="272">
        <v>942.85</v>
      </c>
      <c r="G446" s="272">
        <v>935.2</v>
      </c>
      <c r="H446" s="272">
        <v>967.60000000000014</v>
      </c>
      <c r="I446" s="272">
        <v>975.25</v>
      </c>
      <c r="J446" s="272">
        <v>983.80000000000018</v>
      </c>
      <c r="K446" s="271">
        <v>966.7</v>
      </c>
      <c r="L446" s="271">
        <v>950.5</v>
      </c>
      <c r="M446" s="271">
        <v>12.507540000000001</v>
      </c>
      <c r="N446" s="1"/>
      <c r="O446" s="1"/>
    </row>
    <row r="447" spans="1:15" ht="12.75" customHeight="1">
      <c r="A447" s="30">
        <v>437</v>
      </c>
      <c r="B447" s="281" t="s">
        <v>501</v>
      </c>
      <c r="C447" s="271">
        <v>699.6</v>
      </c>
      <c r="D447" s="272">
        <v>701.86666666666667</v>
      </c>
      <c r="E447" s="272">
        <v>693.73333333333335</v>
      </c>
      <c r="F447" s="272">
        <v>687.86666666666667</v>
      </c>
      <c r="G447" s="272">
        <v>679.73333333333335</v>
      </c>
      <c r="H447" s="272">
        <v>707.73333333333335</v>
      </c>
      <c r="I447" s="272">
        <v>715.86666666666679</v>
      </c>
      <c r="J447" s="272">
        <v>721.73333333333335</v>
      </c>
      <c r="K447" s="271">
        <v>710</v>
      </c>
      <c r="L447" s="271">
        <v>696</v>
      </c>
      <c r="M447" s="271">
        <v>2.97533</v>
      </c>
      <c r="N447" s="1"/>
      <c r="O447" s="1"/>
    </row>
    <row r="448" spans="1:15" ht="12.75" customHeight="1">
      <c r="A448" s="30">
        <v>438</v>
      </c>
      <c r="B448" s="281" t="s">
        <v>195</v>
      </c>
      <c r="C448" s="271">
        <v>1095.1500000000001</v>
      </c>
      <c r="D448" s="272">
        <v>1100.0333333333335</v>
      </c>
      <c r="E448" s="272">
        <v>1077.8166666666671</v>
      </c>
      <c r="F448" s="272">
        <v>1060.4833333333336</v>
      </c>
      <c r="G448" s="272">
        <v>1038.2666666666671</v>
      </c>
      <c r="H448" s="272">
        <v>1117.366666666667</v>
      </c>
      <c r="I448" s="272">
        <v>1139.5833333333337</v>
      </c>
      <c r="J448" s="272">
        <v>1156.916666666667</v>
      </c>
      <c r="K448" s="271">
        <v>1122.25</v>
      </c>
      <c r="L448" s="271">
        <v>1082.7</v>
      </c>
      <c r="M448" s="271">
        <v>22.548780000000001</v>
      </c>
      <c r="N448" s="1"/>
      <c r="O448" s="1"/>
    </row>
    <row r="449" spans="1:15" ht="12.75" customHeight="1">
      <c r="A449" s="30">
        <v>439</v>
      </c>
      <c r="B449" s="281" t="s">
        <v>502</v>
      </c>
      <c r="C449" s="271">
        <v>232.55</v>
      </c>
      <c r="D449" s="272">
        <v>231.65</v>
      </c>
      <c r="E449" s="272">
        <v>225.9</v>
      </c>
      <c r="F449" s="272">
        <v>219.25</v>
      </c>
      <c r="G449" s="272">
        <v>213.5</v>
      </c>
      <c r="H449" s="272">
        <v>238.3</v>
      </c>
      <c r="I449" s="272">
        <v>244.05</v>
      </c>
      <c r="J449" s="272">
        <v>250.70000000000002</v>
      </c>
      <c r="K449" s="271">
        <v>237.4</v>
      </c>
      <c r="L449" s="271">
        <v>225</v>
      </c>
      <c r="M449" s="271">
        <v>72.647400000000005</v>
      </c>
      <c r="N449" s="1"/>
      <c r="O449" s="1"/>
    </row>
    <row r="450" spans="1:15" ht="12.75" customHeight="1">
      <c r="A450" s="30">
        <v>440</v>
      </c>
      <c r="B450" s="281" t="s">
        <v>503</v>
      </c>
      <c r="C450" s="271">
        <v>1168.9000000000001</v>
      </c>
      <c r="D450" s="272">
        <v>1163.6333333333334</v>
      </c>
      <c r="E450" s="272">
        <v>1152.3166666666668</v>
      </c>
      <c r="F450" s="272">
        <v>1135.7333333333333</v>
      </c>
      <c r="G450" s="272">
        <v>1124.4166666666667</v>
      </c>
      <c r="H450" s="272">
        <v>1180.2166666666669</v>
      </c>
      <c r="I450" s="272">
        <v>1191.5333333333335</v>
      </c>
      <c r="J450" s="272">
        <v>1208.116666666667</v>
      </c>
      <c r="K450" s="271">
        <v>1174.95</v>
      </c>
      <c r="L450" s="271">
        <v>1147.05</v>
      </c>
      <c r="M450" s="271">
        <v>10.29471</v>
      </c>
      <c r="N450" s="1"/>
      <c r="O450" s="1"/>
    </row>
    <row r="451" spans="1:15" ht="12.75" customHeight="1">
      <c r="A451" s="30">
        <v>441</v>
      </c>
      <c r="B451" s="281" t="s">
        <v>200</v>
      </c>
      <c r="C451" s="271">
        <v>3255.35</v>
      </c>
      <c r="D451" s="272">
        <v>3271.1833333333329</v>
      </c>
      <c r="E451" s="272">
        <v>3234.3666666666659</v>
      </c>
      <c r="F451" s="272">
        <v>3213.3833333333328</v>
      </c>
      <c r="G451" s="272">
        <v>3176.5666666666657</v>
      </c>
      <c r="H451" s="272">
        <v>3292.1666666666661</v>
      </c>
      <c r="I451" s="272">
        <v>3328.9833333333327</v>
      </c>
      <c r="J451" s="272">
        <v>3349.9666666666662</v>
      </c>
      <c r="K451" s="271">
        <v>3308</v>
      </c>
      <c r="L451" s="271">
        <v>3250.2</v>
      </c>
      <c r="M451" s="271">
        <v>16.919229999999999</v>
      </c>
      <c r="N451" s="1"/>
      <c r="O451" s="1"/>
    </row>
    <row r="452" spans="1:15" ht="12.75" customHeight="1">
      <c r="A452" s="30">
        <v>442</v>
      </c>
      <c r="B452" s="281" t="s">
        <v>196</v>
      </c>
      <c r="C452" s="271">
        <v>805.7</v>
      </c>
      <c r="D452" s="272">
        <v>805.73333333333323</v>
      </c>
      <c r="E452" s="272">
        <v>798.46666666666647</v>
      </c>
      <c r="F452" s="272">
        <v>791.23333333333323</v>
      </c>
      <c r="G452" s="272">
        <v>783.96666666666647</v>
      </c>
      <c r="H452" s="272">
        <v>812.96666666666647</v>
      </c>
      <c r="I452" s="272">
        <v>820.23333333333312</v>
      </c>
      <c r="J452" s="272">
        <v>827.46666666666647</v>
      </c>
      <c r="K452" s="271">
        <v>813</v>
      </c>
      <c r="L452" s="271">
        <v>798.5</v>
      </c>
      <c r="M452" s="271">
        <v>13.553739999999999</v>
      </c>
      <c r="N452" s="1"/>
      <c r="O452" s="1"/>
    </row>
    <row r="453" spans="1:15" ht="12.75" customHeight="1">
      <c r="A453" s="30">
        <v>443</v>
      </c>
      <c r="B453" s="281" t="s">
        <v>276</v>
      </c>
      <c r="C453" s="271">
        <v>9861</v>
      </c>
      <c r="D453" s="272">
        <v>9785.3333333333339</v>
      </c>
      <c r="E453" s="272">
        <v>9585.6666666666679</v>
      </c>
      <c r="F453" s="272">
        <v>9310.3333333333339</v>
      </c>
      <c r="G453" s="272">
        <v>9110.6666666666679</v>
      </c>
      <c r="H453" s="272">
        <v>10060.666666666668</v>
      </c>
      <c r="I453" s="272">
        <v>10260.333333333336</v>
      </c>
      <c r="J453" s="272">
        <v>10535.666666666668</v>
      </c>
      <c r="K453" s="271">
        <v>9985</v>
      </c>
      <c r="L453" s="271">
        <v>9510</v>
      </c>
      <c r="M453" s="271">
        <v>8.4507999999999992</v>
      </c>
      <c r="N453" s="1"/>
      <c r="O453" s="1"/>
    </row>
    <row r="454" spans="1:15" ht="12.75" customHeight="1">
      <c r="A454" s="30">
        <v>444</v>
      </c>
      <c r="B454" s="281" t="s">
        <v>865</v>
      </c>
      <c r="C454" s="271">
        <v>1537.5</v>
      </c>
      <c r="D454" s="272">
        <v>1531.8333333333333</v>
      </c>
      <c r="E454" s="272">
        <v>1493.6666666666665</v>
      </c>
      <c r="F454" s="272">
        <v>1449.8333333333333</v>
      </c>
      <c r="G454" s="272">
        <v>1411.6666666666665</v>
      </c>
      <c r="H454" s="272">
        <v>1575.6666666666665</v>
      </c>
      <c r="I454" s="272">
        <v>1613.833333333333</v>
      </c>
      <c r="J454" s="272">
        <v>1657.6666666666665</v>
      </c>
      <c r="K454" s="271">
        <v>1570</v>
      </c>
      <c r="L454" s="271">
        <v>1488</v>
      </c>
      <c r="M454" s="271">
        <v>0.62351000000000001</v>
      </c>
      <c r="N454" s="1"/>
      <c r="O454" s="1"/>
    </row>
    <row r="455" spans="1:15" ht="12.75" customHeight="1">
      <c r="A455" s="30">
        <v>445</v>
      </c>
      <c r="B455" s="281" t="s">
        <v>504</v>
      </c>
      <c r="C455" s="271">
        <v>228.1</v>
      </c>
      <c r="D455" s="272">
        <v>228.63333333333335</v>
      </c>
      <c r="E455" s="272">
        <v>226.51666666666671</v>
      </c>
      <c r="F455" s="272">
        <v>224.93333333333337</v>
      </c>
      <c r="G455" s="272">
        <v>222.81666666666672</v>
      </c>
      <c r="H455" s="272">
        <v>230.2166666666667</v>
      </c>
      <c r="I455" s="272">
        <v>232.33333333333331</v>
      </c>
      <c r="J455" s="272">
        <v>233.91666666666669</v>
      </c>
      <c r="K455" s="271">
        <v>230.75</v>
      </c>
      <c r="L455" s="271">
        <v>227.05</v>
      </c>
      <c r="M455" s="271">
        <v>19.034829999999999</v>
      </c>
      <c r="N455" s="1"/>
      <c r="O455" s="1"/>
    </row>
    <row r="456" spans="1:15" ht="12.75" customHeight="1">
      <c r="A456" s="30">
        <v>446</v>
      </c>
      <c r="B456" s="281" t="s">
        <v>197</v>
      </c>
      <c r="C456" s="271">
        <v>463.2</v>
      </c>
      <c r="D456" s="272">
        <v>461.93333333333334</v>
      </c>
      <c r="E456" s="272">
        <v>458.9666666666667</v>
      </c>
      <c r="F456" s="272">
        <v>454.73333333333335</v>
      </c>
      <c r="G456" s="272">
        <v>451.76666666666671</v>
      </c>
      <c r="H456" s="272">
        <v>466.16666666666669</v>
      </c>
      <c r="I456" s="272">
        <v>469.13333333333327</v>
      </c>
      <c r="J456" s="272">
        <v>473.36666666666667</v>
      </c>
      <c r="K456" s="271">
        <v>464.9</v>
      </c>
      <c r="L456" s="271">
        <v>457.7</v>
      </c>
      <c r="M456" s="271">
        <v>122.14113</v>
      </c>
      <c r="N456" s="1"/>
      <c r="O456" s="1"/>
    </row>
    <row r="457" spans="1:15" ht="12.75" customHeight="1">
      <c r="A457" s="30">
        <v>447</v>
      </c>
      <c r="B457" s="281" t="s">
        <v>198</v>
      </c>
      <c r="C457" s="271">
        <v>229.6</v>
      </c>
      <c r="D457" s="272">
        <v>229.96666666666667</v>
      </c>
      <c r="E457" s="272">
        <v>227.13333333333333</v>
      </c>
      <c r="F457" s="272">
        <v>224.66666666666666</v>
      </c>
      <c r="G457" s="272">
        <v>221.83333333333331</v>
      </c>
      <c r="H457" s="272">
        <v>232.43333333333334</v>
      </c>
      <c r="I457" s="272">
        <v>235.26666666666665</v>
      </c>
      <c r="J457" s="272">
        <v>237.73333333333335</v>
      </c>
      <c r="K457" s="271">
        <v>232.8</v>
      </c>
      <c r="L457" s="271">
        <v>227.5</v>
      </c>
      <c r="M457" s="271">
        <v>145.21061</v>
      </c>
      <c r="N457" s="1"/>
      <c r="O457" s="1"/>
    </row>
    <row r="458" spans="1:15" ht="12.75" customHeight="1">
      <c r="A458" s="30">
        <v>448</v>
      </c>
      <c r="B458" s="281" t="s">
        <v>812</v>
      </c>
      <c r="C458" s="271">
        <v>615.95000000000005</v>
      </c>
      <c r="D458" s="272">
        <v>616.5</v>
      </c>
      <c r="E458" s="272">
        <v>609.95000000000005</v>
      </c>
      <c r="F458" s="272">
        <v>603.95000000000005</v>
      </c>
      <c r="G458" s="272">
        <v>597.40000000000009</v>
      </c>
      <c r="H458" s="272">
        <v>622.5</v>
      </c>
      <c r="I458" s="272">
        <v>629.04999999999995</v>
      </c>
      <c r="J458" s="272">
        <v>635.04999999999995</v>
      </c>
      <c r="K458" s="271">
        <v>623.04999999999995</v>
      </c>
      <c r="L458" s="271">
        <v>610.5</v>
      </c>
      <c r="M458" s="271">
        <v>0.26974999999999999</v>
      </c>
      <c r="N458" s="1"/>
      <c r="O458" s="1"/>
    </row>
    <row r="459" spans="1:15" ht="12.75" customHeight="1">
      <c r="A459" s="30">
        <v>449</v>
      </c>
      <c r="B459" s="281" t="s">
        <v>199</v>
      </c>
      <c r="C459" s="271">
        <v>106.55</v>
      </c>
      <c r="D459" s="272">
        <v>106.81666666666666</v>
      </c>
      <c r="E459" s="272">
        <v>105.48333333333332</v>
      </c>
      <c r="F459" s="272">
        <v>104.41666666666666</v>
      </c>
      <c r="G459" s="272">
        <v>103.08333333333331</v>
      </c>
      <c r="H459" s="272">
        <v>107.88333333333333</v>
      </c>
      <c r="I459" s="272">
        <v>109.21666666666667</v>
      </c>
      <c r="J459" s="272">
        <v>110.28333333333333</v>
      </c>
      <c r="K459" s="271">
        <v>108.15</v>
      </c>
      <c r="L459" s="271">
        <v>105.75</v>
      </c>
      <c r="M459" s="271">
        <v>556.86404000000005</v>
      </c>
      <c r="N459" s="1"/>
      <c r="O459" s="1"/>
    </row>
    <row r="460" spans="1:15" ht="12.75" customHeight="1">
      <c r="A460" s="30">
        <v>450</v>
      </c>
      <c r="B460" s="281" t="s">
        <v>813</v>
      </c>
      <c r="C460" s="271">
        <v>101.45</v>
      </c>
      <c r="D460" s="272">
        <v>101.85000000000001</v>
      </c>
      <c r="E460" s="272">
        <v>100.30000000000001</v>
      </c>
      <c r="F460" s="272">
        <v>99.15</v>
      </c>
      <c r="G460" s="272">
        <v>97.600000000000009</v>
      </c>
      <c r="H460" s="272">
        <v>103.00000000000001</v>
      </c>
      <c r="I460" s="272">
        <v>104.55</v>
      </c>
      <c r="J460" s="272">
        <v>105.70000000000002</v>
      </c>
      <c r="K460" s="271">
        <v>103.4</v>
      </c>
      <c r="L460" s="271">
        <v>100.7</v>
      </c>
      <c r="M460" s="271">
        <v>24.885649999999998</v>
      </c>
      <c r="N460" s="1"/>
      <c r="O460" s="1"/>
    </row>
    <row r="461" spans="1:15" ht="12.75" customHeight="1">
      <c r="A461" s="30">
        <v>451</v>
      </c>
      <c r="B461" s="281" t="s">
        <v>505</v>
      </c>
      <c r="C461" s="271">
        <v>3399.35</v>
      </c>
      <c r="D461" s="272">
        <v>3418.8666666666668</v>
      </c>
      <c r="E461" s="272">
        <v>3348.7333333333336</v>
      </c>
      <c r="F461" s="272">
        <v>3298.1166666666668</v>
      </c>
      <c r="G461" s="272">
        <v>3227.9833333333336</v>
      </c>
      <c r="H461" s="272">
        <v>3469.4833333333336</v>
      </c>
      <c r="I461" s="272">
        <v>3539.6166666666668</v>
      </c>
      <c r="J461" s="272">
        <v>3590.2333333333336</v>
      </c>
      <c r="K461" s="271">
        <v>3489</v>
      </c>
      <c r="L461" s="271">
        <v>3368.25</v>
      </c>
      <c r="M461" s="271">
        <v>0.23871999999999999</v>
      </c>
      <c r="N461" s="1"/>
      <c r="O461" s="1"/>
    </row>
    <row r="462" spans="1:15" ht="12.75" customHeight="1">
      <c r="A462" s="30">
        <v>452</v>
      </c>
      <c r="B462" s="281" t="s">
        <v>201</v>
      </c>
      <c r="C462" s="271">
        <v>1070.95</v>
      </c>
      <c r="D462" s="272">
        <v>1066.4833333333333</v>
      </c>
      <c r="E462" s="272">
        <v>1059.5666666666666</v>
      </c>
      <c r="F462" s="272">
        <v>1048.1833333333332</v>
      </c>
      <c r="G462" s="272">
        <v>1041.2666666666664</v>
      </c>
      <c r="H462" s="272">
        <v>1077.8666666666668</v>
      </c>
      <c r="I462" s="272">
        <v>1084.7833333333333</v>
      </c>
      <c r="J462" s="272">
        <v>1096.166666666667</v>
      </c>
      <c r="K462" s="271">
        <v>1073.4000000000001</v>
      </c>
      <c r="L462" s="271">
        <v>1055.0999999999999</v>
      </c>
      <c r="M462" s="271">
        <v>21.808</v>
      </c>
      <c r="N462" s="1"/>
      <c r="O462" s="1"/>
    </row>
    <row r="463" spans="1:15" ht="12.75" customHeight="1">
      <c r="A463" s="30">
        <v>453</v>
      </c>
      <c r="B463" s="281" t="s">
        <v>506</v>
      </c>
      <c r="C463" s="271">
        <v>87.3</v>
      </c>
      <c r="D463" s="272">
        <v>87.483333333333334</v>
      </c>
      <c r="E463" s="272">
        <v>86.666666666666671</v>
      </c>
      <c r="F463" s="272">
        <v>86.033333333333331</v>
      </c>
      <c r="G463" s="272">
        <v>85.216666666666669</v>
      </c>
      <c r="H463" s="272">
        <v>88.116666666666674</v>
      </c>
      <c r="I463" s="272">
        <v>88.933333333333337</v>
      </c>
      <c r="J463" s="272">
        <v>89.566666666666677</v>
      </c>
      <c r="K463" s="271">
        <v>88.3</v>
      </c>
      <c r="L463" s="271">
        <v>86.85</v>
      </c>
      <c r="M463" s="271">
        <v>3.52915</v>
      </c>
      <c r="N463" s="1"/>
      <c r="O463" s="1"/>
    </row>
    <row r="464" spans="1:15" ht="12.75" customHeight="1">
      <c r="A464" s="30">
        <v>454</v>
      </c>
      <c r="B464" s="281" t="s">
        <v>182</v>
      </c>
      <c r="C464" s="271">
        <v>750.05</v>
      </c>
      <c r="D464" s="272">
        <v>746.68333333333339</v>
      </c>
      <c r="E464" s="272">
        <v>739.41666666666674</v>
      </c>
      <c r="F464" s="272">
        <v>728.7833333333333</v>
      </c>
      <c r="G464" s="272">
        <v>721.51666666666665</v>
      </c>
      <c r="H464" s="272">
        <v>757.31666666666683</v>
      </c>
      <c r="I464" s="272">
        <v>764.58333333333348</v>
      </c>
      <c r="J464" s="272">
        <v>775.21666666666692</v>
      </c>
      <c r="K464" s="271">
        <v>753.95</v>
      </c>
      <c r="L464" s="271">
        <v>736.05</v>
      </c>
      <c r="M464" s="271">
        <v>2.8124799999999999</v>
      </c>
      <c r="N464" s="1"/>
      <c r="O464" s="1"/>
    </row>
    <row r="465" spans="1:15" ht="12.75" customHeight="1">
      <c r="A465" s="30">
        <v>455</v>
      </c>
      <c r="B465" s="281" t="s">
        <v>507</v>
      </c>
      <c r="C465" s="271">
        <v>2336.9</v>
      </c>
      <c r="D465" s="272">
        <v>2307.3166666666671</v>
      </c>
      <c r="E465" s="272">
        <v>2249.6833333333343</v>
      </c>
      <c r="F465" s="272">
        <v>2162.4666666666672</v>
      </c>
      <c r="G465" s="272">
        <v>2104.8333333333344</v>
      </c>
      <c r="H465" s="272">
        <v>2394.5333333333342</v>
      </c>
      <c r="I465" s="272">
        <v>2452.1666666666665</v>
      </c>
      <c r="J465" s="272">
        <v>2539.3833333333341</v>
      </c>
      <c r="K465" s="271">
        <v>2364.9499999999998</v>
      </c>
      <c r="L465" s="271">
        <v>2220.1</v>
      </c>
      <c r="M465" s="271">
        <v>1.1018300000000001</v>
      </c>
      <c r="N465" s="1"/>
      <c r="O465" s="1"/>
    </row>
    <row r="466" spans="1:15" ht="12.75" customHeight="1">
      <c r="A466" s="30">
        <v>456</v>
      </c>
      <c r="B466" s="281" t="s">
        <v>508</v>
      </c>
      <c r="C466" s="271">
        <v>630.75</v>
      </c>
      <c r="D466" s="272">
        <v>630.2833333333333</v>
      </c>
      <c r="E466" s="272">
        <v>626.46666666666658</v>
      </c>
      <c r="F466" s="272">
        <v>622.18333333333328</v>
      </c>
      <c r="G466" s="272">
        <v>618.36666666666656</v>
      </c>
      <c r="H466" s="272">
        <v>634.56666666666661</v>
      </c>
      <c r="I466" s="272">
        <v>638.38333333333321</v>
      </c>
      <c r="J466" s="272">
        <v>642.66666666666663</v>
      </c>
      <c r="K466" s="271">
        <v>634.1</v>
      </c>
      <c r="L466" s="271">
        <v>626</v>
      </c>
      <c r="M466" s="271">
        <v>0.43997999999999998</v>
      </c>
      <c r="N466" s="1"/>
      <c r="O466" s="1"/>
    </row>
    <row r="467" spans="1:15" ht="12.75" customHeight="1">
      <c r="A467" s="30">
        <v>457</v>
      </c>
      <c r="B467" s="281" t="s">
        <v>509</v>
      </c>
      <c r="C467" s="271">
        <v>2976.2</v>
      </c>
      <c r="D467" s="272">
        <v>2991.7333333333336</v>
      </c>
      <c r="E467" s="272">
        <v>2944.4666666666672</v>
      </c>
      <c r="F467" s="272">
        <v>2912.7333333333336</v>
      </c>
      <c r="G467" s="272">
        <v>2865.4666666666672</v>
      </c>
      <c r="H467" s="272">
        <v>3023.4666666666672</v>
      </c>
      <c r="I467" s="272">
        <v>3070.7333333333336</v>
      </c>
      <c r="J467" s="272">
        <v>3102.4666666666672</v>
      </c>
      <c r="K467" s="271">
        <v>3039</v>
      </c>
      <c r="L467" s="271">
        <v>2960</v>
      </c>
      <c r="M467" s="271">
        <v>0.35110999999999998</v>
      </c>
      <c r="N467" s="1"/>
      <c r="O467" s="1"/>
    </row>
    <row r="468" spans="1:15" ht="12.75" customHeight="1">
      <c r="A468" s="30">
        <v>458</v>
      </c>
      <c r="B468" s="281" t="s">
        <v>202</v>
      </c>
      <c r="C468" s="271">
        <v>2460.6999999999998</v>
      </c>
      <c r="D468" s="272">
        <v>2465.5833333333335</v>
      </c>
      <c r="E468" s="272">
        <v>2436.166666666667</v>
      </c>
      <c r="F468" s="272">
        <v>2411.6333333333337</v>
      </c>
      <c r="G468" s="272">
        <v>2382.2166666666672</v>
      </c>
      <c r="H468" s="272">
        <v>2490.1166666666668</v>
      </c>
      <c r="I468" s="272">
        <v>2519.5333333333338</v>
      </c>
      <c r="J468" s="272">
        <v>2544.0666666666666</v>
      </c>
      <c r="K468" s="271">
        <v>2495</v>
      </c>
      <c r="L468" s="271">
        <v>2441.0500000000002</v>
      </c>
      <c r="M468" s="271">
        <v>6.7256900000000002</v>
      </c>
      <c r="N468" s="1"/>
      <c r="O468" s="1"/>
    </row>
    <row r="469" spans="1:15" ht="12.75" customHeight="1">
      <c r="A469" s="30">
        <v>459</v>
      </c>
      <c r="B469" s="281" t="s">
        <v>203</v>
      </c>
      <c r="C469" s="271">
        <v>1554.1</v>
      </c>
      <c r="D469" s="272">
        <v>1546.8166666666666</v>
      </c>
      <c r="E469" s="272">
        <v>1536.9833333333331</v>
      </c>
      <c r="F469" s="272">
        <v>1519.8666666666666</v>
      </c>
      <c r="G469" s="272">
        <v>1510.0333333333331</v>
      </c>
      <c r="H469" s="272">
        <v>1563.9333333333332</v>
      </c>
      <c r="I469" s="272">
        <v>1573.7666666666667</v>
      </c>
      <c r="J469" s="272">
        <v>1590.8833333333332</v>
      </c>
      <c r="K469" s="271">
        <v>1556.65</v>
      </c>
      <c r="L469" s="271">
        <v>1529.7</v>
      </c>
      <c r="M469" s="271">
        <v>1.62259</v>
      </c>
      <c r="N469" s="1"/>
      <c r="O469" s="1"/>
    </row>
    <row r="470" spans="1:15" ht="12.75" customHeight="1">
      <c r="A470" s="30">
        <v>460</v>
      </c>
      <c r="B470" s="281" t="s">
        <v>204</v>
      </c>
      <c r="C470" s="271">
        <v>580.95000000000005</v>
      </c>
      <c r="D470" s="272">
        <v>582.31666666666672</v>
      </c>
      <c r="E470" s="272">
        <v>572.93333333333339</v>
      </c>
      <c r="F470" s="272">
        <v>564.91666666666663</v>
      </c>
      <c r="G470" s="272">
        <v>555.5333333333333</v>
      </c>
      <c r="H470" s="272">
        <v>590.33333333333348</v>
      </c>
      <c r="I470" s="272">
        <v>599.71666666666692</v>
      </c>
      <c r="J470" s="272">
        <v>607.73333333333358</v>
      </c>
      <c r="K470" s="271">
        <v>591.70000000000005</v>
      </c>
      <c r="L470" s="271">
        <v>574.29999999999995</v>
      </c>
      <c r="M470" s="271">
        <v>6.0280399999999998</v>
      </c>
      <c r="N470" s="1"/>
      <c r="O470" s="1"/>
    </row>
    <row r="471" spans="1:15" ht="12.75" customHeight="1">
      <c r="A471" s="30">
        <v>461</v>
      </c>
      <c r="B471" s="281" t="s">
        <v>205</v>
      </c>
      <c r="C471" s="271">
        <v>1344.9</v>
      </c>
      <c r="D471" s="272">
        <v>1340.2833333333335</v>
      </c>
      <c r="E471" s="272">
        <v>1326.666666666667</v>
      </c>
      <c r="F471" s="272">
        <v>1308.4333333333334</v>
      </c>
      <c r="G471" s="272">
        <v>1294.8166666666668</v>
      </c>
      <c r="H471" s="272">
        <v>1358.5166666666671</v>
      </c>
      <c r="I471" s="272">
        <v>1372.1333333333334</v>
      </c>
      <c r="J471" s="272">
        <v>1390.3666666666672</v>
      </c>
      <c r="K471" s="271">
        <v>1353.9</v>
      </c>
      <c r="L471" s="271">
        <v>1322.05</v>
      </c>
      <c r="M471" s="271">
        <v>6.3368099999999998</v>
      </c>
      <c r="N471" s="1"/>
      <c r="O471" s="1"/>
    </row>
    <row r="472" spans="1:15" ht="12.75" customHeight="1">
      <c r="A472" s="30">
        <v>462</v>
      </c>
      <c r="B472" s="281" t="s">
        <v>510</v>
      </c>
      <c r="C472" s="271">
        <v>36.549999999999997</v>
      </c>
      <c r="D472" s="272">
        <v>36.75</v>
      </c>
      <c r="E472" s="272">
        <v>36.299999999999997</v>
      </c>
      <c r="F472" s="272">
        <v>36.049999999999997</v>
      </c>
      <c r="G472" s="272">
        <v>35.599999999999994</v>
      </c>
      <c r="H472" s="272">
        <v>37</v>
      </c>
      <c r="I472" s="272">
        <v>37.450000000000003</v>
      </c>
      <c r="J472" s="272">
        <v>37.700000000000003</v>
      </c>
      <c r="K472" s="271">
        <v>37.200000000000003</v>
      </c>
      <c r="L472" s="271">
        <v>36.5</v>
      </c>
      <c r="M472" s="271">
        <v>81.958939999999998</v>
      </c>
      <c r="N472" s="1"/>
      <c r="O472" s="1"/>
    </row>
    <row r="473" spans="1:15" ht="12.75" customHeight="1">
      <c r="A473" s="30">
        <v>463</v>
      </c>
      <c r="B473" s="281" t="s">
        <v>866</v>
      </c>
      <c r="C473" s="271">
        <v>240.4</v>
      </c>
      <c r="D473" s="272">
        <v>240.55000000000004</v>
      </c>
      <c r="E473" s="272">
        <v>236.15000000000009</v>
      </c>
      <c r="F473" s="272">
        <v>231.90000000000006</v>
      </c>
      <c r="G473" s="272">
        <v>227.50000000000011</v>
      </c>
      <c r="H473" s="272">
        <v>244.80000000000007</v>
      </c>
      <c r="I473" s="272">
        <v>249.2</v>
      </c>
      <c r="J473" s="272">
        <v>253.45000000000005</v>
      </c>
      <c r="K473" s="271">
        <v>244.95</v>
      </c>
      <c r="L473" s="271">
        <v>236.3</v>
      </c>
      <c r="M473" s="271">
        <v>6.1868800000000004</v>
      </c>
      <c r="N473" s="1"/>
      <c r="O473" s="1"/>
    </row>
    <row r="474" spans="1:15" ht="12.75" customHeight="1">
      <c r="A474" s="30">
        <v>464</v>
      </c>
      <c r="B474" s="281" t="s">
        <v>511</v>
      </c>
      <c r="C474" s="271">
        <v>199.75</v>
      </c>
      <c r="D474" s="272">
        <v>200.53333333333333</v>
      </c>
      <c r="E474" s="272">
        <v>198.06666666666666</v>
      </c>
      <c r="F474" s="272">
        <v>196.38333333333333</v>
      </c>
      <c r="G474" s="272">
        <v>193.91666666666666</v>
      </c>
      <c r="H474" s="272">
        <v>202.21666666666667</v>
      </c>
      <c r="I474" s="272">
        <v>204.68333333333331</v>
      </c>
      <c r="J474" s="272">
        <v>206.36666666666667</v>
      </c>
      <c r="K474" s="271">
        <v>203</v>
      </c>
      <c r="L474" s="271">
        <v>198.85</v>
      </c>
      <c r="M474" s="271">
        <v>1.2274099999999999</v>
      </c>
      <c r="N474" s="1"/>
      <c r="O474" s="1"/>
    </row>
    <row r="475" spans="1:15" ht="12.75" customHeight="1">
      <c r="A475" s="30">
        <v>465</v>
      </c>
      <c r="B475" s="281" t="s">
        <v>512</v>
      </c>
      <c r="C475" s="271">
        <v>2059.8000000000002</v>
      </c>
      <c r="D475" s="272">
        <v>2071.2833333333333</v>
      </c>
      <c r="E475" s="272">
        <v>2022.5666666666666</v>
      </c>
      <c r="F475" s="272">
        <v>1985.3333333333333</v>
      </c>
      <c r="G475" s="272">
        <v>1936.6166666666666</v>
      </c>
      <c r="H475" s="272">
        <v>2108.5166666666664</v>
      </c>
      <c r="I475" s="272">
        <v>2157.2333333333327</v>
      </c>
      <c r="J475" s="272">
        <v>2194.4666666666667</v>
      </c>
      <c r="K475" s="271">
        <v>2120</v>
      </c>
      <c r="L475" s="271">
        <v>2034.05</v>
      </c>
      <c r="M475" s="271">
        <v>4.0426700000000002</v>
      </c>
      <c r="N475" s="1"/>
      <c r="O475" s="1"/>
    </row>
    <row r="476" spans="1:15" ht="12.75" customHeight="1">
      <c r="A476" s="30">
        <v>466</v>
      </c>
      <c r="B476" s="281" t="s">
        <v>513</v>
      </c>
      <c r="C476" s="271">
        <v>11.4</v>
      </c>
      <c r="D476" s="272">
        <v>11.433333333333335</v>
      </c>
      <c r="E476" s="272">
        <v>11.31666666666667</v>
      </c>
      <c r="F476" s="272">
        <v>11.233333333333334</v>
      </c>
      <c r="G476" s="272">
        <v>11.116666666666669</v>
      </c>
      <c r="H476" s="272">
        <v>11.516666666666671</v>
      </c>
      <c r="I476" s="272">
        <v>11.633333333333335</v>
      </c>
      <c r="J476" s="272">
        <v>11.716666666666672</v>
      </c>
      <c r="K476" s="271">
        <v>11.55</v>
      </c>
      <c r="L476" s="271">
        <v>11.35</v>
      </c>
      <c r="M476" s="271">
        <v>18.589099999999998</v>
      </c>
      <c r="N476" s="1"/>
      <c r="O476" s="1"/>
    </row>
    <row r="477" spans="1:15" ht="12.75" customHeight="1">
      <c r="A477" s="30">
        <v>467</v>
      </c>
      <c r="B477" s="281" t="s">
        <v>514</v>
      </c>
      <c r="C477" s="271">
        <v>737.25</v>
      </c>
      <c r="D477" s="272">
        <v>728.61666666666667</v>
      </c>
      <c r="E477" s="272">
        <v>712.5333333333333</v>
      </c>
      <c r="F477" s="272">
        <v>687.81666666666661</v>
      </c>
      <c r="G477" s="272">
        <v>671.73333333333323</v>
      </c>
      <c r="H477" s="272">
        <v>753.33333333333337</v>
      </c>
      <c r="I477" s="272">
        <v>769.41666666666663</v>
      </c>
      <c r="J477" s="272">
        <v>794.13333333333344</v>
      </c>
      <c r="K477" s="271">
        <v>744.7</v>
      </c>
      <c r="L477" s="271">
        <v>703.9</v>
      </c>
      <c r="M477" s="271">
        <v>15.50123</v>
      </c>
      <c r="N477" s="1"/>
      <c r="O477" s="1"/>
    </row>
    <row r="478" spans="1:15" ht="12.75" customHeight="1">
      <c r="A478" s="30">
        <v>468</v>
      </c>
      <c r="B478" s="281" t="s">
        <v>209</v>
      </c>
      <c r="C478" s="271">
        <v>759.75</v>
      </c>
      <c r="D478" s="272">
        <v>758.81666666666661</v>
      </c>
      <c r="E478" s="272">
        <v>753.93333333333317</v>
      </c>
      <c r="F478" s="272">
        <v>748.11666666666656</v>
      </c>
      <c r="G478" s="272">
        <v>743.23333333333312</v>
      </c>
      <c r="H478" s="272">
        <v>764.63333333333321</v>
      </c>
      <c r="I478" s="272">
        <v>769.51666666666665</v>
      </c>
      <c r="J478" s="272">
        <v>775.33333333333326</v>
      </c>
      <c r="K478" s="271">
        <v>763.7</v>
      </c>
      <c r="L478" s="271">
        <v>753</v>
      </c>
      <c r="M478" s="271">
        <v>12.45022</v>
      </c>
      <c r="N478" s="1"/>
      <c r="O478" s="1"/>
    </row>
    <row r="479" spans="1:15" ht="12.75" customHeight="1">
      <c r="A479" s="30">
        <v>469</v>
      </c>
      <c r="B479" s="281" t="s">
        <v>515</v>
      </c>
      <c r="C479" s="271">
        <v>807.05</v>
      </c>
      <c r="D479" s="272">
        <v>812.59999999999991</v>
      </c>
      <c r="E479" s="272">
        <v>795.79999999999984</v>
      </c>
      <c r="F479" s="272">
        <v>784.55</v>
      </c>
      <c r="G479" s="272">
        <v>767.74999999999989</v>
      </c>
      <c r="H479" s="272">
        <v>823.8499999999998</v>
      </c>
      <c r="I479" s="272">
        <v>840.65</v>
      </c>
      <c r="J479" s="272">
        <v>851.89999999999975</v>
      </c>
      <c r="K479" s="271">
        <v>829.4</v>
      </c>
      <c r="L479" s="271">
        <v>801.35</v>
      </c>
      <c r="M479" s="271">
        <v>1.0273600000000001</v>
      </c>
      <c r="N479" s="1"/>
      <c r="O479" s="1"/>
    </row>
    <row r="480" spans="1:15" ht="12.75" customHeight="1">
      <c r="A480" s="30">
        <v>470</v>
      </c>
      <c r="B480" s="281" t="s">
        <v>208</v>
      </c>
      <c r="C480" s="271">
        <v>6508.35</v>
      </c>
      <c r="D480" s="272">
        <v>6498.05</v>
      </c>
      <c r="E480" s="272">
        <v>6462.4000000000005</v>
      </c>
      <c r="F480" s="272">
        <v>6416.4500000000007</v>
      </c>
      <c r="G480" s="272">
        <v>6380.8000000000011</v>
      </c>
      <c r="H480" s="272">
        <v>6544</v>
      </c>
      <c r="I480" s="272">
        <v>6579.65</v>
      </c>
      <c r="J480" s="272">
        <v>6625.5999999999995</v>
      </c>
      <c r="K480" s="271">
        <v>6533.7</v>
      </c>
      <c r="L480" s="271">
        <v>6452.1</v>
      </c>
      <c r="M480" s="271">
        <v>2.2310099999999999</v>
      </c>
      <c r="N480" s="1"/>
      <c r="O480" s="1"/>
    </row>
    <row r="481" spans="1:15" ht="12.75" customHeight="1">
      <c r="A481" s="30">
        <v>471</v>
      </c>
      <c r="B481" s="281" t="s">
        <v>277</v>
      </c>
      <c r="C481" s="271">
        <v>40.450000000000003</v>
      </c>
      <c r="D481" s="272">
        <v>40.216666666666669</v>
      </c>
      <c r="E481" s="272">
        <v>39.733333333333334</v>
      </c>
      <c r="F481" s="272">
        <v>39.016666666666666</v>
      </c>
      <c r="G481" s="272">
        <v>38.533333333333331</v>
      </c>
      <c r="H481" s="272">
        <v>40.933333333333337</v>
      </c>
      <c r="I481" s="272">
        <v>41.416666666666671</v>
      </c>
      <c r="J481" s="272">
        <v>42.13333333333334</v>
      </c>
      <c r="K481" s="271">
        <v>40.700000000000003</v>
      </c>
      <c r="L481" s="271">
        <v>39.5</v>
      </c>
      <c r="M481" s="271">
        <v>57.474310000000003</v>
      </c>
      <c r="N481" s="1"/>
      <c r="O481" s="1"/>
    </row>
    <row r="482" spans="1:15" ht="12.75" customHeight="1">
      <c r="A482" s="30">
        <v>472</v>
      </c>
      <c r="B482" s="281" t="s">
        <v>207</v>
      </c>
      <c r="C482" s="271">
        <v>1618.3</v>
      </c>
      <c r="D482" s="272">
        <v>1627.7666666666667</v>
      </c>
      <c r="E482" s="272">
        <v>1600.5333333333333</v>
      </c>
      <c r="F482" s="272">
        <v>1582.7666666666667</v>
      </c>
      <c r="G482" s="272">
        <v>1555.5333333333333</v>
      </c>
      <c r="H482" s="272">
        <v>1645.5333333333333</v>
      </c>
      <c r="I482" s="272">
        <v>1672.7666666666664</v>
      </c>
      <c r="J482" s="272">
        <v>1690.5333333333333</v>
      </c>
      <c r="K482" s="271">
        <v>1655</v>
      </c>
      <c r="L482" s="271">
        <v>1610</v>
      </c>
      <c r="M482" s="271">
        <v>2.2968700000000002</v>
      </c>
      <c r="N482" s="1"/>
      <c r="O482" s="1"/>
    </row>
    <row r="483" spans="1:15" ht="12.75" customHeight="1">
      <c r="A483" s="30">
        <v>473</v>
      </c>
      <c r="B483" s="281" t="s">
        <v>154</v>
      </c>
      <c r="C483" s="271">
        <v>775.8</v>
      </c>
      <c r="D483" s="272">
        <v>775.88333333333333</v>
      </c>
      <c r="E483" s="272">
        <v>763.26666666666665</v>
      </c>
      <c r="F483" s="272">
        <v>750.73333333333335</v>
      </c>
      <c r="G483" s="272">
        <v>738.11666666666667</v>
      </c>
      <c r="H483" s="272">
        <v>788.41666666666663</v>
      </c>
      <c r="I483" s="272">
        <v>801.03333333333319</v>
      </c>
      <c r="J483" s="272">
        <v>813.56666666666661</v>
      </c>
      <c r="K483" s="271">
        <v>788.5</v>
      </c>
      <c r="L483" s="271">
        <v>763.35</v>
      </c>
      <c r="M483" s="271">
        <v>39.884979999999999</v>
      </c>
      <c r="N483" s="1"/>
      <c r="O483" s="1"/>
    </row>
    <row r="484" spans="1:15" ht="12.75" customHeight="1">
      <c r="A484" s="30">
        <v>474</v>
      </c>
      <c r="B484" s="281" t="s">
        <v>278</v>
      </c>
      <c r="C484" s="271">
        <v>235.55</v>
      </c>
      <c r="D484" s="272">
        <v>235.31666666666669</v>
      </c>
      <c r="E484" s="272">
        <v>232.23333333333338</v>
      </c>
      <c r="F484" s="272">
        <v>228.91666666666669</v>
      </c>
      <c r="G484" s="272">
        <v>225.83333333333337</v>
      </c>
      <c r="H484" s="272">
        <v>238.63333333333338</v>
      </c>
      <c r="I484" s="272">
        <v>241.7166666666667</v>
      </c>
      <c r="J484" s="272">
        <v>245.03333333333339</v>
      </c>
      <c r="K484" s="271">
        <v>238.4</v>
      </c>
      <c r="L484" s="271">
        <v>232</v>
      </c>
      <c r="M484" s="271">
        <v>1.06928</v>
      </c>
      <c r="N484" s="1"/>
      <c r="O484" s="1"/>
    </row>
    <row r="485" spans="1:15" ht="12.75" customHeight="1">
      <c r="A485" s="30">
        <v>475</v>
      </c>
      <c r="B485" s="281" t="s">
        <v>516</v>
      </c>
      <c r="C485" s="271">
        <v>2971.8</v>
      </c>
      <c r="D485" s="272">
        <v>2977.9166666666665</v>
      </c>
      <c r="E485" s="272">
        <v>2946.8833333333332</v>
      </c>
      <c r="F485" s="272">
        <v>2921.9666666666667</v>
      </c>
      <c r="G485" s="272">
        <v>2890.9333333333334</v>
      </c>
      <c r="H485" s="272">
        <v>3002.833333333333</v>
      </c>
      <c r="I485" s="272">
        <v>3033.8666666666668</v>
      </c>
      <c r="J485" s="272">
        <v>3058.7833333333328</v>
      </c>
      <c r="K485" s="271">
        <v>3008.95</v>
      </c>
      <c r="L485" s="271">
        <v>2953</v>
      </c>
      <c r="M485" s="271">
        <v>0.10392</v>
      </c>
      <c r="N485" s="1"/>
      <c r="O485" s="1"/>
    </row>
    <row r="486" spans="1:15" ht="12.75" customHeight="1">
      <c r="A486" s="30">
        <v>476</v>
      </c>
      <c r="B486" s="281" t="s">
        <v>517</v>
      </c>
      <c r="C486" s="271">
        <v>595.25</v>
      </c>
      <c r="D486" s="272">
        <v>596.65</v>
      </c>
      <c r="E486" s="272">
        <v>590.04999999999995</v>
      </c>
      <c r="F486" s="272">
        <v>584.85</v>
      </c>
      <c r="G486" s="272">
        <v>578.25</v>
      </c>
      <c r="H486" s="272">
        <v>601.84999999999991</v>
      </c>
      <c r="I486" s="272">
        <v>608.45000000000005</v>
      </c>
      <c r="J486" s="272">
        <v>613.64999999999986</v>
      </c>
      <c r="K486" s="271">
        <v>603.25</v>
      </c>
      <c r="L486" s="271">
        <v>591.45000000000005</v>
      </c>
      <c r="M486" s="271">
        <v>1.7779100000000001</v>
      </c>
      <c r="N486" s="1"/>
      <c r="O486" s="1"/>
    </row>
    <row r="487" spans="1:15" ht="12.75" customHeight="1">
      <c r="A487" s="30">
        <v>477</v>
      </c>
      <c r="B487" s="281" t="s">
        <v>518</v>
      </c>
      <c r="C487" s="271">
        <v>304.55</v>
      </c>
      <c r="D487" s="272">
        <v>306.15000000000003</v>
      </c>
      <c r="E487" s="272">
        <v>300.60000000000008</v>
      </c>
      <c r="F487" s="272">
        <v>296.65000000000003</v>
      </c>
      <c r="G487" s="272">
        <v>291.10000000000008</v>
      </c>
      <c r="H487" s="272">
        <v>310.10000000000008</v>
      </c>
      <c r="I487" s="272">
        <v>315.65000000000003</v>
      </c>
      <c r="J487" s="272">
        <v>319.60000000000008</v>
      </c>
      <c r="K487" s="271">
        <v>311.7</v>
      </c>
      <c r="L487" s="271">
        <v>302.2</v>
      </c>
      <c r="M487" s="271">
        <v>2.2400899999999999</v>
      </c>
      <c r="N487" s="1"/>
      <c r="O487" s="1"/>
    </row>
    <row r="488" spans="1:15" ht="12.75" customHeight="1">
      <c r="A488" s="30">
        <v>478</v>
      </c>
      <c r="B488" s="286" t="s">
        <v>519</v>
      </c>
      <c r="C488" s="287">
        <v>28.1</v>
      </c>
      <c r="D488" s="287">
        <v>28.283333333333331</v>
      </c>
      <c r="E488" s="287">
        <v>27.816666666666663</v>
      </c>
      <c r="F488" s="287">
        <v>27.533333333333331</v>
      </c>
      <c r="G488" s="287">
        <v>27.066666666666663</v>
      </c>
      <c r="H488" s="287">
        <v>28.566666666666663</v>
      </c>
      <c r="I488" s="287">
        <v>29.033333333333331</v>
      </c>
      <c r="J488" s="286">
        <v>29.316666666666663</v>
      </c>
      <c r="K488" s="286">
        <v>28.75</v>
      </c>
      <c r="L488" s="286">
        <v>28</v>
      </c>
      <c r="M488" s="242">
        <v>15.027620000000001</v>
      </c>
      <c r="N488" s="1"/>
      <c r="O488" s="1"/>
    </row>
    <row r="489" spans="1:15" ht="12.75" customHeight="1">
      <c r="A489" s="30">
        <v>479</v>
      </c>
      <c r="B489" s="286" t="s">
        <v>520</v>
      </c>
      <c r="C489" s="287">
        <v>334.6</v>
      </c>
      <c r="D489" s="287">
        <v>333.86666666666667</v>
      </c>
      <c r="E489" s="287">
        <v>329.48333333333335</v>
      </c>
      <c r="F489" s="287">
        <v>324.36666666666667</v>
      </c>
      <c r="G489" s="287">
        <v>319.98333333333335</v>
      </c>
      <c r="H489" s="287">
        <v>338.98333333333335</v>
      </c>
      <c r="I489" s="287">
        <v>343.36666666666667</v>
      </c>
      <c r="J489" s="286">
        <v>348.48333333333335</v>
      </c>
      <c r="K489" s="286">
        <v>338.25</v>
      </c>
      <c r="L489" s="286">
        <v>328.75</v>
      </c>
      <c r="M489" s="242">
        <v>3.7677</v>
      </c>
      <c r="N489" s="1"/>
      <c r="O489" s="1"/>
    </row>
    <row r="490" spans="1:15" ht="12.75" customHeight="1">
      <c r="A490" s="30">
        <v>480</v>
      </c>
      <c r="B490" s="286" t="s">
        <v>521</v>
      </c>
      <c r="C490" s="271">
        <v>330.5</v>
      </c>
      <c r="D490" s="272">
        <v>329.68333333333334</v>
      </c>
      <c r="E490" s="272">
        <v>323.81666666666666</v>
      </c>
      <c r="F490" s="272">
        <v>317.13333333333333</v>
      </c>
      <c r="G490" s="272">
        <v>311.26666666666665</v>
      </c>
      <c r="H490" s="272">
        <v>336.36666666666667</v>
      </c>
      <c r="I490" s="272">
        <v>342.23333333333335</v>
      </c>
      <c r="J490" s="272">
        <v>348.91666666666669</v>
      </c>
      <c r="K490" s="271">
        <v>335.55</v>
      </c>
      <c r="L490" s="271">
        <v>323</v>
      </c>
      <c r="M490" s="271">
        <v>1.05464</v>
      </c>
      <c r="N490" s="1"/>
      <c r="O490" s="1"/>
    </row>
    <row r="491" spans="1:15" ht="12.75" customHeight="1">
      <c r="A491" s="30">
        <v>481</v>
      </c>
      <c r="B491" s="286" t="s">
        <v>279</v>
      </c>
      <c r="C491" s="287">
        <v>1030.9000000000001</v>
      </c>
      <c r="D491" s="287">
        <v>1013.15</v>
      </c>
      <c r="E491" s="287">
        <v>981.3</v>
      </c>
      <c r="F491" s="287">
        <v>931.69999999999993</v>
      </c>
      <c r="G491" s="287">
        <v>899.84999999999991</v>
      </c>
      <c r="H491" s="287">
        <v>1062.75</v>
      </c>
      <c r="I491" s="287">
        <v>1094.6000000000001</v>
      </c>
      <c r="J491" s="286">
        <v>1144.2</v>
      </c>
      <c r="K491" s="286">
        <v>1045</v>
      </c>
      <c r="L491" s="286">
        <v>963.55</v>
      </c>
      <c r="M491" s="242">
        <v>39.272620000000003</v>
      </c>
      <c r="N491" s="1"/>
      <c r="O491" s="1"/>
    </row>
    <row r="492" spans="1:15" ht="12.75" customHeight="1">
      <c r="A492" s="30">
        <v>482</v>
      </c>
      <c r="B492" s="297" t="s">
        <v>210</v>
      </c>
      <c r="C492" s="271">
        <v>266.7</v>
      </c>
      <c r="D492" s="272">
        <v>265.23333333333335</v>
      </c>
      <c r="E492" s="272">
        <v>263.2166666666667</v>
      </c>
      <c r="F492" s="272">
        <v>259.73333333333335</v>
      </c>
      <c r="G492" s="272">
        <v>257.7166666666667</v>
      </c>
      <c r="H492" s="272">
        <v>268.7166666666667</v>
      </c>
      <c r="I492" s="272">
        <v>270.73333333333335</v>
      </c>
      <c r="J492" s="272">
        <v>274.2166666666667</v>
      </c>
      <c r="K492" s="271">
        <v>267.25</v>
      </c>
      <c r="L492" s="271">
        <v>261.75</v>
      </c>
      <c r="M492" s="271">
        <v>76.079340000000002</v>
      </c>
      <c r="N492" s="1"/>
      <c r="O492" s="1"/>
    </row>
    <row r="493" spans="1:15" ht="12.75" customHeight="1">
      <c r="A493" s="30">
        <v>483</v>
      </c>
      <c r="B493" s="299" t="s">
        <v>522</v>
      </c>
      <c r="C493" s="287">
        <v>2086.5</v>
      </c>
      <c r="D493" s="287">
        <v>2090.8000000000002</v>
      </c>
      <c r="E493" s="272">
        <v>2071.7500000000005</v>
      </c>
      <c r="F493" s="272">
        <v>2057.0000000000005</v>
      </c>
      <c r="G493" s="272">
        <v>2037.9500000000007</v>
      </c>
      <c r="H493" s="272">
        <v>2105.5500000000002</v>
      </c>
      <c r="I493" s="272">
        <v>2124.5999999999995</v>
      </c>
      <c r="J493" s="272">
        <v>2139.35</v>
      </c>
      <c r="K493" s="271">
        <v>2109.85</v>
      </c>
      <c r="L493" s="271">
        <v>2076.0500000000002</v>
      </c>
      <c r="M493" s="271">
        <v>0.17999000000000001</v>
      </c>
      <c r="N493" s="1"/>
      <c r="O493" s="1"/>
    </row>
    <row r="494" spans="1:15" ht="12.75" customHeight="1">
      <c r="A494" s="30">
        <v>484</v>
      </c>
      <c r="B494" s="252" t="s">
        <v>867</v>
      </c>
      <c r="C494" s="271">
        <v>354.1</v>
      </c>
      <c r="D494" s="272">
        <v>356.38333333333338</v>
      </c>
      <c r="E494" s="272">
        <v>348.81666666666678</v>
      </c>
      <c r="F494" s="272">
        <v>343.53333333333342</v>
      </c>
      <c r="G494" s="272">
        <v>335.96666666666681</v>
      </c>
      <c r="H494" s="272">
        <v>361.66666666666674</v>
      </c>
      <c r="I494" s="272">
        <v>369.23333333333335</v>
      </c>
      <c r="J494" s="272">
        <v>374.51666666666671</v>
      </c>
      <c r="K494" s="271">
        <v>363.95</v>
      </c>
      <c r="L494" s="271">
        <v>351.1</v>
      </c>
      <c r="M494" s="271">
        <v>0.18928</v>
      </c>
      <c r="N494" s="1"/>
      <c r="O494" s="1"/>
    </row>
    <row r="495" spans="1:15" ht="12.75" customHeight="1">
      <c r="A495" s="30">
        <v>485</v>
      </c>
      <c r="B495" s="286" t="s">
        <v>523</v>
      </c>
      <c r="C495" s="287">
        <v>2225.1999999999998</v>
      </c>
      <c r="D495" s="287">
        <v>2213.4</v>
      </c>
      <c r="E495" s="272">
        <v>2187.8000000000002</v>
      </c>
      <c r="F495" s="272">
        <v>2150.4</v>
      </c>
      <c r="G495" s="272">
        <v>2124.8000000000002</v>
      </c>
      <c r="H495" s="272">
        <v>2250.8000000000002</v>
      </c>
      <c r="I495" s="272">
        <v>2276.3999999999996</v>
      </c>
      <c r="J495" s="272">
        <v>2313.8000000000002</v>
      </c>
      <c r="K495" s="271">
        <v>2239</v>
      </c>
      <c r="L495" s="271">
        <v>2176</v>
      </c>
      <c r="M495" s="271">
        <v>0.32200000000000001</v>
      </c>
      <c r="N495" s="1"/>
      <c r="O495" s="1"/>
    </row>
    <row r="496" spans="1:15" ht="12.75" customHeight="1">
      <c r="A496" s="30">
        <v>486</v>
      </c>
      <c r="B496" s="242" t="s">
        <v>127</v>
      </c>
      <c r="C496" s="271">
        <v>9.1999999999999993</v>
      </c>
      <c r="D496" s="272">
        <v>9.1333333333333329</v>
      </c>
      <c r="E496" s="272">
        <v>8.9166666666666661</v>
      </c>
      <c r="F496" s="272">
        <v>8.6333333333333329</v>
      </c>
      <c r="G496" s="272">
        <v>8.4166666666666661</v>
      </c>
      <c r="H496" s="272">
        <v>9.4166666666666661</v>
      </c>
      <c r="I496" s="272">
        <v>9.6333333333333346</v>
      </c>
      <c r="J496" s="272">
        <v>9.9166666666666661</v>
      </c>
      <c r="K496" s="271">
        <v>9.35</v>
      </c>
      <c r="L496" s="271">
        <v>8.85</v>
      </c>
      <c r="M496" s="271">
        <v>2120.5312800000002</v>
      </c>
      <c r="N496" s="1"/>
      <c r="O496" s="1"/>
    </row>
    <row r="497" spans="1:15" ht="12.75" customHeight="1">
      <c r="A497" s="30">
        <v>487</v>
      </c>
      <c r="B497" s="298" t="s">
        <v>211</v>
      </c>
      <c r="C497" s="287">
        <v>995.7</v>
      </c>
      <c r="D497" s="287">
        <v>992.88333333333333</v>
      </c>
      <c r="E497" s="272">
        <v>985.81666666666661</v>
      </c>
      <c r="F497" s="272">
        <v>975.93333333333328</v>
      </c>
      <c r="G497" s="272">
        <v>968.86666666666656</v>
      </c>
      <c r="H497" s="272">
        <v>1002.7666666666667</v>
      </c>
      <c r="I497" s="272">
        <v>1009.8333333333335</v>
      </c>
      <c r="J497" s="272">
        <v>1019.7166666666667</v>
      </c>
      <c r="K497" s="271">
        <v>999.95</v>
      </c>
      <c r="L497" s="271">
        <v>983</v>
      </c>
      <c r="M497" s="271">
        <v>7.3767699999999996</v>
      </c>
      <c r="N497" s="1"/>
      <c r="O497" s="1"/>
    </row>
    <row r="498" spans="1:15" ht="12.75" customHeight="1">
      <c r="A498" s="30">
        <v>488</v>
      </c>
      <c r="B498" s="242" t="s">
        <v>524</v>
      </c>
      <c r="C498" s="271">
        <v>233.05</v>
      </c>
      <c r="D498" s="272">
        <v>235.41666666666666</v>
      </c>
      <c r="E498" s="272">
        <v>228.83333333333331</v>
      </c>
      <c r="F498" s="272">
        <v>224.61666666666665</v>
      </c>
      <c r="G498" s="272">
        <v>218.0333333333333</v>
      </c>
      <c r="H498" s="272">
        <v>239.63333333333333</v>
      </c>
      <c r="I498" s="272">
        <v>246.21666666666664</v>
      </c>
      <c r="J498" s="272">
        <v>250.43333333333334</v>
      </c>
      <c r="K498" s="271">
        <v>242</v>
      </c>
      <c r="L498" s="271">
        <v>231.2</v>
      </c>
      <c r="M498" s="271">
        <v>30.20804</v>
      </c>
      <c r="N498" s="1"/>
      <c r="O498" s="1"/>
    </row>
    <row r="499" spans="1:15" ht="12.75" customHeight="1">
      <c r="A499" s="30">
        <v>489</v>
      </c>
      <c r="B499" s="242" t="s">
        <v>525</v>
      </c>
      <c r="C499" s="287">
        <v>78.349999999999994</v>
      </c>
      <c r="D499" s="287">
        <v>78.25</v>
      </c>
      <c r="E499" s="272">
        <v>77.400000000000006</v>
      </c>
      <c r="F499" s="272">
        <v>76.45</v>
      </c>
      <c r="G499" s="272">
        <v>75.600000000000009</v>
      </c>
      <c r="H499" s="272">
        <v>79.2</v>
      </c>
      <c r="I499" s="272">
        <v>80.05</v>
      </c>
      <c r="J499" s="272">
        <v>81</v>
      </c>
      <c r="K499" s="271">
        <v>79.099999999999994</v>
      </c>
      <c r="L499" s="271">
        <v>77.3</v>
      </c>
      <c r="M499" s="271">
        <v>9.2103300000000008</v>
      </c>
      <c r="N499" s="1"/>
      <c r="O499" s="1"/>
    </row>
    <row r="500" spans="1:15" ht="12.75" customHeight="1">
      <c r="A500" s="30">
        <v>490</v>
      </c>
      <c r="B500" s="242" t="s">
        <v>526</v>
      </c>
      <c r="C500" s="287">
        <v>621</v>
      </c>
      <c r="D500" s="287">
        <v>619.1</v>
      </c>
      <c r="E500" s="272">
        <v>610.20000000000005</v>
      </c>
      <c r="F500" s="272">
        <v>599.4</v>
      </c>
      <c r="G500" s="272">
        <v>590.5</v>
      </c>
      <c r="H500" s="272">
        <v>629.90000000000009</v>
      </c>
      <c r="I500" s="272">
        <v>638.79999999999995</v>
      </c>
      <c r="J500" s="272">
        <v>649.60000000000014</v>
      </c>
      <c r="K500" s="271">
        <v>628</v>
      </c>
      <c r="L500" s="271">
        <v>608.29999999999995</v>
      </c>
      <c r="M500" s="271">
        <v>0.67510999999999999</v>
      </c>
      <c r="N500" s="1"/>
      <c r="O500" s="1"/>
    </row>
    <row r="501" spans="1:15" ht="12.75" customHeight="1">
      <c r="A501" s="30">
        <v>491</v>
      </c>
      <c r="B501" s="242" t="s">
        <v>280</v>
      </c>
      <c r="C501" s="287">
        <v>1792.65</v>
      </c>
      <c r="D501" s="287">
        <v>1789.9833333333333</v>
      </c>
      <c r="E501" s="272">
        <v>1775.2166666666667</v>
      </c>
      <c r="F501" s="272">
        <v>1757.7833333333333</v>
      </c>
      <c r="G501" s="272">
        <v>1743.0166666666667</v>
      </c>
      <c r="H501" s="272">
        <v>1807.4166666666667</v>
      </c>
      <c r="I501" s="272">
        <v>1822.1833333333336</v>
      </c>
      <c r="J501" s="272">
        <v>1839.6166666666668</v>
      </c>
      <c r="K501" s="271">
        <v>1804.75</v>
      </c>
      <c r="L501" s="271">
        <v>1772.55</v>
      </c>
      <c r="M501" s="271">
        <v>0.69833000000000001</v>
      </c>
      <c r="N501" s="1"/>
      <c r="O501" s="1"/>
    </row>
    <row r="502" spans="1:15" ht="12.75" customHeight="1">
      <c r="A502" s="30">
        <v>492</v>
      </c>
      <c r="B502" s="242" t="s">
        <v>212</v>
      </c>
      <c r="C502" s="287">
        <v>416.15</v>
      </c>
      <c r="D502" s="287">
        <v>416.66666666666669</v>
      </c>
      <c r="E502" s="272">
        <v>413.83333333333337</v>
      </c>
      <c r="F502" s="272">
        <v>411.51666666666671</v>
      </c>
      <c r="G502" s="272">
        <v>408.68333333333339</v>
      </c>
      <c r="H502" s="272">
        <v>418.98333333333335</v>
      </c>
      <c r="I502" s="272">
        <v>421.81666666666672</v>
      </c>
      <c r="J502" s="272">
        <v>424.13333333333333</v>
      </c>
      <c r="K502" s="271">
        <v>419.5</v>
      </c>
      <c r="L502" s="271">
        <v>414.35</v>
      </c>
      <c r="M502" s="271">
        <v>37.145850000000003</v>
      </c>
      <c r="N502" s="1"/>
      <c r="O502" s="1"/>
    </row>
    <row r="503" spans="1:15" ht="12.75" customHeight="1">
      <c r="A503" s="30">
        <v>493</v>
      </c>
      <c r="B503" s="242" t="s">
        <v>527</v>
      </c>
      <c r="C503" s="287">
        <v>256.10000000000002</v>
      </c>
      <c r="D503" s="287">
        <v>258.21666666666664</v>
      </c>
      <c r="E503" s="272">
        <v>251.73333333333329</v>
      </c>
      <c r="F503" s="272">
        <v>247.36666666666665</v>
      </c>
      <c r="G503" s="272">
        <v>240.8833333333333</v>
      </c>
      <c r="H503" s="272">
        <v>262.58333333333326</v>
      </c>
      <c r="I503" s="272">
        <v>269.06666666666661</v>
      </c>
      <c r="J503" s="272">
        <v>273.43333333333328</v>
      </c>
      <c r="K503" s="271">
        <v>264.7</v>
      </c>
      <c r="L503" s="271">
        <v>253.85</v>
      </c>
      <c r="M503" s="271">
        <v>15.04988</v>
      </c>
      <c r="N503" s="1"/>
      <c r="O503" s="1"/>
    </row>
    <row r="504" spans="1:15" ht="12.75" customHeight="1">
      <c r="A504" s="30">
        <v>494</v>
      </c>
      <c r="B504" s="242" t="s">
        <v>281</v>
      </c>
      <c r="C504" s="287">
        <v>16.600000000000001</v>
      </c>
      <c r="D504" s="287">
        <v>16.533333333333335</v>
      </c>
      <c r="E504" s="272">
        <v>16.31666666666667</v>
      </c>
      <c r="F504" s="272">
        <v>16.033333333333335</v>
      </c>
      <c r="G504" s="272">
        <v>15.81666666666667</v>
      </c>
      <c r="H504" s="272">
        <v>16.81666666666667</v>
      </c>
      <c r="I504" s="272">
        <v>17.033333333333331</v>
      </c>
      <c r="J504" s="272">
        <v>17.31666666666667</v>
      </c>
      <c r="K504" s="271">
        <v>16.75</v>
      </c>
      <c r="L504" s="271">
        <v>16.25</v>
      </c>
      <c r="M504" s="271">
        <v>867.55636000000004</v>
      </c>
      <c r="N504" s="1"/>
      <c r="O504" s="1"/>
    </row>
    <row r="505" spans="1:15" ht="12.75" customHeight="1">
      <c r="A505" s="30">
        <v>495</v>
      </c>
      <c r="B505" s="242" t="s">
        <v>868</v>
      </c>
      <c r="C505" s="287">
        <v>9651.9500000000007</v>
      </c>
      <c r="D505" s="287">
        <v>9660.85</v>
      </c>
      <c r="E505" s="272">
        <v>9541.85</v>
      </c>
      <c r="F505" s="272">
        <v>9431.75</v>
      </c>
      <c r="G505" s="272">
        <v>9312.75</v>
      </c>
      <c r="H505" s="272">
        <v>9770.9500000000007</v>
      </c>
      <c r="I505" s="272">
        <v>9889.9500000000007</v>
      </c>
      <c r="J505" s="272">
        <v>10000.050000000001</v>
      </c>
      <c r="K505" s="271">
        <v>9779.85</v>
      </c>
      <c r="L505" s="271">
        <v>9550.75</v>
      </c>
      <c r="M505" s="271">
        <v>6.8409999999999999E-2</v>
      </c>
      <c r="N505" s="1"/>
      <c r="O505" s="1"/>
    </row>
    <row r="506" spans="1:15" ht="12.75" customHeight="1">
      <c r="A506" s="30">
        <v>496</v>
      </c>
      <c r="B506" s="242" t="s">
        <v>213</v>
      </c>
      <c r="C506" s="242">
        <v>263.89999999999998</v>
      </c>
      <c r="D506" s="287">
        <v>261.56666666666666</v>
      </c>
      <c r="E506" s="272">
        <v>258.33333333333331</v>
      </c>
      <c r="F506" s="272">
        <v>252.76666666666665</v>
      </c>
      <c r="G506" s="272">
        <v>249.5333333333333</v>
      </c>
      <c r="H506" s="272">
        <v>267.13333333333333</v>
      </c>
      <c r="I506" s="272">
        <v>270.36666666666667</v>
      </c>
      <c r="J506" s="272">
        <v>275.93333333333334</v>
      </c>
      <c r="K506" s="271">
        <v>264.8</v>
      </c>
      <c r="L506" s="271">
        <v>256</v>
      </c>
      <c r="M506" s="271">
        <v>115.76824000000001</v>
      </c>
      <c r="N506" s="1"/>
      <c r="O506" s="1"/>
    </row>
    <row r="507" spans="1:15" ht="12.75" customHeight="1">
      <c r="A507" s="30">
        <v>497</v>
      </c>
      <c r="B507" s="242" t="s">
        <v>528</v>
      </c>
      <c r="C507" s="242">
        <v>230.95</v>
      </c>
      <c r="D507" s="287">
        <v>231.28333333333333</v>
      </c>
      <c r="E507" s="272">
        <v>229.16666666666666</v>
      </c>
      <c r="F507" s="272">
        <v>227.38333333333333</v>
      </c>
      <c r="G507" s="272">
        <v>225.26666666666665</v>
      </c>
      <c r="H507" s="272">
        <v>233.06666666666666</v>
      </c>
      <c r="I507" s="272">
        <v>235.18333333333334</v>
      </c>
      <c r="J507" s="272">
        <v>236.96666666666667</v>
      </c>
      <c r="K507" s="271">
        <v>233.4</v>
      </c>
      <c r="L507" s="271">
        <v>229.5</v>
      </c>
      <c r="M507" s="271">
        <v>6.4849899999999998</v>
      </c>
      <c r="N507" s="1"/>
      <c r="O507" s="1"/>
    </row>
    <row r="508" spans="1:15" ht="12.75" customHeight="1">
      <c r="A508" s="30">
        <v>498</v>
      </c>
      <c r="B508" s="242" t="s">
        <v>840</v>
      </c>
      <c r="C508" s="242">
        <v>62.2</v>
      </c>
      <c r="D508" s="287">
        <v>62.70000000000001</v>
      </c>
      <c r="E508" s="272">
        <v>61.200000000000017</v>
      </c>
      <c r="F508" s="272">
        <v>60.20000000000001</v>
      </c>
      <c r="G508" s="272">
        <v>58.700000000000017</v>
      </c>
      <c r="H508" s="272">
        <v>63.700000000000017</v>
      </c>
      <c r="I508" s="272">
        <v>65.2</v>
      </c>
      <c r="J508" s="272">
        <v>66.200000000000017</v>
      </c>
      <c r="K508" s="271">
        <v>64.2</v>
      </c>
      <c r="L508" s="271">
        <v>61.7</v>
      </c>
      <c r="M508" s="271">
        <v>1164.0100199999999</v>
      </c>
      <c r="N508" s="1"/>
      <c r="O508" s="1"/>
    </row>
    <row r="509" spans="1:15" ht="12.75" customHeight="1">
      <c r="A509" s="30">
        <v>499</v>
      </c>
      <c r="B509" s="242" t="s">
        <v>827</v>
      </c>
      <c r="C509" s="242">
        <v>391.15</v>
      </c>
      <c r="D509" s="287">
        <v>389.51666666666665</v>
      </c>
      <c r="E509" s="272">
        <v>386.0333333333333</v>
      </c>
      <c r="F509" s="272">
        <v>380.91666666666663</v>
      </c>
      <c r="G509" s="272">
        <v>377.43333333333328</v>
      </c>
      <c r="H509" s="272">
        <v>394.63333333333333</v>
      </c>
      <c r="I509" s="272">
        <v>398.11666666666667</v>
      </c>
      <c r="J509" s="272">
        <v>403.23333333333335</v>
      </c>
      <c r="K509" s="271">
        <v>393</v>
      </c>
      <c r="L509" s="271">
        <v>384.4</v>
      </c>
      <c r="M509" s="271">
        <v>9.9575200000000006</v>
      </c>
      <c r="N509" s="1"/>
      <c r="O509" s="1"/>
    </row>
    <row r="510" spans="1:15" ht="12.75" customHeight="1">
      <c r="A510" s="252">
        <v>500</v>
      </c>
      <c r="B510" s="242" t="s">
        <v>529</v>
      </c>
      <c r="C510" s="287">
        <v>1636.85</v>
      </c>
      <c r="D510" s="272">
        <v>1637.25</v>
      </c>
      <c r="E510" s="272">
        <v>1612.1</v>
      </c>
      <c r="F510" s="272">
        <v>1587.35</v>
      </c>
      <c r="G510" s="272">
        <v>1562.1999999999998</v>
      </c>
      <c r="H510" s="272">
        <v>1662</v>
      </c>
      <c r="I510" s="272">
        <v>1687.15</v>
      </c>
      <c r="J510" s="271">
        <v>1711.9</v>
      </c>
      <c r="K510" s="271">
        <v>1662.4</v>
      </c>
      <c r="L510" s="271">
        <v>1612.5</v>
      </c>
      <c r="M510" s="242">
        <v>1.15021</v>
      </c>
      <c r="N510" s="1"/>
      <c r="O510" s="1"/>
    </row>
    <row r="511" spans="1:15" ht="12.75" customHeight="1">
      <c r="A511" s="30">
        <v>501</v>
      </c>
      <c r="B511" s="242" t="s">
        <v>530</v>
      </c>
      <c r="C511" s="287">
        <v>2251.25</v>
      </c>
      <c r="D511" s="272">
        <v>2249.8833333333332</v>
      </c>
      <c r="E511" s="272">
        <v>2231.7666666666664</v>
      </c>
      <c r="F511" s="272">
        <v>2212.2833333333333</v>
      </c>
      <c r="G511" s="272">
        <v>2194.1666666666665</v>
      </c>
      <c r="H511" s="272">
        <v>2269.3666666666663</v>
      </c>
      <c r="I511" s="272">
        <v>2287.4833333333331</v>
      </c>
      <c r="J511" s="271">
        <v>2306.9666666666662</v>
      </c>
      <c r="K511" s="271">
        <v>2268</v>
      </c>
      <c r="L511" s="271">
        <v>2230.4</v>
      </c>
      <c r="M511" s="242">
        <v>0.15067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3" t="s">
        <v>284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214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215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216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217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6" t="s">
        <v>218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220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221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222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223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224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225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226</v>
      </c>
      <c r="N531" s="1"/>
      <c r="O531" s="1"/>
    </row>
    <row r="532" spans="1:15" ht="12.75" customHeight="1">
      <c r="A532" s="67" t="s">
        <v>227</v>
      </c>
      <c r="N532" s="1"/>
      <c r="O532" s="1"/>
    </row>
    <row r="533" spans="1:15" ht="12.75" customHeight="1">
      <c r="A533" s="67" t="s">
        <v>228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B15" sqref="B15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72"/>
      <c r="B5" s="473"/>
      <c r="C5" s="472"/>
      <c r="D5" s="473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285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531</v>
      </c>
      <c r="B7" s="474" t="s">
        <v>532</v>
      </c>
      <c r="C7" s="473"/>
      <c r="D7" s="7">
        <f>Main!B10</f>
        <v>44798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533</v>
      </c>
      <c r="B9" s="85" t="s">
        <v>534</v>
      </c>
      <c r="C9" s="85" t="s">
        <v>535</v>
      </c>
      <c r="D9" s="85" t="s">
        <v>536</v>
      </c>
      <c r="E9" s="85" t="s">
        <v>537</v>
      </c>
      <c r="F9" s="85" t="s">
        <v>538</v>
      </c>
      <c r="G9" s="85" t="s">
        <v>539</v>
      </c>
      <c r="H9" s="85" t="s">
        <v>540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44797</v>
      </c>
      <c r="B10" s="29">
        <v>542580</v>
      </c>
      <c r="C10" s="28" t="s">
        <v>1103</v>
      </c>
      <c r="D10" s="28" t="s">
        <v>1104</v>
      </c>
      <c r="E10" s="28" t="s">
        <v>541</v>
      </c>
      <c r="F10" s="87">
        <v>124000</v>
      </c>
      <c r="G10" s="29">
        <v>35.35</v>
      </c>
      <c r="H10" s="29" t="s">
        <v>306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44797</v>
      </c>
      <c r="B11" s="29">
        <v>542580</v>
      </c>
      <c r="C11" s="28" t="s">
        <v>1103</v>
      </c>
      <c r="D11" s="28" t="s">
        <v>1105</v>
      </c>
      <c r="E11" s="28" t="s">
        <v>542</v>
      </c>
      <c r="F11" s="87">
        <v>124000</v>
      </c>
      <c r="G11" s="29">
        <v>35.35</v>
      </c>
      <c r="H11" s="29" t="s">
        <v>306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44797</v>
      </c>
      <c r="B12" s="29">
        <v>534064</v>
      </c>
      <c r="C12" s="28" t="s">
        <v>1068</v>
      </c>
      <c r="D12" s="28" t="s">
        <v>1106</v>
      </c>
      <c r="E12" s="28" t="s">
        <v>541</v>
      </c>
      <c r="F12" s="87">
        <v>582094</v>
      </c>
      <c r="G12" s="29">
        <v>33.299999999999997</v>
      </c>
      <c r="H12" s="29" t="s">
        <v>306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44797</v>
      </c>
      <c r="B13" s="29">
        <v>534064</v>
      </c>
      <c r="C13" s="28" t="s">
        <v>1068</v>
      </c>
      <c r="D13" s="28" t="s">
        <v>1033</v>
      </c>
      <c r="E13" s="28" t="s">
        <v>542</v>
      </c>
      <c r="F13" s="87">
        <v>1200170</v>
      </c>
      <c r="G13" s="29">
        <v>33.270000000000003</v>
      </c>
      <c r="H13" s="29" t="s">
        <v>306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44797</v>
      </c>
      <c r="B14" s="29">
        <v>539115</v>
      </c>
      <c r="C14" s="28" t="s">
        <v>1107</v>
      </c>
      <c r="D14" s="28" t="s">
        <v>1108</v>
      </c>
      <c r="E14" s="28" t="s">
        <v>542</v>
      </c>
      <c r="F14" s="87">
        <v>12098</v>
      </c>
      <c r="G14" s="29">
        <v>100.57</v>
      </c>
      <c r="H14" s="29" t="s">
        <v>306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44797</v>
      </c>
      <c r="B15" s="29">
        <v>531681</v>
      </c>
      <c r="C15" s="28" t="s">
        <v>1109</v>
      </c>
      <c r="D15" s="28" t="s">
        <v>1110</v>
      </c>
      <c r="E15" s="28" t="s">
        <v>541</v>
      </c>
      <c r="F15" s="87">
        <v>750000</v>
      </c>
      <c r="G15" s="29">
        <v>1.01</v>
      </c>
      <c r="H15" s="29" t="s">
        <v>306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44797</v>
      </c>
      <c r="B16" s="29">
        <v>540923</v>
      </c>
      <c r="C16" s="28" t="s">
        <v>1111</v>
      </c>
      <c r="D16" s="28" t="s">
        <v>1079</v>
      </c>
      <c r="E16" s="28" t="s">
        <v>542</v>
      </c>
      <c r="F16" s="87">
        <v>150000</v>
      </c>
      <c r="G16" s="29">
        <v>8.06</v>
      </c>
      <c r="H16" s="29" t="s">
        <v>306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44797</v>
      </c>
      <c r="B17" s="29">
        <v>541006</v>
      </c>
      <c r="C17" s="28" t="s">
        <v>1112</v>
      </c>
      <c r="D17" s="28" t="s">
        <v>1113</v>
      </c>
      <c r="E17" s="28" t="s">
        <v>541</v>
      </c>
      <c r="F17" s="87">
        <v>160000</v>
      </c>
      <c r="G17" s="29">
        <v>27.71</v>
      </c>
      <c r="H17" s="29" t="s">
        <v>306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44797</v>
      </c>
      <c r="B18" s="29">
        <v>509053</v>
      </c>
      <c r="C18" s="28" t="s">
        <v>1032</v>
      </c>
      <c r="D18" s="28" t="s">
        <v>1114</v>
      </c>
      <c r="E18" s="28" t="s">
        <v>542</v>
      </c>
      <c r="F18" s="87">
        <v>310437</v>
      </c>
      <c r="G18" s="29">
        <v>22.25</v>
      </c>
      <c r="H18" s="29" t="s">
        <v>306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44797</v>
      </c>
      <c r="B19" s="29">
        <v>509053</v>
      </c>
      <c r="C19" s="28" t="s">
        <v>1032</v>
      </c>
      <c r="D19" s="28" t="s">
        <v>1114</v>
      </c>
      <c r="E19" s="28" t="s">
        <v>541</v>
      </c>
      <c r="F19" s="87">
        <v>310437</v>
      </c>
      <c r="G19" s="29">
        <v>21.98</v>
      </c>
      <c r="H19" s="29" t="s">
        <v>306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44797</v>
      </c>
      <c r="B20" s="29">
        <v>543209</v>
      </c>
      <c r="C20" s="28" t="s">
        <v>1115</v>
      </c>
      <c r="D20" s="28" t="s">
        <v>1116</v>
      </c>
      <c r="E20" s="28" t="s">
        <v>541</v>
      </c>
      <c r="F20" s="87">
        <v>12000</v>
      </c>
      <c r="G20" s="29">
        <v>18.43</v>
      </c>
      <c r="H20" s="29" t="s">
        <v>306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44797</v>
      </c>
      <c r="B21" s="29">
        <v>540023</v>
      </c>
      <c r="C21" s="28" t="s">
        <v>1069</v>
      </c>
      <c r="D21" s="28" t="s">
        <v>1070</v>
      </c>
      <c r="E21" s="28" t="s">
        <v>542</v>
      </c>
      <c r="F21" s="87">
        <v>140000</v>
      </c>
      <c r="G21" s="29">
        <v>93.8</v>
      </c>
      <c r="H21" s="29" t="s">
        <v>306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44797</v>
      </c>
      <c r="B22" s="29">
        <v>542724</v>
      </c>
      <c r="C22" s="28" t="s">
        <v>1117</v>
      </c>
      <c r="D22" s="28" t="s">
        <v>1118</v>
      </c>
      <c r="E22" s="28" t="s">
        <v>542</v>
      </c>
      <c r="F22" s="87">
        <v>413069</v>
      </c>
      <c r="G22" s="29">
        <v>2.54</v>
      </c>
      <c r="H22" s="29" t="s">
        <v>306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44797</v>
      </c>
      <c r="B23" s="29">
        <v>540614</v>
      </c>
      <c r="C23" s="28" t="s">
        <v>1071</v>
      </c>
      <c r="D23" s="28" t="s">
        <v>1119</v>
      </c>
      <c r="E23" s="28" t="s">
        <v>541</v>
      </c>
      <c r="F23" s="87">
        <v>700000</v>
      </c>
      <c r="G23" s="29">
        <v>2.94</v>
      </c>
      <c r="H23" s="29" t="s">
        <v>306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44797</v>
      </c>
      <c r="B24" s="29">
        <v>540936</v>
      </c>
      <c r="C24" s="28" t="s">
        <v>1120</v>
      </c>
      <c r="D24" s="28" t="s">
        <v>1121</v>
      </c>
      <c r="E24" s="28" t="s">
        <v>542</v>
      </c>
      <c r="F24" s="87">
        <v>66397</v>
      </c>
      <c r="G24" s="29">
        <v>14.49</v>
      </c>
      <c r="H24" s="29" t="s">
        <v>306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44797</v>
      </c>
      <c r="B25" s="29">
        <v>540936</v>
      </c>
      <c r="C25" s="28" t="s">
        <v>1120</v>
      </c>
      <c r="D25" s="28" t="s">
        <v>1121</v>
      </c>
      <c r="E25" s="28" t="s">
        <v>541</v>
      </c>
      <c r="F25" s="87">
        <v>57809</v>
      </c>
      <c r="G25" s="29">
        <v>14.38</v>
      </c>
      <c r="H25" s="29" t="s">
        <v>306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44797</v>
      </c>
      <c r="B26" s="29">
        <v>543538</v>
      </c>
      <c r="C26" s="28" t="s">
        <v>1122</v>
      </c>
      <c r="D26" s="28" t="s">
        <v>1055</v>
      </c>
      <c r="E26" s="28" t="s">
        <v>541</v>
      </c>
      <c r="F26" s="87">
        <v>80000</v>
      </c>
      <c r="G26" s="29">
        <v>83.25</v>
      </c>
      <c r="H26" s="29" t="s">
        <v>306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44797</v>
      </c>
      <c r="B27" s="29">
        <v>543538</v>
      </c>
      <c r="C27" s="28" t="s">
        <v>1122</v>
      </c>
      <c r="D27" s="28" t="s">
        <v>1055</v>
      </c>
      <c r="E27" s="28" t="s">
        <v>542</v>
      </c>
      <c r="F27" s="87">
        <v>3200</v>
      </c>
      <c r="G27" s="29">
        <v>94</v>
      </c>
      <c r="H27" s="29" t="s">
        <v>306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44797</v>
      </c>
      <c r="B28" s="29">
        <v>543538</v>
      </c>
      <c r="C28" s="28" t="s">
        <v>1122</v>
      </c>
      <c r="D28" s="28" t="s">
        <v>1116</v>
      </c>
      <c r="E28" s="28" t="s">
        <v>541</v>
      </c>
      <c r="F28" s="87">
        <v>36800</v>
      </c>
      <c r="G28" s="29">
        <v>90.39</v>
      </c>
      <c r="H28" s="29" t="s">
        <v>306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44797</v>
      </c>
      <c r="B29" s="29">
        <v>543538</v>
      </c>
      <c r="C29" s="28" t="s">
        <v>1122</v>
      </c>
      <c r="D29" s="28" t="s">
        <v>1037</v>
      </c>
      <c r="E29" s="28" t="s">
        <v>542</v>
      </c>
      <c r="F29" s="87">
        <v>102400</v>
      </c>
      <c r="G29" s="29">
        <v>83.09</v>
      </c>
      <c r="H29" s="29" t="s">
        <v>306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44797</v>
      </c>
      <c r="B30" s="29">
        <v>543546</v>
      </c>
      <c r="C30" s="28" t="s">
        <v>1123</v>
      </c>
      <c r="D30" s="28" t="s">
        <v>1124</v>
      </c>
      <c r="E30" s="28" t="s">
        <v>542</v>
      </c>
      <c r="F30" s="87">
        <v>130000</v>
      </c>
      <c r="G30" s="29">
        <v>9.2100000000000009</v>
      </c>
      <c r="H30" s="29" t="s">
        <v>306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44797</v>
      </c>
      <c r="B31" s="29">
        <v>543546</v>
      </c>
      <c r="C31" s="28" t="s">
        <v>1123</v>
      </c>
      <c r="D31" s="28" t="s">
        <v>1125</v>
      </c>
      <c r="E31" s="28" t="s">
        <v>542</v>
      </c>
      <c r="F31" s="87">
        <v>120000</v>
      </c>
      <c r="G31" s="29">
        <v>9.17</v>
      </c>
      <c r="H31" s="29" t="s">
        <v>306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44797</v>
      </c>
      <c r="B32" s="29">
        <v>531301</v>
      </c>
      <c r="C32" s="28" t="s">
        <v>1126</v>
      </c>
      <c r="D32" s="28" t="s">
        <v>1127</v>
      </c>
      <c r="E32" s="28" t="s">
        <v>541</v>
      </c>
      <c r="F32" s="87">
        <v>4818</v>
      </c>
      <c r="G32" s="29">
        <v>47.23</v>
      </c>
      <c r="H32" s="29" t="s">
        <v>306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44797</v>
      </c>
      <c r="B33" s="29">
        <v>540377</v>
      </c>
      <c r="C33" s="28" t="s">
        <v>1072</v>
      </c>
      <c r="D33" s="28" t="s">
        <v>1073</v>
      </c>
      <c r="E33" s="28" t="s">
        <v>542</v>
      </c>
      <c r="F33" s="87">
        <v>12000</v>
      </c>
      <c r="G33" s="29">
        <v>102.85</v>
      </c>
      <c r="H33" s="29" t="s">
        <v>306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44797</v>
      </c>
      <c r="B34" s="29">
        <v>540377</v>
      </c>
      <c r="C34" s="28" t="s">
        <v>1072</v>
      </c>
      <c r="D34" s="28" t="s">
        <v>1073</v>
      </c>
      <c r="E34" s="28" t="s">
        <v>541</v>
      </c>
      <c r="F34" s="87">
        <v>18000</v>
      </c>
      <c r="G34" s="29">
        <v>102.73</v>
      </c>
      <c r="H34" s="29" t="s">
        <v>306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44797</v>
      </c>
      <c r="B35" s="29">
        <v>540377</v>
      </c>
      <c r="C35" s="28" t="s">
        <v>1072</v>
      </c>
      <c r="D35" s="28" t="s">
        <v>1128</v>
      </c>
      <c r="E35" s="28" t="s">
        <v>541</v>
      </c>
      <c r="F35" s="87">
        <v>18000</v>
      </c>
      <c r="G35" s="29">
        <v>102.75</v>
      </c>
      <c r="H35" s="29" t="s">
        <v>306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44797</v>
      </c>
      <c r="B36" s="29">
        <v>540377</v>
      </c>
      <c r="C36" s="28" t="s">
        <v>1072</v>
      </c>
      <c r="D36" s="28" t="s">
        <v>1074</v>
      </c>
      <c r="E36" s="28" t="s">
        <v>541</v>
      </c>
      <c r="F36" s="87">
        <v>30000</v>
      </c>
      <c r="G36" s="29">
        <v>103.41</v>
      </c>
      <c r="H36" s="29" t="s">
        <v>306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44797</v>
      </c>
      <c r="B37" s="29">
        <v>540377</v>
      </c>
      <c r="C37" s="28" t="s">
        <v>1072</v>
      </c>
      <c r="D37" s="28" t="s">
        <v>1129</v>
      </c>
      <c r="E37" s="28" t="s">
        <v>542</v>
      </c>
      <c r="F37" s="87">
        <v>24000</v>
      </c>
      <c r="G37" s="29">
        <v>103.38</v>
      </c>
      <c r="H37" s="29" t="s">
        <v>306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44797</v>
      </c>
      <c r="B38" s="29">
        <v>540377</v>
      </c>
      <c r="C38" s="28" t="s">
        <v>1072</v>
      </c>
      <c r="D38" s="28" t="s">
        <v>1130</v>
      </c>
      <c r="E38" s="28" t="s">
        <v>542</v>
      </c>
      <c r="F38" s="87">
        <v>18000</v>
      </c>
      <c r="G38" s="29">
        <v>103.78</v>
      </c>
      <c r="H38" s="29" t="s">
        <v>306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44797</v>
      </c>
      <c r="B39" s="29">
        <v>540377</v>
      </c>
      <c r="C39" s="28" t="s">
        <v>1072</v>
      </c>
      <c r="D39" s="28" t="s">
        <v>1131</v>
      </c>
      <c r="E39" s="28" t="s">
        <v>541</v>
      </c>
      <c r="F39" s="87">
        <v>18000</v>
      </c>
      <c r="G39" s="29">
        <v>103.65</v>
      </c>
      <c r="H39" s="29" t="s">
        <v>306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44797</v>
      </c>
      <c r="B40" s="29">
        <v>526445</v>
      </c>
      <c r="C40" s="28" t="s">
        <v>1132</v>
      </c>
      <c r="D40" s="28" t="s">
        <v>1133</v>
      </c>
      <c r="E40" s="28" t="s">
        <v>541</v>
      </c>
      <c r="F40" s="87">
        <v>350000</v>
      </c>
      <c r="G40" s="29">
        <v>55</v>
      </c>
      <c r="H40" s="29" t="s">
        <v>306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44797</v>
      </c>
      <c r="B41" s="29">
        <v>526445</v>
      </c>
      <c r="C41" s="28" t="s">
        <v>1132</v>
      </c>
      <c r="D41" s="28" t="s">
        <v>1134</v>
      </c>
      <c r="E41" s="28" t="s">
        <v>542</v>
      </c>
      <c r="F41" s="87">
        <v>175000</v>
      </c>
      <c r="G41" s="29">
        <v>55.72</v>
      </c>
      <c r="H41" s="29" t="s">
        <v>306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44797</v>
      </c>
      <c r="B42" s="29">
        <v>526445</v>
      </c>
      <c r="C42" s="28" t="s">
        <v>1132</v>
      </c>
      <c r="D42" s="28" t="s">
        <v>1108</v>
      </c>
      <c r="E42" s="28" t="s">
        <v>542</v>
      </c>
      <c r="F42" s="87">
        <v>620000</v>
      </c>
      <c r="G42" s="29">
        <v>55.2</v>
      </c>
      <c r="H42" s="29" t="s">
        <v>306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44797</v>
      </c>
      <c r="B43" s="29">
        <v>526445</v>
      </c>
      <c r="C43" s="28" t="s">
        <v>1132</v>
      </c>
      <c r="D43" s="28" t="s">
        <v>946</v>
      </c>
      <c r="E43" s="28" t="s">
        <v>541</v>
      </c>
      <c r="F43" s="87">
        <v>200333</v>
      </c>
      <c r="G43" s="29">
        <v>55.15</v>
      </c>
      <c r="H43" s="29" t="s">
        <v>306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44797</v>
      </c>
      <c r="B44" s="29">
        <v>526445</v>
      </c>
      <c r="C44" s="28" t="s">
        <v>1132</v>
      </c>
      <c r="D44" s="28" t="s">
        <v>946</v>
      </c>
      <c r="E44" s="28" t="s">
        <v>542</v>
      </c>
      <c r="F44" s="87">
        <v>180333</v>
      </c>
      <c r="G44" s="29">
        <v>55.61</v>
      </c>
      <c r="H44" s="29" t="s">
        <v>306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44797</v>
      </c>
      <c r="B45" s="29">
        <v>526445</v>
      </c>
      <c r="C45" s="28" t="s">
        <v>1132</v>
      </c>
      <c r="D45" s="28" t="s">
        <v>1135</v>
      </c>
      <c r="E45" s="28" t="s">
        <v>541</v>
      </c>
      <c r="F45" s="87">
        <v>212800</v>
      </c>
      <c r="G45" s="29">
        <v>55</v>
      </c>
      <c r="H45" s="29" t="s">
        <v>306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44797</v>
      </c>
      <c r="B46" s="29">
        <v>522101</v>
      </c>
      <c r="C46" s="28" t="s">
        <v>990</v>
      </c>
      <c r="D46" s="28" t="s">
        <v>1017</v>
      </c>
      <c r="E46" s="28" t="s">
        <v>542</v>
      </c>
      <c r="F46" s="87">
        <v>45025</v>
      </c>
      <c r="G46" s="29">
        <v>58.87</v>
      </c>
      <c r="H46" s="29" t="s">
        <v>306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44797</v>
      </c>
      <c r="B47" s="29">
        <v>522101</v>
      </c>
      <c r="C47" s="28" t="s">
        <v>990</v>
      </c>
      <c r="D47" s="28" t="s">
        <v>1017</v>
      </c>
      <c r="E47" s="28" t="s">
        <v>541</v>
      </c>
      <c r="F47" s="87">
        <v>175125</v>
      </c>
      <c r="G47" s="29">
        <v>58.47</v>
      </c>
      <c r="H47" s="29" t="s">
        <v>306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44797</v>
      </c>
      <c r="B48" s="29">
        <v>539686</v>
      </c>
      <c r="C48" s="28" t="s">
        <v>975</v>
      </c>
      <c r="D48" s="28" t="s">
        <v>1136</v>
      </c>
      <c r="E48" s="28" t="s">
        <v>541</v>
      </c>
      <c r="F48" s="87">
        <v>92423</v>
      </c>
      <c r="G48" s="29">
        <v>285.69</v>
      </c>
      <c r="H48" s="29" t="s">
        <v>306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44797</v>
      </c>
      <c r="B49" s="29">
        <v>539686</v>
      </c>
      <c r="C49" s="28" t="s">
        <v>975</v>
      </c>
      <c r="D49" s="28" t="s">
        <v>976</v>
      </c>
      <c r="E49" s="28" t="s">
        <v>542</v>
      </c>
      <c r="F49" s="87">
        <v>113845</v>
      </c>
      <c r="G49" s="29">
        <v>285.45999999999998</v>
      </c>
      <c r="H49" s="29" t="s">
        <v>306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44797</v>
      </c>
      <c r="B50" s="29">
        <v>514360</v>
      </c>
      <c r="C50" s="28" t="s">
        <v>1137</v>
      </c>
      <c r="D50" s="28" t="s">
        <v>1138</v>
      </c>
      <c r="E50" s="28" t="s">
        <v>542</v>
      </c>
      <c r="F50" s="87">
        <v>150000</v>
      </c>
      <c r="G50" s="29">
        <v>22.55</v>
      </c>
      <c r="H50" s="29" t="s">
        <v>306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44797</v>
      </c>
      <c r="B51" s="29">
        <v>540360</v>
      </c>
      <c r="C51" s="28" t="s">
        <v>1139</v>
      </c>
      <c r="D51" s="28" t="s">
        <v>946</v>
      </c>
      <c r="E51" s="28" t="s">
        <v>541</v>
      </c>
      <c r="F51" s="87">
        <v>28000</v>
      </c>
      <c r="G51" s="29">
        <v>99.77</v>
      </c>
      <c r="H51" s="29" t="s">
        <v>306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44797</v>
      </c>
      <c r="B52" s="29">
        <v>519279</v>
      </c>
      <c r="C52" s="28" t="s">
        <v>1140</v>
      </c>
      <c r="D52" s="28" t="s">
        <v>1141</v>
      </c>
      <c r="E52" s="28" t="s">
        <v>542</v>
      </c>
      <c r="F52" s="87">
        <v>60719</v>
      </c>
      <c r="G52" s="29">
        <v>3.98</v>
      </c>
      <c r="H52" s="29" t="s">
        <v>306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44797</v>
      </c>
      <c r="B53" s="29">
        <v>537800</v>
      </c>
      <c r="C53" s="28" t="s">
        <v>1142</v>
      </c>
      <c r="D53" s="28" t="s">
        <v>1143</v>
      </c>
      <c r="E53" s="28" t="s">
        <v>542</v>
      </c>
      <c r="F53" s="87">
        <v>5035000</v>
      </c>
      <c r="G53" s="29">
        <v>5</v>
      </c>
      <c r="H53" s="29" t="s">
        <v>306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44797</v>
      </c>
      <c r="B54" s="29">
        <v>540730</v>
      </c>
      <c r="C54" s="28" t="s">
        <v>1035</v>
      </c>
      <c r="D54" s="28" t="s">
        <v>1036</v>
      </c>
      <c r="E54" s="28" t="s">
        <v>542</v>
      </c>
      <c r="F54" s="87">
        <v>200918</v>
      </c>
      <c r="G54" s="29">
        <v>40</v>
      </c>
      <c r="H54" s="29" t="s">
        <v>306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44797</v>
      </c>
      <c r="B55" s="29">
        <v>540078</v>
      </c>
      <c r="C55" s="28" t="s">
        <v>1077</v>
      </c>
      <c r="D55" s="28" t="s">
        <v>1078</v>
      </c>
      <c r="E55" s="28" t="s">
        <v>542</v>
      </c>
      <c r="F55" s="87">
        <v>75000</v>
      </c>
      <c r="G55" s="29">
        <v>278</v>
      </c>
      <c r="H55" s="29" t="s">
        <v>306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44797</v>
      </c>
      <c r="B56" s="29">
        <v>532362</v>
      </c>
      <c r="C56" s="28" t="s">
        <v>1144</v>
      </c>
      <c r="D56" s="28" t="s">
        <v>1145</v>
      </c>
      <c r="E56" s="28" t="s">
        <v>542</v>
      </c>
      <c r="F56" s="87">
        <v>70524</v>
      </c>
      <c r="G56" s="29">
        <v>60</v>
      </c>
      <c r="H56" s="29" t="s">
        <v>306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44797</v>
      </c>
      <c r="B57" s="29">
        <v>509040</v>
      </c>
      <c r="C57" s="28" t="s">
        <v>1146</v>
      </c>
      <c r="D57" s="28" t="s">
        <v>1147</v>
      </c>
      <c r="E57" s="28" t="s">
        <v>542</v>
      </c>
      <c r="F57" s="87">
        <v>20000</v>
      </c>
      <c r="G57" s="29">
        <v>64.400000000000006</v>
      </c>
      <c r="H57" s="29" t="s">
        <v>306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44797</v>
      </c>
      <c r="B58" s="29">
        <v>509040</v>
      </c>
      <c r="C58" s="28" t="s">
        <v>1146</v>
      </c>
      <c r="D58" s="28" t="s">
        <v>1148</v>
      </c>
      <c r="E58" s="28" t="s">
        <v>541</v>
      </c>
      <c r="F58" s="87">
        <v>35300</v>
      </c>
      <c r="G58" s="29">
        <v>64.400000000000006</v>
      </c>
      <c r="H58" s="29" t="s">
        <v>306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44797</v>
      </c>
      <c r="B59" s="29">
        <v>538874</v>
      </c>
      <c r="C59" s="28" t="s">
        <v>1149</v>
      </c>
      <c r="D59" s="28" t="s">
        <v>1150</v>
      </c>
      <c r="E59" s="28" t="s">
        <v>542</v>
      </c>
      <c r="F59" s="87">
        <v>48100</v>
      </c>
      <c r="G59" s="29">
        <v>11.56</v>
      </c>
      <c r="H59" s="29" t="s">
        <v>306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44797</v>
      </c>
      <c r="B60" s="29">
        <v>538860</v>
      </c>
      <c r="C60" s="28" t="s">
        <v>1151</v>
      </c>
      <c r="D60" s="28" t="s">
        <v>1152</v>
      </c>
      <c r="E60" s="28" t="s">
        <v>541</v>
      </c>
      <c r="F60" s="87">
        <v>566913</v>
      </c>
      <c r="G60" s="29">
        <v>1.68</v>
      </c>
      <c r="H60" s="29" t="s">
        <v>306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44797</v>
      </c>
      <c r="B61" s="29">
        <v>538860</v>
      </c>
      <c r="C61" s="28" t="s">
        <v>1151</v>
      </c>
      <c r="D61" s="28" t="s">
        <v>1152</v>
      </c>
      <c r="E61" s="28" t="s">
        <v>542</v>
      </c>
      <c r="F61" s="87">
        <v>26480</v>
      </c>
      <c r="G61" s="29">
        <v>1.7</v>
      </c>
      <c r="H61" s="29" t="s">
        <v>306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44797</v>
      </c>
      <c r="B62" s="29">
        <v>543460</v>
      </c>
      <c r="C62" s="28" t="s">
        <v>1153</v>
      </c>
      <c r="D62" s="28" t="s">
        <v>1154</v>
      </c>
      <c r="E62" s="28" t="s">
        <v>542</v>
      </c>
      <c r="F62" s="87">
        <v>22000</v>
      </c>
      <c r="G62" s="29">
        <v>53.11</v>
      </c>
      <c r="H62" s="29" t="s">
        <v>306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44797</v>
      </c>
      <c r="B63" s="29">
        <v>543460</v>
      </c>
      <c r="C63" s="28" t="s">
        <v>1153</v>
      </c>
      <c r="D63" s="28" t="s">
        <v>1155</v>
      </c>
      <c r="E63" s="28" t="s">
        <v>541</v>
      </c>
      <c r="F63" s="87">
        <v>14000</v>
      </c>
      <c r="G63" s="29">
        <v>54.14</v>
      </c>
      <c r="H63" s="29" t="s">
        <v>306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44797</v>
      </c>
      <c r="B64" s="29">
        <v>539561</v>
      </c>
      <c r="C64" s="28" t="s">
        <v>1156</v>
      </c>
      <c r="D64" s="28" t="s">
        <v>1147</v>
      </c>
      <c r="E64" s="28" t="s">
        <v>542</v>
      </c>
      <c r="F64" s="87">
        <v>35500</v>
      </c>
      <c r="G64" s="29">
        <v>138.75</v>
      </c>
      <c r="H64" s="29" t="s">
        <v>306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44797</v>
      </c>
      <c r="B65" s="29">
        <v>539561</v>
      </c>
      <c r="C65" s="28" t="s">
        <v>1156</v>
      </c>
      <c r="D65" s="28" t="s">
        <v>1148</v>
      </c>
      <c r="E65" s="28" t="s">
        <v>541</v>
      </c>
      <c r="F65" s="87">
        <v>75354</v>
      </c>
      <c r="G65" s="29">
        <v>138.80000000000001</v>
      </c>
      <c r="H65" s="29" t="s">
        <v>306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44797</v>
      </c>
      <c r="B66" s="29">
        <v>539561</v>
      </c>
      <c r="C66" s="28" t="s">
        <v>1156</v>
      </c>
      <c r="D66" s="28" t="s">
        <v>1157</v>
      </c>
      <c r="E66" s="28" t="s">
        <v>542</v>
      </c>
      <c r="F66" s="87">
        <v>40000</v>
      </c>
      <c r="G66" s="29">
        <v>138.84</v>
      </c>
      <c r="H66" s="29" t="s">
        <v>306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44797</v>
      </c>
      <c r="B67" s="29">
        <v>500367</v>
      </c>
      <c r="C67" s="28" t="s">
        <v>1158</v>
      </c>
      <c r="D67" s="28" t="s">
        <v>1159</v>
      </c>
      <c r="E67" s="28" t="s">
        <v>542</v>
      </c>
      <c r="F67" s="87">
        <v>637144</v>
      </c>
      <c r="G67" s="29">
        <v>78.069999999999993</v>
      </c>
      <c r="H67" s="29" t="s">
        <v>306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44797</v>
      </c>
      <c r="B68" s="29">
        <v>500367</v>
      </c>
      <c r="C68" s="28" t="s">
        <v>1158</v>
      </c>
      <c r="D68" s="28" t="s">
        <v>1160</v>
      </c>
      <c r="E68" s="28" t="s">
        <v>541</v>
      </c>
      <c r="F68" s="87">
        <v>280000</v>
      </c>
      <c r="G68" s="29">
        <v>78.39</v>
      </c>
      <c r="H68" s="29" t="s">
        <v>306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44797</v>
      </c>
      <c r="B69" s="29">
        <v>538875</v>
      </c>
      <c r="C69" s="28" t="s">
        <v>1161</v>
      </c>
      <c r="D69" s="28" t="s">
        <v>1162</v>
      </c>
      <c r="E69" s="28" t="s">
        <v>542</v>
      </c>
      <c r="F69" s="87">
        <v>16000</v>
      </c>
      <c r="G69" s="29">
        <v>21.71</v>
      </c>
      <c r="H69" s="29" t="s">
        <v>306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44797</v>
      </c>
      <c r="B70" s="29">
        <v>538875</v>
      </c>
      <c r="C70" s="28" t="s">
        <v>1161</v>
      </c>
      <c r="D70" s="28" t="s">
        <v>1162</v>
      </c>
      <c r="E70" s="28" t="s">
        <v>541</v>
      </c>
      <c r="F70" s="87">
        <v>58430</v>
      </c>
      <c r="G70" s="29">
        <v>21.74</v>
      </c>
      <c r="H70" s="29" t="s">
        <v>306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44797</v>
      </c>
      <c r="B71" s="29">
        <v>538875</v>
      </c>
      <c r="C71" s="28" t="s">
        <v>1161</v>
      </c>
      <c r="D71" s="28" t="s">
        <v>1163</v>
      </c>
      <c r="E71" s="28" t="s">
        <v>542</v>
      </c>
      <c r="F71" s="87">
        <v>100000</v>
      </c>
      <c r="G71" s="29">
        <v>22</v>
      </c>
      <c r="H71" s="29" t="s">
        <v>306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44797</v>
      </c>
      <c r="B72" s="29">
        <v>530821</v>
      </c>
      <c r="C72" s="28" t="s">
        <v>1164</v>
      </c>
      <c r="D72" s="28" t="s">
        <v>1165</v>
      </c>
      <c r="E72" s="28" t="s">
        <v>541</v>
      </c>
      <c r="F72" s="87">
        <v>96112</v>
      </c>
      <c r="G72" s="29">
        <v>15.95</v>
      </c>
      <c r="H72" s="29" t="s">
        <v>306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44797</v>
      </c>
      <c r="B73" s="29">
        <v>530821</v>
      </c>
      <c r="C73" s="28" t="s">
        <v>1164</v>
      </c>
      <c r="D73" s="28" t="s">
        <v>1166</v>
      </c>
      <c r="E73" s="28" t="s">
        <v>542</v>
      </c>
      <c r="F73" s="87">
        <v>95000</v>
      </c>
      <c r="G73" s="29">
        <v>15.95</v>
      </c>
      <c r="H73" s="29" t="s">
        <v>306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44797</v>
      </c>
      <c r="B74" s="29">
        <v>539026</v>
      </c>
      <c r="C74" s="28" t="s">
        <v>1080</v>
      </c>
      <c r="D74" s="28" t="s">
        <v>1081</v>
      </c>
      <c r="E74" s="28" t="s">
        <v>542</v>
      </c>
      <c r="F74" s="87">
        <v>28000</v>
      </c>
      <c r="G74" s="29">
        <v>8.33</v>
      </c>
      <c r="H74" s="29" t="s">
        <v>306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44797</v>
      </c>
      <c r="B75" s="29">
        <v>538569</v>
      </c>
      <c r="C75" s="28" t="s">
        <v>1167</v>
      </c>
      <c r="D75" s="28" t="s">
        <v>1168</v>
      </c>
      <c r="E75" s="28" t="s">
        <v>542</v>
      </c>
      <c r="F75" s="87">
        <v>300000</v>
      </c>
      <c r="G75" s="29">
        <v>2.85</v>
      </c>
      <c r="H75" s="29" t="s">
        <v>306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44797</v>
      </c>
      <c r="B76" s="29">
        <v>538569</v>
      </c>
      <c r="C76" s="28" t="s">
        <v>1167</v>
      </c>
      <c r="D76" s="28" t="s">
        <v>1169</v>
      </c>
      <c r="E76" s="28" t="s">
        <v>541</v>
      </c>
      <c r="F76" s="87">
        <v>400000</v>
      </c>
      <c r="G76" s="29">
        <v>2.85</v>
      </c>
      <c r="H76" s="29" t="s">
        <v>306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44797</v>
      </c>
      <c r="B77" s="29">
        <v>539040</v>
      </c>
      <c r="C77" s="28" t="s">
        <v>1170</v>
      </c>
      <c r="D77" s="28" t="s">
        <v>1148</v>
      </c>
      <c r="E77" s="28" t="s">
        <v>541</v>
      </c>
      <c r="F77" s="87">
        <v>239902</v>
      </c>
      <c r="G77" s="29">
        <v>17</v>
      </c>
      <c r="H77" s="29" t="s">
        <v>306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44797</v>
      </c>
      <c r="B78" s="29">
        <v>539040</v>
      </c>
      <c r="C78" s="28" t="s">
        <v>1170</v>
      </c>
      <c r="D78" s="28" t="s">
        <v>1171</v>
      </c>
      <c r="E78" s="28" t="s">
        <v>542</v>
      </c>
      <c r="F78" s="87">
        <v>29200</v>
      </c>
      <c r="G78" s="29">
        <v>17</v>
      </c>
      <c r="H78" s="29" t="s">
        <v>306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44797</v>
      </c>
      <c r="B79" s="29">
        <v>539040</v>
      </c>
      <c r="C79" s="28" t="s">
        <v>1170</v>
      </c>
      <c r="D79" s="28" t="s">
        <v>1172</v>
      </c>
      <c r="E79" s="28" t="s">
        <v>542</v>
      </c>
      <c r="F79" s="87">
        <v>73000</v>
      </c>
      <c r="G79" s="29">
        <v>17</v>
      </c>
      <c r="H79" s="29" t="s">
        <v>306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44797</v>
      </c>
      <c r="B80" s="29">
        <v>539040</v>
      </c>
      <c r="C80" s="28" t="s">
        <v>1170</v>
      </c>
      <c r="D80" s="28" t="s">
        <v>1173</v>
      </c>
      <c r="E80" s="28" t="s">
        <v>542</v>
      </c>
      <c r="F80" s="87">
        <v>73000</v>
      </c>
      <c r="G80" s="29">
        <v>17</v>
      </c>
      <c r="H80" s="29" t="s">
        <v>306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44797</v>
      </c>
      <c r="B81" s="29">
        <v>539040</v>
      </c>
      <c r="C81" s="28" t="s">
        <v>1170</v>
      </c>
      <c r="D81" s="28" t="s">
        <v>1174</v>
      </c>
      <c r="E81" s="28" t="s">
        <v>542</v>
      </c>
      <c r="F81" s="87">
        <v>73000</v>
      </c>
      <c r="G81" s="29">
        <v>17</v>
      </c>
      <c r="H81" s="29" t="s">
        <v>306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44797</v>
      </c>
      <c r="B82" s="29">
        <v>543545</v>
      </c>
      <c r="C82" s="28" t="s">
        <v>1082</v>
      </c>
      <c r="D82" s="28" t="s">
        <v>1175</v>
      </c>
      <c r="E82" s="28" t="s">
        <v>541</v>
      </c>
      <c r="F82" s="87">
        <v>64000</v>
      </c>
      <c r="G82" s="29">
        <v>79.81</v>
      </c>
      <c r="H82" s="29" t="s">
        <v>306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44797</v>
      </c>
      <c r="B83" s="29">
        <v>543545</v>
      </c>
      <c r="C83" s="28" t="s">
        <v>1082</v>
      </c>
      <c r="D83" s="28" t="s">
        <v>1175</v>
      </c>
      <c r="E83" s="28" t="s">
        <v>542</v>
      </c>
      <c r="F83" s="87">
        <v>72000</v>
      </c>
      <c r="G83" s="29">
        <v>80.3</v>
      </c>
      <c r="H83" s="29" t="s">
        <v>306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44797</v>
      </c>
      <c r="B84" s="29">
        <v>524661</v>
      </c>
      <c r="C84" s="28" t="s">
        <v>1176</v>
      </c>
      <c r="D84" s="28" t="s">
        <v>1177</v>
      </c>
      <c r="E84" s="28" t="s">
        <v>541</v>
      </c>
      <c r="F84" s="87">
        <v>125000</v>
      </c>
      <c r="G84" s="29">
        <v>8.31</v>
      </c>
      <c r="H84" s="29" t="s">
        <v>306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44797</v>
      </c>
      <c r="B85" s="29">
        <v>524661</v>
      </c>
      <c r="C85" s="28" t="s">
        <v>1176</v>
      </c>
      <c r="D85" s="28" t="s">
        <v>1178</v>
      </c>
      <c r="E85" s="28" t="s">
        <v>541</v>
      </c>
      <c r="F85" s="87">
        <v>136200</v>
      </c>
      <c r="G85" s="29">
        <v>8.3000000000000007</v>
      </c>
      <c r="H85" s="29" t="s">
        <v>306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44797</v>
      </c>
      <c r="B86" s="29">
        <v>524661</v>
      </c>
      <c r="C86" s="28" t="s">
        <v>1176</v>
      </c>
      <c r="D86" s="28" t="s">
        <v>1178</v>
      </c>
      <c r="E86" s="28" t="s">
        <v>542</v>
      </c>
      <c r="F86" s="87">
        <v>161200</v>
      </c>
      <c r="G86" s="29">
        <v>8.2200000000000006</v>
      </c>
      <c r="H86" s="29" t="s">
        <v>306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44797</v>
      </c>
      <c r="B87" s="29">
        <v>524661</v>
      </c>
      <c r="C87" s="28" t="s">
        <v>1176</v>
      </c>
      <c r="D87" s="28" t="s">
        <v>1179</v>
      </c>
      <c r="E87" s="28" t="s">
        <v>542</v>
      </c>
      <c r="F87" s="87">
        <v>124100</v>
      </c>
      <c r="G87" s="29">
        <v>8.33</v>
      </c>
      <c r="H87" s="29" t="s">
        <v>306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44797</v>
      </c>
      <c r="B88" s="29">
        <v>524661</v>
      </c>
      <c r="C88" s="28" t="s">
        <v>1176</v>
      </c>
      <c r="D88" s="28" t="s">
        <v>1180</v>
      </c>
      <c r="E88" s="28" t="s">
        <v>542</v>
      </c>
      <c r="F88" s="87">
        <v>502653</v>
      </c>
      <c r="G88" s="29">
        <v>8.33</v>
      </c>
      <c r="H88" s="29" t="s">
        <v>306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44797</v>
      </c>
      <c r="B89" s="29">
        <v>524661</v>
      </c>
      <c r="C89" s="28" t="s">
        <v>1176</v>
      </c>
      <c r="D89" s="28" t="s">
        <v>1180</v>
      </c>
      <c r="E89" s="28" t="s">
        <v>541</v>
      </c>
      <c r="F89" s="87">
        <v>105</v>
      </c>
      <c r="G89" s="29">
        <v>8.32</v>
      </c>
      <c r="H89" s="29" t="s">
        <v>306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44797</v>
      </c>
      <c r="B90" s="29">
        <v>524661</v>
      </c>
      <c r="C90" s="28" t="s">
        <v>1176</v>
      </c>
      <c r="D90" s="28" t="s">
        <v>1179</v>
      </c>
      <c r="E90" s="28" t="s">
        <v>541</v>
      </c>
      <c r="F90" s="87">
        <v>1379</v>
      </c>
      <c r="G90" s="29">
        <v>8.3000000000000007</v>
      </c>
      <c r="H90" s="29" t="s">
        <v>306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44797</v>
      </c>
      <c r="B91" s="29">
        <v>543436</v>
      </c>
      <c r="C91" s="28" t="s">
        <v>1181</v>
      </c>
      <c r="D91" s="28" t="s">
        <v>1182</v>
      </c>
      <c r="E91" s="28" t="s">
        <v>542</v>
      </c>
      <c r="F91" s="87">
        <v>2400</v>
      </c>
      <c r="G91" s="29">
        <v>105</v>
      </c>
      <c r="H91" s="29" t="s">
        <v>306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44797</v>
      </c>
      <c r="B92" s="29">
        <v>543436</v>
      </c>
      <c r="C92" s="28" t="s">
        <v>1181</v>
      </c>
      <c r="D92" s="28" t="s">
        <v>1183</v>
      </c>
      <c r="E92" s="28" t="s">
        <v>541</v>
      </c>
      <c r="F92" s="87">
        <v>2400</v>
      </c>
      <c r="G92" s="29">
        <v>105</v>
      </c>
      <c r="H92" s="29" t="s">
        <v>306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44797</v>
      </c>
      <c r="B93" s="29">
        <v>540550</v>
      </c>
      <c r="C93" s="28" t="s">
        <v>1184</v>
      </c>
      <c r="D93" s="28" t="s">
        <v>1185</v>
      </c>
      <c r="E93" s="28" t="s">
        <v>541</v>
      </c>
      <c r="F93" s="87">
        <v>48000</v>
      </c>
      <c r="G93" s="29">
        <v>64.290000000000006</v>
      </c>
      <c r="H93" s="29" t="s">
        <v>306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44797</v>
      </c>
      <c r="B94" s="29" t="s">
        <v>1038</v>
      </c>
      <c r="C94" s="28" t="s">
        <v>1039</v>
      </c>
      <c r="D94" s="28" t="s">
        <v>1186</v>
      </c>
      <c r="E94" s="28" t="s">
        <v>541</v>
      </c>
      <c r="F94" s="87">
        <v>210062</v>
      </c>
      <c r="G94" s="29">
        <v>44.31</v>
      </c>
      <c r="H94" s="29" t="s">
        <v>818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44797</v>
      </c>
      <c r="B95" s="29" t="s">
        <v>1038</v>
      </c>
      <c r="C95" s="28" t="s">
        <v>1039</v>
      </c>
      <c r="D95" s="28" t="s">
        <v>1187</v>
      </c>
      <c r="E95" s="28" t="s">
        <v>541</v>
      </c>
      <c r="F95" s="87">
        <v>105127</v>
      </c>
      <c r="G95" s="29">
        <v>43.93</v>
      </c>
      <c r="H95" s="29" t="s">
        <v>818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44797</v>
      </c>
      <c r="B96" s="29" t="s">
        <v>1188</v>
      </c>
      <c r="C96" s="28" t="s">
        <v>1189</v>
      </c>
      <c r="D96" s="28" t="s">
        <v>1148</v>
      </c>
      <c r="E96" s="28" t="s">
        <v>541</v>
      </c>
      <c r="F96" s="87">
        <v>621311</v>
      </c>
      <c r="G96" s="29">
        <v>47.1</v>
      </c>
      <c r="H96" s="29" t="s">
        <v>818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44797</v>
      </c>
      <c r="B97" s="29" t="s">
        <v>1190</v>
      </c>
      <c r="C97" s="28" t="s">
        <v>1191</v>
      </c>
      <c r="D97" s="28" t="s">
        <v>1192</v>
      </c>
      <c r="E97" s="28" t="s">
        <v>541</v>
      </c>
      <c r="F97" s="87">
        <v>102797</v>
      </c>
      <c r="G97" s="29">
        <v>29.45</v>
      </c>
      <c r="H97" s="29" t="s">
        <v>818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44797</v>
      </c>
      <c r="B98" s="29" t="s">
        <v>1190</v>
      </c>
      <c r="C98" s="28" t="s">
        <v>1191</v>
      </c>
      <c r="D98" s="28" t="s">
        <v>1193</v>
      </c>
      <c r="E98" s="28" t="s">
        <v>541</v>
      </c>
      <c r="F98" s="87">
        <v>88417</v>
      </c>
      <c r="G98" s="29">
        <v>28.13</v>
      </c>
      <c r="H98" s="29" t="s">
        <v>818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44797</v>
      </c>
      <c r="B99" s="29" t="s">
        <v>1190</v>
      </c>
      <c r="C99" s="28" t="s">
        <v>1191</v>
      </c>
      <c r="D99" s="28" t="s">
        <v>1194</v>
      </c>
      <c r="E99" s="28" t="s">
        <v>541</v>
      </c>
      <c r="F99" s="87">
        <v>104334</v>
      </c>
      <c r="G99" s="29">
        <v>29.23</v>
      </c>
      <c r="H99" s="29" t="s">
        <v>818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44797</v>
      </c>
      <c r="B100" s="29" t="s">
        <v>1056</v>
      </c>
      <c r="C100" s="28" t="s">
        <v>1057</v>
      </c>
      <c r="D100" s="28" t="s">
        <v>1059</v>
      </c>
      <c r="E100" s="28" t="s">
        <v>541</v>
      </c>
      <c r="F100" s="87">
        <v>786014</v>
      </c>
      <c r="G100" s="29">
        <v>7.13</v>
      </c>
      <c r="H100" s="29" t="s">
        <v>818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44797</v>
      </c>
      <c r="B101" s="29" t="s">
        <v>1056</v>
      </c>
      <c r="C101" s="28" t="s">
        <v>1057</v>
      </c>
      <c r="D101" s="28" t="s">
        <v>1058</v>
      </c>
      <c r="E101" s="28" t="s">
        <v>541</v>
      </c>
      <c r="F101" s="87">
        <v>1124406</v>
      </c>
      <c r="G101" s="29">
        <v>7.11</v>
      </c>
      <c r="H101" s="29" t="s">
        <v>818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44797</v>
      </c>
      <c r="B102" s="29" t="s">
        <v>1060</v>
      </c>
      <c r="C102" s="28" t="s">
        <v>1061</v>
      </c>
      <c r="D102" s="28" t="s">
        <v>1178</v>
      </c>
      <c r="E102" s="28" t="s">
        <v>541</v>
      </c>
      <c r="F102" s="87">
        <v>1353029</v>
      </c>
      <c r="G102" s="29">
        <v>4.53</v>
      </c>
      <c r="H102" s="29" t="s">
        <v>818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44797</v>
      </c>
      <c r="B103" s="29" t="s">
        <v>1195</v>
      </c>
      <c r="C103" s="28" t="s">
        <v>1196</v>
      </c>
      <c r="D103" s="28" t="s">
        <v>1197</v>
      </c>
      <c r="E103" s="28" t="s">
        <v>541</v>
      </c>
      <c r="F103" s="87">
        <v>40000</v>
      </c>
      <c r="G103" s="29">
        <v>60.99</v>
      </c>
      <c r="H103" s="29" t="s">
        <v>818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44797</v>
      </c>
      <c r="B104" s="29" t="s">
        <v>1198</v>
      </c>
      <c r="C104" s="28" t="s">
        <v>1199</v>
      </c>
      <c r="D104" s="28" t="s">
        <v>1200</v>
      </c>
      <c r="E104" s="28" t="s">
        <v>541</v>
      </c>
      <c r="F104" s="87">
        <v>50400</v>
      </c>
      <c r="G104" s="29">
        <v>150</v>
      </c>
      <c r="H104" s="29" t="s">
        <v>818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44797</v>
      </c>
      <c r="B105" s="29" t="s">
        <v>1034</v>
      </c>
      <c r="C105" s="28" t="s">
        <v>1040</v>
      </c>
      <c r="D105" s="28" t="s">
        <v>1041</v>
      </c>
      <c r="E105" s="28" t="s">
        <v>541</v>
      </c>
      <c r="F105" s="87">
        <v>274886</v>
      </c>
      <c r="G105" s="29">
        <v>20.69</v>
      </c>
      <c r="H105" s="29" t="s">
        <v>818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44797</v>
      </c>
      <c r="B106" s="29" t="s">
        <v>1034</v>
      </c>
      <c r="C106" s="28" t="s">
        <v>1040</v>
      </c>
      <c r="D106" s="28" t="s">
        <v>1186</v>
      </c>
      <c r="E106" s="28" t="s">
        <v>541</v>
      </c>
      <c r="F106" s="87">
        <v>184592</v>
      </c>
      <c r="G106" s="29">
        <v>20.67</v>
      </c>
      <c r="H106" s="29" t="s">
        <v>818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44797</v>
      </c>
      <c r="B107" s="29" t="s">
        <v>1034</v>
      </c>
      <c r="C107" s="28" t="s">
        <v>1040</v>
      </c>
      <c r="D107" s="28" t="s">
        <v>1201</v>
      </c>
      <c r="E107" s="28" t="s">
        <v>541</v>
      </c>
      <c r="F107" s="87">
        <v>180937</v>
      </c>
      <c r="G107" s="29">
        <v>20.51</v>
      </c>
      <c r="H107" s="29" t="s">
        <v>818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44797</v>
      </c>
      <c r="B108" s="29" t="s">
        <v>1075</v>
      </c>
      <c r="C108" s="28" t="s">
        <v>1202</v>
      </c>
      <c r="D108" s="28" t="s">
        <v>1203</v>
      </c>
      <c r="E108" s="28" t="s">
        <v>541</v>
      </c>
      <c r="F108" s="87">
        <v>3881221</v>
      </c>
      <c r="G108" s="29">
        <v>2.2200000000000002</v>
      </c>
      <c r="H108" s="29" t="s">
        <v>818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44797</v>
      </c>
      <c r="B109" s="29" t="s">
        <v>1018</v>
      </c>
      <c r="C109" s="28" t="s">
        <v>1019</v>
      </c>
      <c r="D109" s="28" t="s">
        <v>1204</v>
      </c>
      <c r="E109" s="28" t="s">
        <v>541</v>
      </c>
      <c r="F109" s="87">
        <v>73832</v>
      </c>
      <c r="G109" s="29">
        <v>69.47</v>
      </c>
      <c r="H109" s="29" t="s">
        <v>818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44797</v>
      </c>
      <c r="B110" s="29" t="s">
        <v>1205</v>
      </c>
      <c r="C110" s="28" t="s">
        <v>1206</v>
      </c>
      <c r="D110" s="28" t="s">
        <v>1207</v>
      </c>
      <c r="E110" s="28" t="s">
        <v>541</v>
      </c>
      <c r="F110" s="87">
        <v>380626</v>
      </c>
      <c r="G110" s="29">
        <v>138.25</v>
      </c>
      <c r="H110" s="29" t="s">
        <v>818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44797</v>
      </c>
      <c r="B111" s="29" t="s">
        <v>1205</v>
      </c>
      <c r="C111" s="28" t="s">
        <v>1206</v>
      </c>
      <c r="D111" s="28" t="s">
        <v>1010</v>
      </c>
      <c r="E111" s="28" t="s">
        <v>541</v>
      </c>
      <c r="F111" s="87">
        <v>200542</v>
      </c>
      <c r="G111" s="29">
        <v>134.51</v>
      </c>
      <c r="H111" s="29" t="s">
        <v>818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44797</v>
      </c>
      <c r="B112" s="29" t="s">
        <v>1205</v>
      </c>
      <c r="C112" s="28" t="s">
        <v>1206</v>
      </c>
      <c r="D112" s="28" t="s">
        <v>1208</v>
      </c>
      <c r="E112" s="28" t="s">
        <v>541</v>
      </c>
      <c r="F112" s="87">
        <v>300000</v>
      </c>
      <c r="G112" s="29">
        <v>138.27000000000001</v>
      </c>
      <c r="H112" s="29" t="s">
        <v>818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44797</v>
      </c>
      <c r="B113" s="29" t="s">
        <v>1209</v>
      </c>
      <c r="C113" s="28" t="s">
        <v>1210</v>
      </c>
      <c r="D113" s="28" t="s">
        <v>1211</v>
      </c>
      <c r="E113" s="28" t="s">
        <v>541</v>
      </c>
      <c r="F113" s="87">
        <v>1500000</v>
      </c>
      <c r="G113" s="29">
        <v>16.75</v>
      </c>
      <c r="H113" s="29" t="s">
        <v>818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44797</v>
      </c>
      <c r="B114" s="29" t="s">
        <v>1212</v>
      </c>
      <c r="C114" s="28" t="s">
        <v>1213</v>
      </c>
      <c r="D114" s="28" t="s">
        <v>1214</v>
      </c>
      <c r="E114" s="28" t="s">
        <v>541</v>
      </c>
      <c r="F114" s="87">
        <v>690000</v>
      </c>
      <c r="G114" s="29">
        <v>179</v>
      </c>
      <c r="H114" s="29" t="s">
        <v>818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44797</v>
      </c>
      <c r="B115" s="29" t="s">
        <v>183</v>
      </c>
      <c r="C115" s="28" t="s">
        <v>1215</v>
      </c>
      <c r="D115" s="28" t="s">
        <v>1216</v>
      </c>
      <c r="E115" s="28" t="s">
        <v>541</v>
      </c>
      <c r="F115" s="87">
        <v>3949518</v>
      </c>
      <c r="G115" s="29">
        <v>117.54</v>
      </c>
      <c r="H115" s="29" t="s">
        <v>818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44797</v>
      </c>
      <c r="B116" s="29" t="s">
        <v>183</v>
      </c>
      <c r="C116" s="28" t="s">
        <v>1215</v>
      </c>
      <c r="D116" s="28" t="s">
        <v>1217</v>
      </c>
      <c r="E116" s="28" t="s">
        <v>541</v>
      </c>
      <c r="F116" s="87">
        <v>5384811</v>
      </c>
      <c r="G116" s="29">
        <v>113.57</v>
      </c>
      <c r="H116" s="29" t="s">
        <v>818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44797</v>
      </c>
      <c r="B117" s="29" t="s">
        <v>183</v>
      </c>
      <c r="C117" s="28" t="s">
        <v>1215</v>
      </c>
      <c r="D117" s="28" t="s">
        <v>1218</v>
      </c>
      <c r="E117" s="28" t="s">
        <v>541</v>
      </c>
      <c r="F117" s="87">
        <v>4584678</v>
      </c>
      <c r="G117" s="29">
        <v>108.86</v>
      </c>
      <c r="H117" s="29" t="s">
        <v>818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44797</v>
      </c>
      <c r="B118" s="29" t="s">
        <v>183</v>
      </c>
      <c r="C118" s="28" t="s">
        <v>1215</v>
      </c>
      <c r="D118" s="28" t="s">
        <v>1219</v>
      </c>
      <c r="E118" s="28" t="s">
        <v>541</v>
      </c>
      <c r="F118" s="87">
        <v>3136064</v>
      </c>
      <c r="G118" s="29">
        <v>113.47</v>
      </c>
      <c r="H118" s="29" t="s">
        <v>818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44797</v>
      </c>
      <c r="B119" s="29" t="s">
        <v>183</v>
      </c>
      <c r="C119" s="28" t="s">
        <v>1215</v>
      </c>
      <c r="D119" s="28" t="s">
        <v>977</v>
      </c>
      <c r="E119" s="28" t="s">
        <v>541</v>
      </c>
      <c r="F119" s="87">
        <v>4783017</v>
      </c>
      <c r="G119" s="29">
        <v>115.46</v>
      </c>
      <c r="H119" s="29" t="s">
        <v>818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44797</v>
      </c>
      <c r="B120" s="29" t="s">
        <v>183</v>
      </c>
      <c r="C120" s="28" t="s">
        <v>1215</v>
      </c>
      <c r="D120" s="28" t="s">
        <v>1220</v>
      </c>
      <c r="E120" s="28" t="s">
        <v>541</v>
      </c>
      <c r="F120" s="87">
        <v>4643911</v>
      </c>
      <c r="G120" s="29">
        <v>113.64</v>
      </c>
      <c r="H120" s="29" t="s">
        <v>818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44797</v>
      </c>
      <c r="B121" s="29" t="s">
        <v>1221</v>
      </c>
      <c r="C121" s="28" t="s">
        <v>1222</v>
      </c>
      <c r="D121" s="28" t="s">
        <v>1223</v>
      </c>
      <c r="E121" s="28" t="s">
        <v>541</v>
      </c>
      <c r="F121" s="87">
        <v>104826</v>
      </c>
      <c r="G121" s="29">
        <v>177.28</v>
      </c>
      <c r="H121" s="29" t="s">
        <v>818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44797</v>
      </c>
      <c r="B122" s="29" t="s">
        <v>1224</v>
      </c>
      <c r="C122" s="28" t="s">
        <v>1225</v>
      </c>
      <c r="D122" s="28" t="s">
        <v>977</v>
      </c>
      <c r="E122" s="28" t="s">
        <v>541</v>
      </c>
      <c r="F122" s="87">
        <v>167058</v>
      </c>
      <c r="G122" s="29">
        <v>133.36000000000001</v>
      </c>
      <c r="H122" s="29" t="s">
        <v>818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44797</v>
      </c>
      <c r="B123" s="29" t="s">
        <v>1226</v>
      </c>
      <c r="C123" s="28" t="s">
        <v>1227</v>
      </c>
      <c r="D123" s="28" t="s">
        <v>1228</v>
      </c>
      <c r="E123" s="28" t="s">
        <v>541</v>
      </c>
      <c r="F123" s="87">
        <v>160020</v>
      </c>
      <c r="G123" s="29">
        <v>63</v>
      </c>
      <c r="H123" s="29" t="s">
        <v>818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44797</v>
      </c>
      <c r="B124" s="29" t="s">
        <v>1226</v>
      </c>
      <c r="C124" s="28" t="s">
        <v>1227</v>
      </c>
      <c r="D124" s="28" t="s">
        <v>1059</v>
      </c>
      <c r="E124" s="28" t="s">
        <v>541</v>
      </c>
      <c r="F124" s="87">
        <v>163800</v>
      </c>
      <c r="G124" s="29">
        <v>68.22</v>
      </c>
      <c r="H124" s="29" t="s">
        <v>818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44797</v>
      </c>
      <c r="B125" s="29" t="s">
        <v>1229</v>
      </c>
      <c r="C125" s="28" t="s">
        <v>1230</v>
      </c>
      <c r="D125" s="28" t="s">
        <v>977</v>
      </c>
      <c r="E125" s="28" t="s">
        <v>541</v>
      </c>
      <c r="F125" s="87">
        <v>89439</v>
      </c>
      <c r="G125" s="29">
        <v>198.86</v>
      </c>
      <c r="H125" s="29" t="s">
        <v>818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44797</v>
      </c>
      <c r="B126" s="29" t="s">
        <v>1065</v>
      </c>
      <c r="C126" s="28" t="s">
        <v>1066</v>
      </c>
      <c r="D126" s="28" t="s">
        <v>1231</v>
      </c>
      <c r="E126" s="28" t="s">
        <v>541</v>
      </c>
      <c r="F126" s="87">
        <v>31000</v>
      </c>
      <c r="G126" s="29">
        <v>5.9</v>
      </c>
      <c r="H126" s="29" t="s">
        <v>818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44797</v>
      </c>
      <c r="B127" s="29" t="s">
        <v>1065</v>
      </c>
      <c r="C127" s="28" t="s">
        <v>1066</v>
      </c>
      <c r="D127" s="28" t="s">
        <v>1232</v>
      </c>
      <c r="E127" s="28" t="s">
        <v>541</v>
      </c>
      <c r="F127" s="87">
        <v>19800</v>
      </c>
      <c r="G127" s="29">
        <v>6.42</v>
      </c>
      <c r="H127" s="29" t="s">
        <v>818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44797</v>
      </c>
      <c r="B128" s="29" t="s">
        <v>1065</v>
      </c>
      <c r="C128" s="28" t="s">
        <v>1066</v>
      </c>
      <c r="D128" s="28" t="s">
        <v>1233</v>
      </c>
      <c r="E128" s="28" t="s">
        <v>541</v>
      </c>
      <c r="F128" s="87">
        <v>20010</v>
      </c>
      <c r="G128" s="29">
        <v>6.02</v>
      </c>
      <c r="H128" s="29" t="s">
        <v>818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44797</v>
      </c>
      <c r="B129" s="29" t="s">
        <v>1062</v>
      </c>
      <c r="C129" s="28" t="s">
        <v>1063</v>
      </c>
      <c r="D129" s="28" t="s">
        <v>1064</v>
      </c>
      <c r="E129" s="28" t="s">
        <v>541</v>
      </c>
      <c r="F129" s="87">
        <v>100000</v>
      </c>
      <c r="G129" s="29">
        <v>287.29000000000002</v>
      </c>
      <c r="H129" s="29" t="s">
        <v>818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44797</v>
      </c>
      <c r="B130" s="29" t="s">
        <v>1234</v>
      </c>
      <c r="C130" s="28" t="s">
        <v>1235</v>
      </c>
      <c r="D130" s="28" t="s">
        <v>977</v>
      </c>
      <c r="E130" s="28" t="s">
        <v>541</v>
      </c>
      <c r="F130" s="87">
        <v>255336</v>
      </c>
      <c r="G130" s="29">
        <v>437.61</v>
      </c>
      <c r="H130" s="29" t="s">
        <v>818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44797</v>
      </c>
      <c r="B131" s="29" t="s">
        <v>1038</v>
      </c>
      <c r="C131" s="28" t="s">
        <v>1039</v>
      </c>
      <c r="D131" s="28" t="s">
        <v>1186</v>
      </c>
      <c r="E131" s="28" t="s">
        <v>542</v>
      </c>
      <c r="F131" s="87">
        <v>210062</v>
      </c>
      <c r="G131" s="29">
        <v>43.96</v>
      </c>
      <c r="H131" s="29" t="s">
        <v>818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44797</v>
      </c>
      <c r="B132" s="29" t="s">
        <v>1038</v>
      </c>
      <c r="C132" s="28" t="s">
        <v>1039</v>
      </c>
      <c r="D132" s="28" t="s">
        <v>1187</v>
      </c>
      <c r="E132" s="28" t="s">
        <v>542</v>
      </c>
      <c r="F132" s="87">
        <v>107237</v>
      </c>
      <c r="G132" s="29">
        <v>44.43</v>
      </c>
      <c r="H132" s="29" t="s">
        <v>818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>
        <v>44797</v>
      </c>
      <c r="B133" s="29" t="s">
        <v>1188</v>
      </c>
      <c r="C133" s="28" t="s">
        <v>1189</v>
      </c>
      <c r="D133" s="28" t="s">
        <v>1236</v>
      </c>
      <c r="E133" s="28" t="s">
        <v>542</v>
      </c>
      <c r="F133" s="87">
        <v>95963</v>
      </c>
      <c r="G133" s="29">
        <v>48</v>
      </c>
      <c r="H133" s="29" t="s">
        <v>818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>
        <v>44797</v>
      </c>
      <c r="B134" s="29" t="s">
        <v>1188</v>
      </c>
      <c r="C134" s="28" t="s">
        <v>1189</v>
      </c>
      <c r="D134" s="28" t="s">
        <v>1237</v>
      </c>
      <c r="E134" s="28" t="s">
        <v>542</v>
      </c>
      <c r="F134" s="87">
        <v>142697</v>
      </c>
      <c r="G134" s="29">
        <v>46.35</v>
      </c>
      <c r="H134" s="29" t="s">
        <v>818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>
        <v>44797</v>
      </c>
      <c r="B135" s="29" t="s">
        <v>1188</v>
      </c>
      <c r="C135" s="28" t="s">
        <v>1189</v>
      </c>
      <c r="D135" s="28" t="s">
        <v>1237</v>
      </c>
      <c r="E135" s="28" t="s">
        <v>542</v>
      </c>
      <c r="F135" s="87">
        <v>100000</v>
      </c>
      <c r="G135" s="29">
        <v>47</v>
      </c>
      <c r="H135" s="29" t="s">
        <v>818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>
        <v>44797</v>
      </c>
      <c r="B136" s="29" t="s">
        <v>1190</v>
      </c>
      <c r="C136" s="28" t="s">
        <v>1191</v>
      </c>
      <c r="D136" s="28" t="s">
        <v>1192</v>
      </c>
      <c r="E136" s="28" t="s">
        <v>542</v>
      </c>
      <c r="F136" s="87">
        <v>102797</v>
      </c>
      <c r="G136" s="29">
        <v>29.5</v>
      </c>
      <c r="H136" s="29" t="s">
        <v>818</v>
      </c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>
        <v>44797</v>
      </c>
      <c r="B137" s="29" t="s">
        <v>1190</v>
      </c>
      <c r="C137" s="28" t="s">
        <v>1191</v>
      </c>
      <c r="D137" s="28" t="s">
        <v>1193</v>
      </c>
      <c r="E137" s="28" t="s">
        <v>542</v>
      </c>
      <c r="F137" s="87">
        <v>87417</v>
      </c>
      <c r="G137" s="29">
        <v>28.7</v>
      </c>
      <c r="H137" s="29" t="s">
        <v>818</v>
      </c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>
        <v>44797</v>
      </c>
      <c r="B138" s="29" t="s">
        <v>1190</v>
      </c>
      <c r="C138" s="28" t="s">
        <v>1191</v>
      </c>
      <c r="D138" s="28" t="s">
        <v>1194</v>
      </c>
      <c r="E138" s="28" t="s">
        <v>542</v>
      </c>
      <c r="F138" s="87">
        <v>65501</v>
      </c>
      <c r="G138" s="29">
        <v>29.21</v>
      </c>
      <c r="H138" s="29" t="s">
        <v>818</v>
      </c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>
        <v>44797</v>
      </c>
      <c r="B139" s="29" t="s">
        <v>1056</v>
      </c>
      <c r="C139" s="28" t="s">
        <v>1057</v>
      </c>
      <c r="D139" s="28" t="s">
        <v>1058</v>
      </c>
      <c r="E139" s="28" t="s">
        <v>542</v>
      </c>
      <c r="F139" s="87">
        <v>1124406</v>
      </c>
      <c r="G139" s="29">
        <v>7.08</v>
      </c>
      <c r="H139" s="29" t="s">
        <v>818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>
        <v>44797</v>
      </c>
      <c r="B140" s="29" t="s">
        <v>1056</v>
      </c>
      <c r="C140" s="28" t="s">
        <v>1057</v>
      </c>
      <c r="D140" s="28" t="s">
        <v>1059</v>
      </c>
      <c r="E140" s="28" t="s">
        <v>542</v>
      </c>
      <c r="F140" s="87">
        <v>786014</v>
      </c>
      <c r="G140" s="29">
        <v>6.98</v>
      </c>
      <c r="H140" s="29" t="s">
        <v>818</v>
      </c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>
        <v>44797</v>
      </c>
      <c r="B141" s="29" t="s">
        <v>1060</v>
      </c>
      <c r="C141" s="28" t="s">
        <v>1061</v>
      </c>
      <c r="D141" s="28" t="s">
        <v>1178</v>
      </c>
      <c r="E141" s="28" t="s">
        <v>542</v>
      </c>
      <c r="F141" s="87">
        <v>1120856</v>
      </c>
      <c r="G141" s="29">
        <v>4.49</v>
      </c>
      <c r="H141" s="29" t="s">
        <v>818</v>
      </c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>
        <v>44797</v>
      </c>
      <c r="B142" s="29" t="s">
        <v>1238</v>
      </c>
      <c r="C142" s="28" t="s">
        <v>1239</v>
      </c>
      <c r="D142" s="28" t="s">
        <v>1240</v>
      </c>
      <c r="E142" s="28" t="s">
        <v>542</v>
      </c>
      <c r="F142" s="87">
        <v>64583</v>
      </c>
      <c r="G142" s="29">
        <v>7.73</v>
      </c>
      <c r="H142" s="29" t="s">
        <v>818</v>
      </c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>
        <v>44797</v>
      </c>
      <c r="B143" s="29" t="s">
        <v>1198</v>
      </c>
      <c r="C143" s="28" t="s">
        <v>1199</v>
      </c>
      <c r="D143" s="28" t="s">
        <v>1241</v>
      </c>
      <c r="E143" s="28" t="s">
        <v>542</v>
      </c>
      <c r="F143" s="87">
        <v>50400</v>
      </c>
      <c r="G143" s="29">
        <v>150</v>
      </c>
      <c r="H143" s="29" t="s">
        <v>818</v>
      </c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>
        <v>44797</v>
      </c>
      <c r="B144" s="29" t="s">
        <v>1034</v>
      </c>
      <c r="C144" s="28" t="s">
        <v>1040</v>
      </c>
      <c r="D144" s="28" t="s">
        <v>1186</v>
      </c>
      <c r="E144" s="28" t="s">
        <v>542</v>
      </c>
      <c r="F144" s="87">
        <v>184592</v>
      </c>
      <c r="G144" s="29">
        <v>20.57</v>
      </c>
      <c r="H144" s="29" t="s">
        <v>818</v>
      </c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>
        <v>44797</v>
      </c>
      <c r="B145" s="29" t="s">
        <v>1034</v>
      </c>
      <c r="C145" s="28" t="s">
        <v>1040</v>
      </c>
      <c r="D145" s="28" t="s">
        <v>1041</v>
      </c>
      <c r="E145" s="28" t="s">
        <v>542</v>
      </c>
      <c r="F145" s="87">
        <v>287084</v>
      </c>
      <c r="G145" s="29">
        <v>20.53</v>
      </c>
      <c r="H145" s="29" t="s">
        <v>818</v>
      </c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>
        <v>44797</v>
      </c>
      <c r="B146" s="29" t="s">
        <v>1034</v>
      </c>
      <c r="C146" s="28" t="s">
        <v>1040</v>
      </c>
      <c r="D146" s="28" t="s">
        <v>1201</v>
      </c>
      <c r="E146" s="28" t="s">
        <v>542</v>
      </c>
      <c r="F146" s="87">
        <v>156937</v>
      </c>
      <c r="G146" s="29">
        <v>20.71</v>
      </c>
      <c r="H146" s="29" t="s">
        <v>818</v>
      </c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>
        <v>44797</v>
      </c>
      <c r="B147" s="29" t="s">
        <v>1034</v>
      </c>
      <c r="C147" s="28" t="s">
        <v>1040</v>
      </c>
      <c r="D147" s="28" t="s">
        <v>1242</v>
      </c>
      <c r="E147" s="28" t="s">
        <v>542</v>
      </c>
      <c r="F147" s="87">
        <v>159060</v>
      </c>
      <c r="G147" s="29">
        <v>20.53</v>
      </c>
      <c r="H147" s="29" t="s">
        <v>818</v>
      </c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>
        <v>44797</v>
      </c>
      <c r="B148" s="29" t="s">
        <v>1075</v>
      </c>
      <c r="C148" s="28" t="s">
        <v>1202</v>
      </c>
      <c r="D148" s="28" t="s">
        <v>1076</v>
      </c>
      <c r="E148" s="28" t="s">
        <v>542</v>
      </c>
      <c r="F148" s="87">
        <v>7500000</v>
      </c>
      <c r="G148" s="29">
        <v>2.21</v>
      </c>
      <c r="H148" s="29" t="s">
        <v>818</v>
      </c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>
        <v>44797</v>
      </c>
      <c r="B149" s="29" t="s">
        <v>1075</v>
      </c>
      <c r="C149" s="28" t="s">
        <v>1202</v>
      </c>
      <c r="D149" s="28" t="s">
        <v>1203</v>
      </c>
      <c r="E149" s="28" t="s">
        <v>542</v>
      </c>
      <c r="F149" s="87">
        <v>25000</v>
      </c>
      <c r="G149" s="29">
        <v>2.2000000000000002</v>
      </c>
      <c r="H149" s="29" t="s">
        <v>818</v>
      </c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>
        <v>44797</v>
      </c>
      <c r="B150" s="29" t="s">
        <v>1018</v>
      </c>
      <c r="C150" s="28" t="s">
        <v>1019</v>
      </c>
      <c r="D150" s="28" t="s">
        <v>1204</v>
      </c>
      <c r="E150" s="28" t="s">
        <v>542</v>
      </c>
      <c r="F150" s="87">
        <v>68401</v>
      </c>
      <c r="G150" s="29">
        <v>73.64</v>
      </c>
      <c r="H150" s="29" t="s">
        <v>818</v>
      </c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>
        <v>44797</v>
      </c>
      <c r="B151" s="29" t="s">
        <v>1205</v>
      </c>
      <c r="C151" s="28" t="s">
        <v>1206</v>
      </c>
      <c r="D151" s="28" t="s">
        <v>1243</v>
      </c>
      <c r="E151" s="28" t="s">
        <v>542</v>
      </c>
      <c r="F151" s="87">
        <v>270000</v>
      </c>
      <c r="G151" s="29">
        <v>138.31</v>
      </c>
      <c r="H151" s="29" t="s">
        <v>818</v>
      </c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>
        <v>44797</v>
      </c>
      <c r="B152" s="29" t="s">
        <v>1205</v>
      </c>
      <c r="C152" s="28" t="s">
        <v>1206</v>
      </c>
      <c r="D152" s="28" t="s">
        <v>1010</v>
      </c>
      <c r="E152" s="28" t="s">
        <v>542</v>
      </c>
      <c r="F152" s="87">
        <v>200542</v>
      </c>
      <c r="G152" s="29">
        <v>136.41</v>
      </c>
      <c r="H152" s="29" t="s">
        <v>818</v>
      </c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>
        <v>44797</v>
      </c>
      <c r="B153" s="29" t="s">
        <v>1209</v>
      </c>
      <c r="C153" s="28" t="s">
        <v>1210</v>
      </c>
      <c r="D153" s="28" t="s">
        <v>1244</v>
      </c>
      <c r="E153" s="28" t="s">
        <v>542</v>
      </c>
      <c r="F153" s="87">
        <v>1500000</v>
      </c>
      <c r="G153" s="29">
        <v>16.75</v>
      </c>
      <c r="H153" s="29" t="s">
        <v>818</v>
      </c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>
        <v>44797</v>
      </c>
      <c r="B154" s="29" t="s">
        <v>1212</v>
      </c>
      <c r="C154" s="28" t="s">
        <v>1213</v>
      </c>
      <c r="D154" s="28" t="s">
        <v>1245</v>
      </c>
      <c r="E154" s="28" t="s">
        <v>542</v>
      </c>
      <c r="F154" s="87">
        <v>672673</v>
      </c>
      <c r="G154" s="29">
        <v>179</v>
      </c>
      <c r="H154" s="29" t="s">
        <v>818</v>
      </c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>
        <v>44797</v>
      </c>
      <c r="B155" s="29" t="s">
        <v>183</v>
      </c>
      <c r="C155" s="28" t="s">
        <v>1215</v>
      </c>
      <c r="D155" s="28" t="s">
        <v>1217</v>
      </c>
      <c r="E155" s="28" t="s">
        <v>542</v>
      </c>
      <c r="F155" s="87">
        <v>5384811</v>
      </c>
      <c r="G155" s="29">
        <v>113.62</v>
      </c>
      <c r="H155" s="29" t="s">
        <v>818</v>
      </c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>
        <v>44797</v>
      </c>
      <c r="B156" s="29" t="s">
        <v>183</v>
      </c>
      <c r="C156" s="28" t="s">
        <v>1215</v>
      </c>
      <c r="D156" s="28" t="s">
        <v>1219</v>
      </c>
      <c r="E156" s="28" t="s">
        <v>542</v>
      </c>
      <c r="F156" s="87">
        <v>3314078</v>
      </c>
      <c r="G156" s="29">
        <v>112.32</v>
      </c>
      <c r="H156" s="29" t="s">
        <v>818</v>
      </c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>
        <v>44797</v>
      </c>
      <c r="B157" s="29" t="s">
        <v>183</v>
      </c>
      <c r="C157" s="28" t="s">
        <v>1215</v>
      </c>
      <c r="D157" s="28" t="s">
        <v>977</v>
      </c>
      <c r="E157" s="28" t="s">
        <v>542</v>
      </c>
      <c r="F157" s="87">
        <v>4793017</v>
      </c>
      <c r="G157" s="29">
        <v>115.5</v>
      </c>
      <c r="H157" s="29" t="s">
        <v>818</v>
      </c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>
        <v>44797</v>
      </c>
      <c r="B158" s="29" t="s">
        <v>183</v>
      </c>
      <c r="C158" s="28" t="s">
        <v>1215</v>
      </c>
      <c r="D158" s="28" t="s">
        <v>1220</v>
      </c>
      <c r="E158" s="28" t="s">
        <v>542</v>
      </c>
      <c r="F158" s="87">
        <v>4772053</v>
      </c>
      <c r="G158" s="29">
        <v>113.85</v>
      </c>
      <c r="H158" s="29" t="s">
        <v>818</v>
      </c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>
        <v>44797</v>
      </c>
      <c r="B159" s="29" t="s">
        <v>183</v>
      </c>
      <c r="C159" s="28" t="s">
        <v>1215</v>
      </c>
      <c r="D159" s="28" t="s">
        <v>1216</v>
      </c>
      <c r="E159" s="28" t="s">
        <v>542</v>
      </c>
      <c r="F159" s="87">
        <v>3774543</v>
      </c>
      <c r="G159" s="29">
        <v>118.18</v>
      </c>
      <c r="H159" s="29" t="s">
        <v>818</v>
      </c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>
        <v>44797</v>
      </c>
      <c r="B160" s="29" t="s">
        <v>1221</v>
      </c>
      <c r="C160" s="28" t="s">
        <v>1222</v>
      </c>
      <c r="D160" s="28" t="s">
        <v>1223</v>
      </c>
      <c r="E160" s="28" t="s">
        <v>542</v>
      </c>
      <c r="F160" s="87">
        <v>17808</v>
      </c>
      <c r="G160" s="29">
        <v>182.15</v>
      </c>
      <c r="H160" s="29" t="s">
        <v>818</v>
      </c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>
        <v>44797</v>
      </c>
      <c r="B161" s="29" t="s">
        <v>1221</v>
      </c>
      <c r="C161" s="28" t="s">
        <v>1222</v>
      </c>
      <c r="D161" s="28" t="s">
        <v>1246</v>
      </c>
      <c r="E161" s="28" t="s">
        <v>542</v>
      </c>
      <c r="F161" s="87">
        <v>200000</v>
      </c>
      <c r="G161" s="29">
        <v>176.3</v>
      </c>
      <c r="H161" s="29" t="s">
        <v>818</v>
      </c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>
        <v>44797</v>
      </c>
      <c r="B162" s="29" t="s">
        <v>1224</v>
      </c>
      <c r="C162" s="28" t="s">
        <v>1225</v>
      </c>
      <c r="D162" s="28" t="s">
        <v>977</v>
      </c>
      <c r="E162" s="28" t="s">
        <v>542</v>
      </c>
      <c r="F162" s="87">
        <v>167058</v>
      </c>
      <c r="G162" s="29">
        <v>133.66</v>
      </c>
      <c r="H162" s="29" t="s">
        <v>818</v>
      </c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>
        <v>44797</v>
      </c>
      <c r="B163" s="29" t="s">
        <v>1226</v>
      </c>
      <c r="C163" s="28" t="s">
        <v>1227</v>
      </c>
      <c r="D163" s="28" t="s">
        <v>1247</v>
      </c>
      <c r="E163" s="28" t="s">
        <v>542</v>
      </c>
      <c r="F163" s="87">
        <v>143640</v>
      </c>
      <c r="G163" s="29">
        <v>68.39</v>
      </c>
      <c r="H163" s="29" t="s">
        <v>818</v>
      </c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>
        <v>44797</v>
      </c>
      <c r="B164" s="29" t="s">
        <v>1226</v>
      </c>
      <c r="C164" s="28" t="s">
        <v>1227</v>
      </c>
      <c r="D164" s="28" t="s">
        <v>1059</v>
      </c>
      <c r="E164" s="28" t="s">
        <v>542</v>
      </c>
      <c r="F164" s="87">
        <v>162540</v>
      </c>
      <c r="G164" s="29">
        <v>63</v>
      </c>
      <c r="H164" s="29" t="s">
        <v>818</v>
      </c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>
        <v>44797</v>
      </c>
      <c r="B165" s="29" t="s">
        <v>1229</v>
      </c>
      <c r="C165" s="28" t="s">
        <v>1230</v>
      </c>
      <c r="D165" s="28" t="s">
        <v>977</v>
      </c>
      <c r="E165" s="28" t="s">
        <v>542</v>
      </c>
      <c r="F165" s="87">
        <v>89439</v>
      </c>
      <c r="G165" s="29">
        <v>199.11</v>
      </c>
      <c r="H165" s="29" t="s">
        <v>818</v>
      </c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>
        <v>44797</v>
      </c>
      <c r="B166" s="29" t="s">
        <v>1065</v>
      </c>
      <c r="C166" s="28" t="s">
        <v>1066</v>
      </c>
      <c r="D166" s="28" t="s">
        <v>1067</v>
      </c>
      <c r="E166" s="28" t="s">
        <v>542</v>
      </c>
      <c r="F166" s="87">
        <v>29321</v>
      </c>
      <c r="G166" s="29">
        <v>6.47</v>
      </c>
      <c r="H166" s="29" t="s">
        <v>818</v>
      </c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>
        <v>44797</v>
      </c>
      <c r="B167" s="29" t="s">
        <v>1065</v>
      </c>
      <c r="C167" s="28" t="s">
        <v>1066</v>
      </c>
      <c r="D167" s="28" t="s">
        <v>1248</v>
      </c>
      <c r="E167" s="28" t="s">
        <v>542</v>
      </c>
      <c r="F167" s="87">
        <v>60626</v>
      </c>
      <c r="G167" s="29">
        <v>6.09</v>
      </c>
      <c r="H167" s="29" t="s">
        <v>818</v>
      </c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>
        <v>44797</v>
      </c>
      <c r="B168" s="29" t="s">
        <v>1065</v>
      </c>
      <c r="C168" s="28" t="s">
        <v>1066</v>
      </c>
      <c r="D168" s="28" t="s">
        <v>1233</v>
      </c>
      <c r="E168" s="28" t="s">
        <v>542</v>
      </c>
      <c r="F168" s="87">
        <v>1000</v>
      </c>
      <c r="G168" s="29">
        <v>6.45</v>
      </c>
      <c r="H168" s="29" t="s">
        <v>818</v>
      </c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>
        <v>44797</v>
      </c>
      <c r="B169" s="29" t="s">
        <v>1234</v>
      </c>
      <c r="C169" s="28" t="s">
        <v>1235</v>
      </c>
      <c r="D169" s="28" t="s">
        <v>977</v>
      </c>
      <c r="E169" s="28" t="s">
        <v>542</v>
      </c>
      <c r="F169" s="87">
        <v>255336</v>
      </c>
      <c r="G169" s="29">
        <v>437.05</v>
      </c>
      <c r="H169" s="29" t="s">
        <v>818</v>
      </c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499"/>
  <sheetViews>
    <sheetView zoomScale="85" zoomScaleNormal="85" workbookViewId="0">
      <selection activeCell="T50" sqref="T50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284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2" t="s">
        <v>895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44798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4" t="s">
        <v>543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5" t="s">
        <v>16</v>
      </c>
      <c r="B9" s="96" t="s">
        <v>533</v>
      </c>
      <c r="C9" s="96"/>
      <c r="D9" s="97" t="s">
        <v>544</v>
      </c>
      <c r="E9" s="96" t="s">
        <v>545</v>
      </c>
      <c r="F9" s="96" t="s">
        <v>546</v>
      </c>
      <c r="G9" s="96" t="s">
        <v>547</v>
      </c>
      <c r="H9" s="96" t="s">
        <v>548</v>
      </c>
      <c r="I9" s="96" t="s">
        <v>549</v>
      </c>
      <c r="J9" s="95" t="s">
        <v>550</v>
      </c>
      <c r="K9" s="96" t="s">
        <v>551</v>
      </c>
      <c r="L9" s="98" t="s">
        <v>552</v>
      </c>
      <c r="M9" s="98" t="s">
        <v>553</v>
      </c>
      <c r="N9" s="96" t="s">
        <v>554</v>
      </c>
      <c r="O9" s="97" t="s">
        <v>555</v>
      </c>
      <c r="P9" s="96" t="s">
        <v>786</v>
      </c>
      <c r="Q9" s="1"/>
      <c r="R9" s="6"/>
      <c r="S9" s="1"/>
      <c r="T9" s="1"/>
      <c r="U9" s="1"/>
      <c r="V9" s="1"/>
      <c r="W9" s="1"/>
      <c r="X9" s="1"/>
    </row>
    <row r="10" spans="1:56" s="220" customFormat="1" ht="13.9" customHeight="1">
      <c r="A10" s="301">
        <v>1</v>
      </c>
      <c r="B10" s="300">
        <v>44700</v>
      </c>
      <c r="C10" s="390"/>
      <c r="D10" s="391" t="s">
        <v>75</v>
      </c>
      <c r="E10" s="392" t="s">
        <v>828</v>
      </c>
      <c r="F10" s="301">
        <v>678</v>
      </c>
      <c r="G10" s="301">
        <v>635</v>
      </c>
      <c r="H10" s="301">
        <v>719</v>
      </c>
      <c r="I10" s="393" t="s">
        <v>832</v>
      </c>
      <c r="J10" s="329" t="s">
        <v>941</v>
      </c>
      <c r="K10" s="329">
        <f t="shared" ref="K10" si="0">H10-F10</f>
        <v>41</v>
      </c>
      <c r="L10" s="330">
        <f t="shared" ref="L10" si="1">(F10*-0.7)/100</f>
        <v>-4.7459999999999996</v>
      </c>
      <c r="M10" s="331">
        <f t="shared" ref="M10" si="2">(K10+L10)/F10</f>
        <v>5.3471976401179941E-2</v>
      </c>
      <c r="N10" s="304" t="s">
        <v>556</v>
      </c>
      <c r="O10" s="324">
        <v>44784</v>
      </c>
      <c r="P10" s="304"/>
      <c r="Q10" s="219"/>
      <c r="R10" s="219" t="s">
        <v>557</v>
      </c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</row>
    <row r="11" spans="1:56" s="220" customFormat="1" ht="13.9" customHeight="1">
      <c r="A11" s="323">
        <v>2</v>
      </c>
      <c r="B11" s="349">
        <v>44748</v>
      </c>
      <c r="C11" s="350"/>
      <c r="D11" s="351" t="s">
        <v>465</v>
      </c>
      <c r="E11" s="352" t="s">
        <v>828</v>
      </c>
      <c r="F11" s="323">
        <v>121.4</v>
      </c>
      <c r="G11" s="323">
        <v>113.4</v>
      </c>
      <c r="H11" s="323">
        <v>128.5</v>
      </c>
      <c r="I11" s="353" t="s">
        <v>876</v>
      </c>
      <c r="J11" s="329" t="s">
        <v>890</v>
      </c>
      <c r="K11" s="329">
        <f t="shared" ref="K11:K12" si="3">H11-F11</f>
        <v>7.0999999999999943</v>
      </c>
      <c r="L11" s="330">
        <f t="shared" ref="L11:L12" si="4">(F11*-0.7)/100</f>
        <v>-0.8498</v>
      </c>
      <c r="M11" s="331">
        <f t="shared" ref="M11:M12" si="5">(K11+L11)/F11</f>
        <v>5.1484349258649045E-2</v>
      </c>
      <c r="N11" s="304" t="s">
        <v>556</v>
      </c>
      <c r="O11" s="324">
        <v>44774</v>
      </c>
      <c r="P11" s="304"/>
      <c r="Q11" s="219"/>
      <c r="R11" s="219" t="s">
        <v>557</v>
      </c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</row>
    <row r="12" spans="1:56" s="220" customFormat="1" ht="13.9" customHeight="1">
      <c r="A12" s="301">
        <v>3</v>
      </c>
      <c r="B12" s="300">
        <v>44755</v>
      </c>
      <c r="C12" s="390"/>
      <c r="D12" s="391" t="s">
        <v>135</v>
      </c>
      <c r="E12" s="392" t="s">
        <v>828</v>
      </c>
      <c r="F12" s="301">
        <v>68.099999999999994</v>
      </c>
      <c r="G12" s="301">
        <v>64.599999999999994</v>
      </c>
      <c r="H12" s="301">
        <v>72.2</v>
      </c>
      <c r="I12" s="393" t="s">
        <v>947</v>
      </c>
      <c r="J12" s="329" t="s">
        <v>956</v>
      </c>
      <c r="K12" s="329">
        <f t="shared" si="3"/>
        <v>4.1000000000000085</v>
      </c>
      <c r="L12" s="330">
        <f t="shared" si="4"/>
        <v>-0.47669999999999996</v>
      </c>
      <c r="M12" s="331">
        <f t="shared" si="5"/>
        <v>5.3205580029368704E-2</v>
      </c>
      <c r="N12" s="304" t="s">
        <v>556</v>
      </c>
      <c r="O12" s="324">
        <v>44789</v>
      </c>
      <c r="P12" s="304"/>
      <c r="Q12" s="219"/>
      <c r="R12" s="219" t="s">
        <v>557</v>
      </c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</row>
    <row r="13" spans="1:56" s="220" customFormat="1" ht="13.9" customHeight="1">
      <c r="A13" s="323">
        <v>4</v>
      </c>
      <c r="B13" s="349">
        <v>44768</v>
      </c>
      <c r="C13" s="350"/>
      <c r="D13" s="351" t="s">
        <v>503</v>
      </c>
      <c r="E13" s="352" t="s">
        <v>558</v>
      </c>
      <c r="F13" s="323">
        <v>1030</v>
      </c>
      <c r="G13" s="323">
        <v>970</v>
      </c>
      <c r="H13" s="323">
        <v>1094</v>
      </c>
      <c r="I13" s="353" t="s">
        <v>835</v>
      </c>
      <c r="J13" s="329" t="s">
        <v>926</v>
      </c>
      <c r="K13" s="329">
        <f t="shared" ref="K13" si="6">H13-F13</f>
        <v>64</v>
      </c>
      <c r="L13" s="330">
        <f t="shared" ref="L13" si="7">(F13*-0.7)/100</f>
        <v>-7.21</v>
      </c>
      <c r="M13" s="331">
        <f t="shared" ref="M13" si="8">(K13+L13)/F13</f>
        <v>5.5135922330097085E-2</v>
      </c>
      <c r="N13" s="304" t="s">
        <v>556</v>
      </c>
      <c r="O13" s="324">
        <v>44778</v>
      </c>
      <c r="P13" s="304"/>
      <c r="Q13" s="219"/>
      <c r="R13" s="219" t="s">
        <v>557</v>
      </c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</row>
    <row r="14" spans="1:56" s="259" customFormat="1" ht="13.9" customHeight="1">
      <c r="A14" s="394">
        <v>5</v>
      </c>
      <c r="B14" s="395">
        <v>44770</v>
      </c>
      <c r="C14" s="396"/>
      <c r="D14" s="397" t="s">
        <v>827</v>
      </c>
      <c r="E14" s="398" t="s">
        <v>558</v>
      </c>
      <c r="F14" s="394">
        <v>350</v>
      </c>
      <c r="G14" s="394">
        <v>329</v>
      </c>
      <c r="H14" s="394">
        <v>370</v>
      </c>
      <c r="I14" s="399" t="s">
        <v>879</v>
      </c>
      <c r="J14" s="400" t="s">
        <v>833</v>
      </c>
      <c r="K14" s="400">
        <f t="shared" ref="K14" si="9">H14-F14</f>
        <v>20</v>
      </c>
      <c r="L14" s="401">
        <f t="shared" ref="L14" si="10">(F14*-0.7)/100</f>
        <v>-2.4499999999999997</v>
      </c>
      <c r="M14" s="402">
        <f t="shared" ref="M14" si="11">(K14+L14)/F14</f>
        <v>5.0142857142857142E-2</v>
      </c>
      <c r="N14" s="403" t="s">
        <v>556</v>
      </c>
      <c r="O14" s="404">
        <v>44784</v>
      </c>
      <c r="P14" s="403"/>
      <c r="Q14" s="219"/>
      <c r="R14" s="219" t="s">
        <v>830</v>
      </c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</row>
    <row r="15" spans="1:56" s="259" customFormat="1" ht="13.9" customHeight="1">
      <c r="A15" s="409">
        <v>6</v>
      </c>
      <c r="B15" s="410">
        <v>44785</v>
      </c>
      <c r="C15" s="411"/>
      <c r="D15" s="412" t="s">
        <v>69</v>
      </c>
      <c r="E15" s="413" t="s">
        <v>558</v>
      </c>
      <c r="F15" s="409">
        <v>1905</v>
      </c>
      <c r="G15" s="409">
        <v>1750</v>
      </c>
      <c r="H15" s="409">
        <v>1982.5</v>
      </c>
      <c r="I15" s="414" t="s">
        <v>952</v>
      </c>
      <c r="J15" s="415" t="s">
        <v>957</v>
      </c>
      <c r="K15" s="415">
        <f t="shared" ref="K15" si="12">H15-F15</f>
        <v>77.5</v>
      </c>
      <c r="L15" s="416">
        <f t="shared" ref="L15" si="13">(F15*-0.7)/100</f>
        <v>-13.335000000000001</v>
      </c>
      <c r="M15" s="417">
        <f t="shared" ref="M15" si="14">(K15+L15)/F15</f>
        <v>3.3682414698162723E-2</v>
      </c>
      <c r="N15" s="418" t="s">
        <v>556</v>
      </c>
      <c r="O15" s="419">
        <v>44789</v>
      </c>
      <c r="P15" s="418"/>
      <c r="Q15" s="219"/>
      <c r="R15" s="219" t="s">
        <v>557</v>
      </c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</row>
    <row r="16" spans="1:56" s="259" customFormat="1" ht="13.9" customHeight="1">
      <c r="A16" s="224">
        <v>7</v>
      </c>
      <c r="B16" s="221">
        <v>44792</v>
      </c>
      <c r="C16" s="405"/>
      <c r="D16" s="406" t="s">
        <v>259</v>
      </c>
      <c r="E16" s="407" t="s">
        <v>558</v>
      </c>
      <c r="F16" s="224" t="s">
        <v>1013</v>
      </c>
      <c r="G16" s="224">
        <v>229</v>
      </c>
      <c r="H16" s="224"/>
      <c r="I16" s="408" t="s">
        <v>1014</v>
      </c>
      <c r="J16" s="255" t="s">
        <v>559</v>
      </c>
      <c r="K16" s="255"/>
      <c r="L16" s="256"/>
      <c r="M16" s="257"/>
      <c r="N16" s="255"/>
      <c r="O16" s="278"/>
      <c r="P16" s="255"/>
      <c r="Q16" s="219"/>
      <c r="R16" s="219" t="s">
        <v>557</v>
      </c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</row>
    <row r="17" spans="1:56" s="259" customFormat="1" ht="13.9" customHeight="1">
      <c r="A17" s="361">
        <v>8</v>
      </c>
      <c r="B17" s="362">
        <v>44795</v>
      </c>
      <c r="C17" s="319"/>
      <c r="D17" s="320" t="s">
        <v>520</v>
      </c>
      <c r="E17" s="321" t="s">
        <v>558</v>
      </c>
      <c r="F17" s="361" t="s">
        <v>1023</v>
      </c>
      <c r="G17" s="361">
        <v>298</v>
      </c>
      <c r="H17" s="361"/>
      <c r="I17" s="322" t="s">
        <v>1024</v>
      </c>
      <c r="J17" s="436" t="s">
        <v>559</v>
      </c>
      <c r="K17" s="436"/>
      <c r="L17" s="313"/>
      <c r="M17" s="314"/>
      <c r="N17" s="436"/>
      <c r="O17" s="315"/>
      <c r="P17" s="436"/>
      <c r="Q17" s="219"/>
      <c r="R17" s="219" t="s">
        <v>557</v>
      </c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</row>
    <row r="18" spans="1:56" s="259" customFormat="1" ht="13.9" customHeight="1">
      <c r="A18" s="361">
        <v>9</v>
      </c>
      <c r="B18" s="362">
        <v>44795</v>
      </c>
      <c r="C18" s="319"/>
      <c r="D18" s="320" t="s">
        <v>1025</v>
      </c>
      <c r="E18" s="321" t="s">
        <v>558</v>
      </c>
      <c r="F18" s="361" t="s">
        <v>1026</v>
      </c>
      <c r="G18" s="361">
        <v>2480</v>
      </c>
      <c r="H18" s="361"/>
      <c r="I18" s="322" t="s">
        <v>1027</v>
      </c>
      <c r="J18" s="436" t="s">
        <v>559</v>
      </c>
      <c r="K18" s="436"/>
      <c r="L18" s="313"/>
      <c r="M18" s="314"/>
      <c r="N18" s="436"/>
      <c r="O18" s="315"/>
      <c r="P18" s="436"/>
      <c r="Q18" s="219"/>
      <c r="R18" s="219" t="s">
        <v>557</v>
      </c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</row>
    <row r="19" spans="1:56" s="259" customFormat="1" ht="13.9" customHeight="1">
      <c r="A19" s="409">
        <v>10</v>
      </c>
      <c r="B19" s="410">
        <v>44796</v>
      </c>
      <c r="C19" s="411"/>
      <c r="D19" s="412" t="s">
        <v>129</v>
      </c>
      <c r="E19" s="413" t="s">
        <v>558</v>
      </c>
      <c r="F19" s="409">
        <v>405</v>
      </c>
      <c r="G19" s="409">
        <v>375</v>
      </c>
      <c r="H19" s="409">
        <v>424</v>
      </c>
      <c r="I19" s="414" t="s">
        <v>1046</v>
      </c>
      <c r="J19" s="453" t="s">
        <v>1083</v>
      </c>
      <c r="K19" s="453">
        <f t="shared" ref="K19" si="15">H19-F19</f>
        <v>19</v>
      </c>
      <c r="L19" s="454">
        <f t="shared" ref="L19" si="16">(F19*-0.7)/100</f>
        <v>-2.835</v>
      </c>
      <c r="M19" s="455">
        <f t="shared" ref="M19" si="17">(K19+L19)/F19</f>
        <v>3.9913580246913577E-2</v>
      </c>
      <c r="N19" s="453" t="s">
        <v>556</v>
      </c>
      <c r="O19" s="456">
        <v>44797</v>
      </c>
      <c r="P19" s="453"/>
      <c r="Q19" s="219"/>
      <c r="R19" s="219" t="s">
        <v>557</v>
      </c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</row>
    <row r="20" spans="1:56" s="259" customFormat="1" ht="13.9" customHeight="1">
      <c r="A20" s="361"/>
      <c r="B20" s="362"/>
      <c r="C20" s="319"/>
      <c r="D20" s="320"/>
      <c r="E20" s="321"/>
      <c r="F20" s="361"/>
      <c r="G20" s="361"/>
      <c r="H20" s="361"/>
      <c r="I20" s="322"/>
      <c r="J20" s="436"/>
      <c r="K20" s="436"/>
      <c r="L20" s="313"/>
      <c r="M20" s="314"/>
      <c r="N20" s="436"/>
      <c r="O20" s="315"/>
      <c r="P20" s="436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</row>
    <row r="21" spans="1:56" ht="13.9" customHeight="1">
      <c r="A21" s="311"/>
      <c r="B21" s="308"/>
      <c r="C21" s="319"/>
      <c r="D21" s="320"/>
      <c r="E21" s="321"/>
      <c r="F21" s="311"/>
      <c r="G21" s="311"/>
      <c r="H21" s="311"/>
      <c r="I21" s="322"/>
      <c r="J21" s="312"/>
      <c r="K21" s="312"/>
      <c r="L21" s="313"/>
      <c r="M21" s="314"/>
      <c r="N21" s="312"/>
      <c r="O21" s="315"/>
      <c r="P21" s="313"/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</row>
    <row r="22" spans="1:56" ht="14.25" customHeight="1">
      <c r="A22" s="99"/>
      <c r="B22" s="100"/>
      <c r="C22" s="101"/>
      <c r="D22" s="102"/>
      <c r="E22" s="103"/>
      <c r="F22" s="103"/>
      <c r="H22" s="103"/>
      <c r="I22" s="104"/>
      <c r="J22" s="105"/>
      <c r="K22" s="105"/>
      <c r="L22" s="106"/>
      <c r="M22" s="107"/>
      <c r="N22" s="108"/>
      <c r="O22" s="109"/>
      <c r="P22" s="110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</row>
    <row r="23" spans="1:56" ht="14.25" customHeight="1">
      <c r="A23" s="99"/>
      <c r="B23" s="100"/>
      <c r="C23" s="101"/>
      <c r="D23" s="102"/>
      <c r="E23" s="103"/>
      <c r="F23" s="103"/>
      <c r="G23" s="99"/>
      <c r="H23" s="103"/>
      <c r="I23" s="104"/>
      <c r="J23" s="105"/>
      <c r="K23" s="105"/>
      <c r="L23" s="106"/>
      <c r="M23" s="107"/>
      <c r="N23" s="108"/>
      <c r="O23" s="109"/>
      <c r="P23" s="110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56" ht="12" customHeight="1">
      <c r="A24" s="111" t="s">
        <v>560</v>
      </c>
      <c r="B24" s="112"/>
      <c r="C24" s="113"/>
      <c r="D24" s="114"/>
      <c r="E24" s="115"/>
      <c r="F24" s="115"/>
      <c r="G24" s="115"/>
      <c r="H24" s="115"/>
      <c r="I24" s="115"/>
      <c r="J24" s="116"/>
      <c r="K24" s="115"/>
      <c r="L24" s="117"/>
      <c r="M24" s="56"/>
      <c r="N24" s="116"/>
      <c r="O24" s="113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" customHeight="1">
      <c r="A25" s="118" t="s">
        <v>561</v>
      </c>
      <c r="B25" s="111"/>
      <c r="C25" s="111"/>
      <c r="D25" s="111"/>
      <c r="E25" s="41"/>
      <c r="F25" s="119" t="s">
        <v>562</v>
      </c>
      <c r="G25" s="6"/>
      <c r="H25" s="6"/>
      <c r="I25" s="6"/>
      <c r="J25" s="120"/>
      <c r="K25" s="121"/>
      <c r="L25" s="121"/>
      <c r="M25" s="122"/>
      <c r="N25" s="1"/>
      <c r="O25" s="123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" customHeight="1">
      <c r="A26" s="111" t="s">
        <v>563</v>
      </c>
      <c r="B26" s="111"/>
      <c r="C26" s="111"/>
      <c r="D26" s="111" t="s">
        <v>817</v>
      </c>
      <c r="E26" s="6"/>
      <c r="F26" s="119" t="s">
        <v>564</v>
      </c>
      <c r="G26" s="6"/>
      <c r="H26" s="6"/>
      <c r="I26" s="6"/>
      <c r="J26" s="120"/>
      <c r="K26" s="121"/>
      <c r="L26" s="121"/>
      <c r="M26" s="122"/>
      <c r="N26" s="1"/>
      <c r="O26" s="123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11"/>
      <c r="B27" s="111"/>
      <c r="C27" s="111"/>
      <c r="D27" s="111"/>
      <c r="E27" s="6"/>
      <c r="F27" s="6"/>
      <c r="G27" s="6"/>
      <c r="H27" s="6"/>
      <c r="I27" s="6"/>
      <c r="J27" s="124"/>
      <c r="K27" s="121"/>
      <c r="L27" s="121"/>
      <c r="M27" s="6"/>
      <c r="N27" s="125"/>
      <c r="O27" s="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.75" customHeight="1">
      <c r="A28" s="1"/>
      <c r="B28" s="126" t="s">
        <v>565</v>
      </c>
      <c r="C28" s="126"/>
      <c r="D28" s="126"/>
      <c r="E28" s="126"/>
      <c r="F28" s="127"/>
      <c r="G28" s="6"/>
      <c r="H28" s="6"/>
      <c r="I28" s="128"/>
      <c r="J28" s="129"/>
      <c r="K28" s="130"/>
      <c r="L28" s="129"/>
      <c r="M28" s="6"/>
      <c r="N28" s="1"/>
      <c r="O28" s="1"/>
      <c r="P28" s="1"/>
      <c r="R28" s="56"/>
      <c r="S28" s="1"/>
      <c r="T28" s="1"/>
      <c r="U28" s="1"/>
      <c r="V28" s="1"/>
      <c r="W28" s="1"/>
      <c r="X28" s="1"/>
      <c r="Y28" s="1"/>
      <c r="Z28" s="1"/>
    </row>
    <row r="29" spans="1:56" ht="38.25" customHeight="1">
      <c r="A29" s="95" t="s">
        <v>16</v>
      </c>
      <c r="B29" s="96" t="s">
        <v>533</v>
      </c>
      <c r="C29" s="98"/>
      <c r="D29" s="97" t="s">
        <v>544</v>
      </c>
      <c r="E29" s="96" t="s">
        <v>545</v>
      </c>
      <c r="F29" s="96" t="s">
        <v>546</v>
      </c>
      <c r="G29" s="96" t="s">
        <v>566</v>
      </c>
      <c r="H29" s="96" t="s">
        <v>548</v>
      </c>
      <c r="I29" s="96" t="s">
        <v>549</v>
      </c>
      <c r="J29" s="96" t="s">
        <v>550</v>
      </c>
      <c r="K29" s="96" t="s">
        <v>567</v>
      </c>
      <c r="L29" s="132" t="s">
        <v>552</v>
      </c>
      <c r="M29" s="98" t="s">
        <v>553</v>
      </c>
      <c r="N29" s="95" t="s">
        <v>554</v>
      </c>
      <c r="O29" s="261" t="s">
        <v>555</v>
      </c>
      <c r="P29" s="243"/>
      <c r="Q29" s="1"/>
      <c r="R29" s="258"/>
      <c r="S29" s="258"/>
      <c r="T29" s="258"/>
      <c r="U29" s="252"/>
      <c r="V29" s="252"/>
      <c r="W29" s="252"/>
      <c r="X29" s="252"/>
      <c r="Y29" s="252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s="327" customFormat="1" ht="15" customHeight="1">
      <c r="A30" s="364">
        <v>1</v>
      </c>
      <c r="B30" s="334">
        <v>44771</v>
      </c>
      <c r="C30" s="365"/>
      <c r="D30" s="366" t="s">
        <v>270</v>
      </c>
      <c r="E30" s="301" t="s">
        <v>558</v>
      </c>
      <c r="F30" s="301">
        <v>2305</v>
      </c>
      <c r="G30" s="301">
        <v>2240</v>
      </c>
      <c r="H30" s="301">
        <v>2368</v>
      </c>
      <c r="I30" s="301" t="s">
        <v>889</v>
      </c>
      <c r="J30" s="329" t="s">
        <v>897</v>
      </c>
      <c r="K30" s="329">
        <f t="shared" ref="K30" si="18">H30-F30</f>
        <v>63</v>
      </c>
      <c r="L30" s="330">
        <f t="shared" ref="L30" si="19">(F30*-0.7)/100</f>
        <v>-16.135000000000002</v>
      </c>
      <c r="M30" s="331">
        <f t="shared" ref="M30" si="20">(K30+L30)/F30</f>
        <v>2.0331887201735354E-2</v>
      </c>
      <c r="N30" s="304" t="s">
        <v>556</v>
      </c>
      <c r="O30" s="324">
        <v>44775</v>
      </c>
      <c r="P30" s="243"/>
      <c r="Q30" s="259"/>
      <c r="R30" s="260" t="s">
        <v>557</v>
      </c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316"/>
      <c r="AJ30" s="317"/>
      <c r="AK30" s="326"/>
      <c r="AL30" s="326"/>
    </row>
    <row r="31" spans="1:56" s="327" customFormat="1" ht="15" customHeight="1">
      <c r="A31" s="367">
        <v>2</v>
      </c>
      <c r="B31" s="328">
        <v>44775</v>
      </c>
      <c r="C31" s="368"/>
      <c r="D31" s="369" t="s">
        <v>465</v>
      </c>
      <c r="E31" s="323" t="s">
        <v>558</v>
      </c>
      <c r="F31" s="323">
        <v>128</v>
      </c>
      <c r="G31" s="323">
        <v>123</v>
      </c>
      <c r="H31" s="323">
        <v>131.25</v>
      </c>
      <c r="I31" s="323" t="s">
        <v>896</v>
      </c>
      <c r="J31" s="329" t="s">
        <v>898</v>
      </c>
      <c r="K31" s="329">
        <f t="shared" ref="K31" si="21">H31-F31</f>
        <v>3.25</v>
      </c>
      <c r="L31" s="330">
        <f>(F31*-0.07)/100</f>
        <v>-8.9600000000000013E-2</v>
      </c>
      <c r="M31" s="331">
        <f t="shared" ref="M31" si="22">(K31+L31)/F31</f>
        <v>2.4690625000000001E-2</v>
      </c>
      <c r="N31" s="304" t="s">
        <v>556</v>
      </c>
      <c r="O31" s="324">
        <v>44775</v>
      </c>
      <c r="P31" s="243"/>
      <c r="Q31" s="259"/>
      <c r="R31" s="260" t="s">
        <v>557</v>
      </c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316"/>
      <c r="AJ31" s="317"/>
      <c r="AK31" s="326"/>
      <c r="AL31" s="326"/>
    </row>
    <row r="32" spans="1:56" s="327" customFormat="1" ht="15" customHeight="1">
      <c r="A32" s="374">
        <v>3</v>
      </c>
      <c r="B32" s="335">
        <v>44775</v>
      </c>
      <c r="C32" s="375"/>
      <c r="D32" s="376" t="s">
        <v>900</v>
      </c>
      <c r="E32" s="371" t="s">
        <v>558</v>
      </c>
      <c r="F32" s="371">
        <v>2405</v>
      </c>
      <c r="G32" s="371">
        <v>2330</v>
      </c>
      <c r="H32" s="371">
        <v>2330</v>
      </c>
      <c r="I32" s="371" t="s">
        <v>899</v>
      </c>
      <c r="J32" s="377" t="s">
        <v>913</v>
      </c>
      <c r="K32" s="377">
        <f t="shared" ref="K32:K33" si="23">H32-F32</f>
        <v>-75</v>
      </c>
      <c r="L32" s="378">
        <f>(F32*-0.07)/100</f>
        <v>-1.6835000000000002</v>
      </c>
      <c r="M32" s="379">
        <f t="shared" ref="M32:M33" si="24">(K32+L32)/F32</f>
        <v>-3.1885031185031186E-2</v>
      </c>
      <c r="N32" s="338" t="s">
        <v>568</v>
      </c>
      <c r="O32" s="380">
        <v>44777</v>
      </c>
      <c r="P32" s="243"/>
      <c r="Q32" s="259"/>
      <c r="R32" s="260" t="s">
        <v>830</v>
      </c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316"/>
      <c r="AJ32" s="317"/>
      <c r="AK32" s="326"/>
      <c r="AL32" s="326"/>
    </row>
    <row r="33" spans="1:38" s="327" customFormat="1" ht="15" customHeight="1">
      <c r="A33" s="367">
        <v>4</v>
      </c>
      <c r="B33" s="328">
        <v>44775</v>
      </c>
      <c r="C33" s="368"/>
      <c r="D33" s="369" t="s">
        <v>117</v>
      </c>
      <c r="E33" s="323" t="s">
        <v>558</v>
      </c>
      <c r="F33" s="323">
        <v>536.5</v>
      </c>
      <c r="G33" s="323">
        <v>519</v>
      </c>
      <c r="H33" s="323">
        <v>548</v>
      </c>
      <c r="I33" s="323" t="s">
        <v>901</v>
      </c>
      <c r="J33" s="329" t="s">
        <v>958</v>
      </c>
      <c r="K33" s="329">
        <f t="shared" si="23"/>
        <v>11.5</v>
      </c>
      <c r="L33" s="330">
        <f t="shared" ref="L33" si="25">(F33*-0.7)/100</f>
        <v>-3.7554999999999996</v>
      </c>
      <c r="M33" s="331">
        <f t="shared" si="24"/>
        <v>1.4435228331780056E-2</v>
      </c>
      <c r="N33" s="304" t="s">
        <v>556</v>
      </c>
      <c r="O33" s="324">
        <v>44789</v>
      </c>
      <c r="P33" s="243"/>
      <c r="Q33" s="259"/>
      <c r="R33" s="260" t="s">
        <v>557</v>
      </c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316"/>
      <c r="AJ33" s="317"/>
      <c r="AK33" s="326"/>
      <c r="AL33" s="326"/>
    </row>
    <row r="34" spans="1:38" s="327" customFormat="1" ht="15" customHeight="1">
      <c r="A34" s="367">
        <v>5</v>
      </c>
      <c r="B34" s="328">
        <v>44778</v>
      </c>
      <c r="C34" s="368"/>
      <c r="D34" s="369" t="s">
        <v>66</v>
      </c>
      <c r="E34" s="323" t="s">
        <v>558</v>
      </c>
      <c r="F34" s="323">
        <v>2145</v>
      </c>
      <c r="G34" s="323">
        <v>2070</v>
      </c>
      <c r="H34" s="323">
        <v>2192.5</v>
      </c>
      <c r="I34" s="323" t="s">
        <v>925</v>
      </c>
      <c r="J34" s="329" t="s">
        <v>710</v>
      </c>
      <c r="K34" s="329">
        <f t="shared" ref="K34" si="26">H34-F34</f>
        <v>47.5</v>
      </c>
      <c r="L34" s="330">
        <f t="shared" ref="L34" si="27">(F34*-0.7)/100</f>
        <v>-15.015000000000001</v>
      </c>
      <c r="M34" s="331">
        <f t="shared" ref="M34" si="28">(K34+L34)/F34</f>
        <v>1.5144522144522145E-2</v>
      </c>
      <c r="N34" s="304" t="s">
        <v>556</v>
      </c>
      <c r="O34" s="324">
        <v>44785</v>
      </c>
      <c r="P34" s="243"/>
      <c r="Q34" s="259"/>
      <c r="R34" s="260" t="s">
        <v>557</v>
      </c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316"/>
      <c r="AJ34" s="317"/>
      <c r="AK34" s="326"/>
      <c r="AL34" s="326"/>
    </row>
    <row r="35" spans="1:38" s="327" customFormat="1" ht="15" customHeight="1">
      <c r="A35" s="367">
        <v>6</v>
      </c>
      <c r="B35" s="328">
        <v>44781</v>
      </c>
      <c r="C35" s="368"/>
      <c r="D35" s="369" t="s">
        <v>927</v>
      </c>
      <c r="E35" s="323" t="s">
        <v>558</v>
      </c>
      <c r="F35" s="323">
        <v>825</v>
      </c>
      <c r="G35" s="323">
        <v>799</v>
      </c>
      <c r="H35" s="323">
        <v>834.5</v>
      </c>
      <c r="I35" s="323" t="s">
        <v>928</v>
      </c>
      <c r="J35" s="329" t="s">
        <v>929</v>
      </c>
      <c r="K35" s="329">
        <f t="shared" ref="K35:K37" si="29">H35-F35</f>
        <v>9.5</v>
      </c>
      <c r="L35" s="330">
        <f>(F35*-0.07)/100</f>
        <v>-0.57750000000000012</v>
      </c>
      <c r="M35" s="331">
        <f t="shared" ref="M35:M37" si="30">(K35+L35)/F35</f>
        <v>1.0815151515151514E-2</v>
      </c>
      <c r="N35" s="304" t="s">
        <v>556</v>
      </c>
      <c r="O35" s="324">
        <v>44781</v>
      </c>
      <c r="P35" s="243"/>
      <c r="Q35" s="259"/>
      <c r="R35" s="260" t="s">
        <v>557</v>
      </c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316"/>
      <c r="AJ35" s="317"/>
      <c r="AK35" s="326"/>
      <c r="AL35" s="326"/>
    </row>
    <row r="36" spans="1:38" s="327" customFormat="1" ht="15" customHeight="1">
      <c r="A36" s="367">
        <v>7</v>
      </c>
      <c r="B36" s="328">
        <v>44784</v>
      </c>
      <c r="C36" s="368"/>
      <c r="D36" s="369" t="s">
        <v>111</v>
      </c>
      <c r="E36" s="323" t="s">
        <v>558</v>
      </c>
      <c r="F36" s="323">
        <v>465</v>
      </c>
      <c r="G36" s="323">
        <v>452</v>
      </c>
      <c r="H36" s="323">
        <v>477.5</v>
      </c>
      <c r="I36" s="323" t="s">
        <v>945</v>
      </c>
      <c r="J36" s="329" t="s">
        <v>950</v>
      </c>
      <c r="K36" s="329">
        <f t="shared" si="29"/>
        <v>12.5</v>
      </c>
      <c r="L36" s="330">
        <f t="shared" ref="L36:L37" si="31">(F36*-0.7)/100</f>
        <v>-3.2549999999999999</v>
      </c>
      <c r="M36" s="331">
        <f t="shared" si="30"/>
        <v>1.9881720430107528E-2</v>
      </c>
      <c r="N36" s="304" t="s">
        <v>556</v>
      </c>
      <c r="O36" s="324">
        <v>44785</v>
      </c>
      <c r="P36" s="243"/>
      <c r="Q36" s="259"/>
      <c r="R36" s="260" t="s">
        <v>557</v>
      </c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316"/>
      <c r="AJ36" s="317"/>
      <c r="AK36" s="326"/>
      <c r="AL36" s="326"/>
    </row>
    <row r="37" spans="1:38" s="327" customFormat="1" ht="15" customHeight="1">
      <c r="A37" s="367">
        <v>8</v>
      </c>
      <c r="B37" s="328">
        <v>44785</v>
      </c>
      <c r="C37" s="368"/>
      <c r="D37" s="369" t="s">
        <v>948</v>
      </c>
      <c r="E37" s="323" t="s">
        <v>558</v>
      </c>
      <c r="F37" s="323">
        <v>948</v>
      </c>
      <c r="G37" s="323">
        <v>920</v>
      </c>
      <c r="H37" s="323">
        <v>974.5</v>
      </c>
      <c r="I37" s="323" t="s">
        <v>949</v>
      </c>
      <c r="J37" s="329" t="s">
        <v>960</v>
      </c>
      <c r="K37" s="329">
        <f t="shared" si="29"/>
        <v>26.5</v>
      </c>
      <c r="L37" s="330">
        <f t="shared" si="31"/>
        <v>-6.6359999999999992</v>
      </c>
      <c r="M37" s="331">
        <f t="shared" si="30"/>
        <v>2.0953586497890295E-2</v>
      </c>
      <c r="N37" s="304" t="s">
        <v>556</v>
      </c>
      <c r="O37" s="324">
        <v>44789</v>
      </c>
      <c r="P37" s="243"/>
      <c r="Q37" s="259"/>
      <c r="R37" s="260" t="s">
        <v>830</v>
      </c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316"/>
      <c r="AJ37" s="317"/>
      <c r="AK37" s="326"/>
      <c r="AL37" s="326"/>
    </row>
    <row r="38" spans="1:38" s="327" customFormat="1" ht="15" customHeight="1">
      <c r="A38" s="367">
        <v>9</v>
      </c>
      <c r="B38" s="328">
        <v>44785</v>
      </c>
      <c r="C38" s="368"/>
      <c r="D38" s="369" t="s">
        <v>353</v>
      </c>
      <c r="E38" s="323" t="s">
        <v>558</v>
      </c>
      <c r="F38" s="323">
        <v>142.5</v>
      </c>
      <c r="G38" s="323">
        <v>138.5</v>
      </c>
      <c r="H38" s="323">
        <v>146.75</v>
      </c>
      <c r="I38" s="323" t="s">
        <v>955</v>
      </c>
      <c r="J38" s="329" t="s">
        <v>958</v>
      </c>
      <c r="K38" s="329">
        <f t="shared" ref="K38:K41" si="32">H38-F38</f>
        <v>4.25</v>
      </c>
      <c r="L38" s="330">
        <f t="shared" ref="L38" si="33">(F38*-0.7)/100</f>
        <v>-0.99750000000000005</v>
      </c>
      <c r="M38" s="331">
        <f t="shared" ref="M38:M41" si="34">(K38+L38)/F38</f>
        <v>2.2824561403508772E-2</v>
      </c>
      <c r="N38" s="304" t="s">
        <v>556</v>
      </c>
      <c r="O38" s="324">
        <v>44789</v>
      </c>
      <c r="P38" s="243"/>
      <c r="Q38" s="259"/>
      <c r="R38" s="260" t="s">
        <v>557</v>
      </c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316"/>
      <c r="AJ38" s="317"/>
      <c r="AK38" s="326"/>
      <c r="AL38" s="326"/>
    </row>
    <row r="39" spans="1:38" s="327" customFormat="1" ht="15" customHeight="1">
      <c r="A39" s="367">
        <v>10</v>
      </c>
      <c r="B39" s="328">
        <v>44790</v>
      </c>
      <c r="C39" s="368"/>
      <c r="D39" s="369" t="s">
        <v>988</v>
      </c>
      <c r="E39" s="323" t="s">
        <v>558</v>
      </c>
      <c r="F39" s="323">
        <v>1955</v>
      </c>
      <c r="G39" s="323">
        <v>1895</v>
      </c>
      <c r="H39" s="323">
        <v>2005</v>
      </c>
      <c r="I39" s="323" t="s">
        <v>989</v>
      </c>
      <c r="J39" s="329" t="s">
        <v>880</v>
      </c>
      <c r="K39" s="329">
        <f t="shared" si="32"/>
        <v>50</v>
      </c>
      <c r="L39" s="330">
        <f>(F39*-0.07)/100</f>
        <v>-1.3685000000000003</v>
      </c>
      <c r="M39" s="331">
        <f t="shared" si="34"/>
        <v>2.4875447570332481E-2</v>
      </c>
      <c r="N39" s="304" t="s">
        <v>556</v>
      </c>
      <c r="O39" s="324">
        <v>44790</v>
      </c>
      <c r="P39" s="243"/>
      <c r="Q39" s="259"/>
      <c r="R39" s="260" t="s">
        <v>557</v>
      </c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316"/>
      <c r="AJ39" s="317"/>
      <c r="AK39" s="326"/>
      <c r="AL39" s="326"/>
    </row>
    <row r="40" spans="1:38" s="327" customFormat="1" ht="15" customHeight="1">
      <c r="A40" s="374">
        <v>11</v>
      </c>
      <c r="B40" s="335">
        <v>44791</v>
      </c>
      <c r="C40" s="375"/>
      <c r="D40" s="376" t="s">
        <v>324</v>
      </c>
      <c r="E40" s="443" t="s">
        <v>558</v>
      </c>
      <c r="F40" s="443">
        <v>830</v>
      </c>
      <c r="G40" s="443">
        <v>810</v>
      </c>
      <c r="H40" s="443">
        <v>810</v>
      </c>
      <c r="I40" s="443" t="s">
        <v>1007</v>
      </c>
      <c r="J40" s="377" t="s">
        <v>991</v>
      </c>
      <c r="K40" s="377">
        <f t="shared" si="32"/>
        <v>-20</v>
      </c>
      <c r="L40" s="378">
        <f>(F40*-0.7)/100</f>
        <v>-5.81</v>
      </c>
      <c r="M40" s="379">
        <f t="shared" si="34"/>
        <v>-3.1096385542168672E-2</v>
      </c>
      <c r="N40" s="338" t="s">
        <v>568</v>
      </c>
      <c r="O40" s="380">
        <v>44795</v>
      </c>
      <c r="P40" s="243"/>
      <c r="Q40" s="259"/>
      <c r="R40" s="260" t="s">
        <v>557</v>
      </c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316"/>
      <c r="AJ40" s="317"/>
      <c r="AK40" s="326"/>
      <c r="AL40" s="326"/>
    </row>
    <row r="41" spans="1:38" s="327" customFormat="1" ht="15" customHeight="1">
      <c r="A41" s="374">
        <v>12</v>
      </c>
      <c r="B41" s="335">
        <v>44791</v>
      </c>
      <c r="C41" s="375"/>
      <c r="D41" s="376" t="s">
        <v>988</v>
      </c>
      <c r="E41" s="443" t="s">
        <v>558</v>
      </c>
      <c r="F41" s="443">
        <v>1940</v>
      </c>
      <c r="G41" s="443">
        <v>1880</v>
      </c>
      <c r="H41" s="443">
        <v>1880</v>
      </c>
      <c r="I41" s="443" t="s">
        <v>1008</v>
      </c>
      <c r="J41" s="377" t="s">
        <v>1031</v>
      </c>
      <c r="K41" s="377">
        <f t="shared" si="32"/>
        <v>-60</v>
      </c>
      <c r="L41" s="378">
        <f>(F41*-0.7)/100</f>
        <v>-13.58</v>
      </c>
      <c r="M41" s="379">
        <f t="shared" si="34"/>
        <v>-3.7927835051546392E-2</v>
      </c>
      <c r="N41" s="338" t="s">
        <v>568</v>
      </c>
      <c r="O41" s="380">
        <v>44795</v>
      </c>
      <c r="P41" s="243"/>
      <c r="Q41" s="259"/>
      <c r="R41" s="260" t="s">
        <v>557</v>
      </c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316"/>
      <c r="AJ41" s="317"/>
      <c r="AK41" s="326"/>
      <c r="AL41" s="326"/>
    </row>
    <row r="42" spans="1:38" s="327" customFormat="1" ht="15" customHeight="1">
      <c r="A42" s="367">
        <v>13</v>
      </c>
      <c r="B42" s="328">
        <v>44791</v>
      </c>
      <c r="C42" s="368"/>
      <c r="D42" s="369" t="s">
        <v>43</v>
      </c>
      <c r="E42" s="323" t="s">
        <v>558</v>
      </c>
      <c r="F42" s="323">
        <v>2307.5</v>
      </c>
      <c r="G42" s="323">
        <v>2240</v>
      </c>
      <c r="H42" s="323">
        <v>2358</v>
      </c>
      <c r="I42" s="323" t="s">
        <v>1009</v>
      </c>
      <c r="J42" s="329" t="s">
        <v>880</v>
      </c>
      <c r="K42" s="329">
        <f t="shared" ref="K42" si="35">H42-F42</f>
        <v>50.5</v>
      </c>
      <c r="L42" s="330">
        <f>(F42*-0.7)/100</f>
        <v>-16.1525</v>
      </c>
      <c r="M42" s="331">
        <f t="shared" ref="M42" si="36">(K42+L42)/F42</f>
        <v>1.4885157096424701E-2</v>
      </c>
      <c r="N42" s="304" t="s">
        <v>556</v>
      </c>
      <c r="O42" s="324">
        <v>44795</v>
      </c>
      <c r="P42" s="243"/>
      <c r="Q42" s="259"/>
      <c r="R42" s="260" t="s">
        <v>557</v>
      </c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316"/>
      <c r="AJ42" s="317"/>
      <c r="AK42" s="326"/>
      <c r="AL42" s="326"/>
    </row>
    <row r="43" spans="1:38" s="327" customFormat="1" ht="15" customHeight="1">
      <c r="A43" s="367">
        <v>14</v>
      </c>
      <c r="B43" s="328">
        <v>44795</v>
      </c>
      <c r="C43" s="368"/>
      <c r="D43" s="369" t="s">
        <v>177</v>
      </c>
      <c r="E43" s="323" t="s">
        <v>873</v>
      </c>
      <c r="F43" s="323">
        <v>3420</v>
      </c>
      <c r="G43" s="323">
        <v>3525</v>
      </c>
      <c r="H43" s="323">
        <v>3367.5</v>
      </c>
      <c r="I43" s="323" t="s">
        <v>1020</v>
      </c>
      <c r="J43" s="329" t="s">
        <v>1021</v>
      </c>
      <c r="K43" s="329">
        <f>F43-H43</f>
        <v>52.5</v>
      </c>
      <c r="L43" s="330">
        <f>(F43*-0.07)/100</f>
        <v>-2.3940000000000001</v>
      </c>
      <c r="M43" s="331">
        <f t="shared" ref="M43" si="37">(K43+L43)/F43</f>
        <v>1.4650877192982456E-2</v>
      </c>
      <c r="N43" s="304" t="s">
        <v>556</v>
      </c>
      <c r="O43" s="324">
        <v>44795</v>
      </c>
      <c r="P43" s="243"/>
      <c r="Q43" s="259"/>
      <c r="R43" s="260" t="s">
        <v>557</v>
      </c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316"/>
      <c r="AJ43" s="317"/>
      <c r="AK43" s="326"/>
      <c r="AL43" s="326"/>
    </row>
    <row r="44" spans="1:38" s="327" customFormat="1" ht="15" customHeight="1">
      <c r="A44" s="367">
        <v>15</v>
      </c>
      <c r="B44" s="328">
        <v>44796</v>
      </c>
      <c r="C44" s="368"/>
      <c r="D44" s="369" t="s">
        <v>177</v>
      </c>
      <c r="E44" s="323" t="s">
        <v>873</v>
      </c>
      <c r="F44" s="323">
        <v>3420</v>
      </c>
      <c r="G44" s="323">
        <v>3525</v>
      </c>
      <c r="H44" s="323">
        <v>3365</v>
      </c>
      <c r="I44" s="323" t="s">
        <v>1020</v>
      </c>
      <c r="J44" s="329" t="s">
        <v>694</v>
      </c>
      <c r="K44" s="329">
        <f>F44-H44</f>
        <v>55</v>
      </c>
      <c r="L44" s="330">
        <f>(F44*-0.07)/100</f>
        <v>-2.3940000000000001</v>
      </c>
      <c r="M44" s="331">
        <f t="shared" ref="M44" si="38">(K44+L44)/F44</f>
        <v>1.538187134502924E-2</v>
      </c>
      <c r="N44" s="304" t="s">
        <v>556</v>
      </c>
      <c r="O44" s="324">
        <v>44796</v>
      </c>
      <c r="P44" s="243"/>
      <c r="Q44" s="259"/>
      <c r="R44" s="260" t="s">
        <v>557</v>
      </c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316"/>
      <c r="AJ44" s="317"/>
      <c r="AK44" s="326"/>
      <c r="AL44" s="326"/>
    </row>
    <row r="45" spans="1:38" s="327" customFormat="1" ht="15" customHeight="1">
      <c r="A45" s="307">
        <v>16</v>
      </c>
      <c r="B45" s="362">
        <v>44796</v>
      </c>
      <c r="C45" s="309"/>
      <c r="D45" s="310" t="s">
        <v>131</v>
      </c>
      <c r="E45" s="361" t="s">
        <v>558</v>
      </c>
      <c r="F45" s="361" t="s">
        <v>1044</v>
      </c>
      <c r="G45" s="361">
        <v>1940</v>
      </c>
      <c r="H45" s="361"/>
      <c r="I45" s="361" t="s">
        <v>1045</v>
      </c>
      <c r="J45" s="255" t="s">
        <v>559</v>
      </c>
      <c r="K45" s="255"/>
      <c r="L45" s="256"/>
      <c r="M45" s="257"/>
      <c r="N45" s="255"/>
      <c r="O45" s="221"/>
      <c r="P45" s="243"/>
      <c r="Q45" s="259"/>
      <c r="R45" s="260" t="s">
        <v>557</v>
      </c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316"/>
      <c r="AJ45" s="317"/>
      <c r="AK45" s="326"/>
      <c r="AL45" s="326"/>
    </row>
    <row r="46" spans="1:38" s="327" customFormat="1" ht="15" customHeight="1">
      <c r="A46" s="367">
        <v>17</v>
      </c>
      <c r="B46" s="452">
        <v>44797</v>
      </c>
      <c r="C46" s="368"/>
      <c r="D46" s="369" t="s">
        <v>104</v>
      </c>
      <c r="E46" s="323"/>
      <c r="F46" s="323">
        <v>373.5</v>
      </c>
      <c r="G46" s="323">
        <v>363</v>
      </c>
      <c r="H46" s="323">
        <v>381.5</v>
      </c>
      <c r="I46" s="323" t="s">
        <v>1084</v>
      </c>
      <c r="J46" s="329" t="s">
        <v>872</v>
      </c>
      <c r="K46" s="329">
        <f t="shared" ref="K46:K47" si="39">H46-F46</f>
        <v>8</v>
      </c>
      <c r="L46" s="330">
        <f t="shared" ref="L46:L47" si="40">(F46*-0.07)/100</f>
        <v>-0.26145000000000002</v>
      </c>
      <c r="M46" s="331">
        <f t="shared" ref="M46:M47" si="41">(K46+L46)/F46</f>
        <v>2.07190093708166E-2</v>
      </c>
      <c r="N46" s="304" t="s">
        <v>556</v>
      </c>
      <c r="O46" s="324">
        <v>44797</v>
      </c>
      <c r="P46" s="243"/>
      <c r="Q46" s="259"/>
      <c r="R46" s="260" t="s">
        <v>557</v>
      </c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316"/>
      <c r="AJ46" s="317"/>
      <c r="AK46" s="326"/>
      <c r="AL46" s="326"/>
    </row>
    <row r="47" spans="1:38" s="327" customFormat="1" ht="15" customHeight="1">
      <c r="A47" s="367">
        <v>18</v>
      </c>
      <c r="B47" s="452">
        <v>44797</v>
      </c>
      <c r="C47" s="368"/>
      <c r="D47" s="369" t="s">
        <v>827</v>
      </c>
      <c r="E47" s="323"/>
      <c r="F47" s="323">
        <v>386.5</v>
      </c>
      <c r="G47" s="323">
        <v>374</v>
      </c>
      <c r="H47" s="323">
        <v>393</v>
      </c>
      <c r="I47" s="323" t="s">
        <v>1085</v>
      </c>
      <c r="J47" s="329" t="s">
        <v>1102</v>
      </c>
      <c r="K47" s="329">
        <f t="shared" si="39"/>
        <v>6.5</v>
      </c>
      <c r="L47" s="330">
        <f t="shared" si="40"/>
        <v>-0.27055000000000001</v>
      </c>
      <c r="M47" s="331">
        <f t="shared" si="41"/>
        <v>1.6117593790426907E-2</v>
      </c>
      <c r="N47" s="304" t="s">
        <v>556</v>
      </c>
      <c r="O47" s="324">
        <v>44797</v>
      </c>
      <c r="P47" s="243"/>
      <c r="Q47" s="259"/>
      <c r="R47" s="260" t="s">
        <v>830</v>
      </c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316"/>
      <c r="AJ47" s="317"/>
      <c r="AK47" s="326"/>
      <c r="AL47" s="326"/>
    </row>
    <row r="48" spans="1:38" s="327" customFormat="1" ht="15" customHeight="1">
      <c r="A48" s="307"/>
      <c r="B48" s="325"/>
      <c r="C48" s="309"/>
      <c r="D48" s="310"/>
      <c r="E48" s="361"/>
      <c r="F48" s="361"/>
      <c r="G48" s="361"/>
      <c r="H48" s="361"/>
      <c r="I48" s="361"/>
      <c r="J48" s="255"/>
      <c r="K48" s="255"/>
      <c r="L48" s="256"/>
      <c r="M48" s="257"/>
      <c r="N48" s="255"/>
      <c r="O48" s="221"/>
      <c r="P48" s="243"/>
      <c r="Q48" s="259"/>
      <c r="R48" s="260"/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316"/>
      <c r="AJ48" s="317"/>
      <c r="AK48" s="326"/>
      <c r="AL48" s="326"/>
    </row>
    <row r="49" spans="1:38" s="318" customFormat="1" ht="15" customHeight="1">
      <c r="A49" s="307"/>
      <c r="B49" s="308"/>
      <c r="C49" s="309"/>
      <c r="D49" s="310"/>
      <c r="E49" s="311"/>
      <c r="F49" s="311"/>
      <c r="G49" s="311"/>
      <c r="H49" s="311"/>
      <c r="I49" s="311"/>
      <c r="J49" s="255"/>
      <c r="K49" s="255"/>
      <c r="L49" s="256"/>
      <c r="M49" s="257"/>
      <c r="N49" s="255"/>
      <c r="O49" s="278"/>
      <c r="P49" s="243"/>
      <c r="Q49" s="259"/>
      <c r="R49" s="260"/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19"/>
      <c r="AG49" s="219"/>
      <c r="AH49" s="219"/>
      <c r="AI49" s="316"/>
      <c r="AJ49" s="317"/>
      <c r="AK49" s="317"/>
      <c r="AL49" s="317"/>
    </row>
    <row r="50" spans="1:38" ht="15" customHeight="1">
      <c r="A50" s="262"/>
      <c r="B50" s="263"/>
      <c r="C50" s="264"/>
      <c r="D50" s="265"/>
      <c r="E50" s="266"/>
      <c r="F50" s="266"/>
      <c r="G50" s="266"/>
      <c r="H50" s="266"/>
      <c r="I50" s="266"/>
      <c r="J50" s="267"/>
      <c r="K50" s="267"/>
      <c r="L50" s="268"/>
      <c r="M50" s="269"/>
      <c r="N50" s="267"/>
      <c r="O50" s="270"/>
      <c r="P50" s="243"/>
      <c r="Q50" s="259"/>
      <c r="R50" s="260"/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19"/>
      <c r="AG50" s="219"/>
      <c r="AH50" s="1"/>
      <c r="AI50" s="1"/>
      <c r="AJ50" s="1"/>
      <c r="AK50" s="1"/>
      <c r="AL50" s="1"/>
    </row>
    <row r="51" spans="1:38" ht="44.25" customHeight="1">
      <c r="A51" s="111" t="s">
        <v>560</v>
      </c>
      <c r="B51" s="133"/>
      <c r="C51" s="133"/>
      <c r="D51" s="1"/>
      <c r="E51" s="6"/>
      <c r="F51" s="6"/>
      <c r="G51" s="6"/>
      <c r="H51" s="6" t="s">
        <v>572</v>
      </c>
      <c r="I51" s="6"/>
      <c r="J51" s="6"/>
      <c r="K51" s="107"/>
      <c r="L51" s="135"/>
      <c r="M51" s="107"/>
      <c r="N51" s="108"/>
      <c r="O51" s="107"/>
      <c r="P51" s="1"/>
      <c r="Q51" s="1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254"/>
      <c r="AD51" s="254"/>
      <c r="AE51" s="254"/>
      <c r="AF51" s="254"/>
      <c r="AG51" s="254"/>
      <c r="AH51" s="254"/>
    </row>
    <row r="52" spans="1:38" ht="12.75" customHeight="1">
      <c r="A52" s="118" t="s">
        <v>561</v>
      </c>
      <c r="B52" s="111"/>
      <c r="C52" s="111"/>
      <c r="D52" s="111"/>
      <c r="E52" s="41"/>
      <c r="F52" s="119" t="s">
        <v>562</v>
      </c>
      <c r="G52" s="56"/>
      <c r="H52" s="41"/>
      <c r="I52" s="56"/>
      <c r="J52" s="6"/>
      <c r="K52" s="136"/>
      <c r="L52" s="137"/>
      <c r="M52" s="6"/>
      <c r="N52" s="101"/>
      <c r="O52" s="138"/>
      <c r="P52" s="41"/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14.25" customHeight="1">
      <c r="A53" s="118"/>
      <c r="B53" s="111"/>
      <c r="C53" s="111"/>
      <c r="D53" s="111"/>
      <c r="E53" s="6"/>
      <c r="F53" s="119" t="s">
        <v>564</v>
      </c>
      <c r="G53" s="56"/>
      <c r="H53" s="41"/>
      <c r="I53" s="56"/>
      <c r="J53" s="6"/>
      <c r="K53" s="136"/>
      <c r="L53" s="137"/>
      <c r="M53" s="6"/>
      <c r="N53" s="101"/>
      <c r="O53" s="138"/>
      <c r="P53" s="41"/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14.25" customHeight="1">
      <c r="A54" s="111"/>
      <c r="B54" s="111"/>
      <c r="C54" s="111"/>
      <c r="D54" s="111"/>
      <c r="E54" s="6"/>
      <c r="F54" s="6"/>
      <c r="G54" s="6"/>
      <c r="H54" s="6"/>
      <c r="I54" s="6"/>
      <c r="J54" s="124"/>
      <c r="K54" s="121"/>
      <c r="L54" s="122"/>
      <c r="M54" s="6"/>
      <c r="N54" s="125"/>
      <c r="O54" s="1"/>
      <c r="P54" s="41"/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ht="12.75" customHeight="1">
      <c r="A55" s="139" t="s">
        <v>573</v>
      </c>
      <c r="B55" s="139"/>
      <c r="C55" s="139"/>
      <c r="D55" s="139"/>
      <c r="E55" s="6"/>
      <c r="F55" s="6"/>
      <c r="G55" s="6"/>
      <c r="H55" s="6"/>
      <c r="I55" s="6"/>
      <c r="J55" s="6"/>
      <c r="K55" s="6"/>
      <c r="L55" s="6"/>
      <c r="M55" s="6"/>
      <c r="N55" s="6"/>
      <c r="O55" s="21"/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ht="38.25" customHeight="1">
      <c r="A56" s="96" t="s">
        <v>16</v>
      </c>
      <c r="B56" s="96" t="s">
        <v>533</v>
      </c>
      <c r="C56" s="96"/>
      <c r="D56" s="97" t="s">
        <v>544</v>
      </c>
      <c r="E56" s="96" t="s">
        <v>545</v>
      </c>
      <c r="F56" s="96" t="s">
        <v>546</v>
      </c>
      <c r="G56" s="96" t="s">
        <v>566</v>
      </c>
      <c r="H56" s="96" t="s">
        <v>548</v>
      </c>
      <c r="I56" s="96" t="s">
        <v>549</v>
      </c>
      <c r="J56" s="95" t="s">
        <v>550</v>
      </c>
      <c r="K56" s="140" t="s">
        <v>574</v>
      </c>
      <c r="L56" s="98" t="s">
        <v>552</v>
      </c>
      <c r="M56" s="140" t="s">
        <v>575</v>
      </c>
      <c r="N56" s="96" t="s">
        <v>576</v>
      </c>
      <c r="O56" s="95" t="s">
        <v>554</v>
      </c>
      <c r="P56" s="97" t="s">
        <v>555</v>
      </c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s="220" customFormat="1" ht="13.15" customHeight="1">
      <c r="A57" s="301">
        <v>1</v>
      </c>
      <c r="B57" s="300">
        <v>44771</v>
      </c>
      <c r="C57" s="302"/>
      <c r="D57" s="302" t="s">
        <v>883</v>
      </c>
      <c r="E57" s="301" t="s">
        <v>558</v>
      </c>
      <c r="F57" s="301">
        <v>159.35</v>
      </c>
      <c r="G57" s="301">
        <v>155</v>
      </c>
      <c r="H57" s="303">
        <v>162.30000000000001</v>
      </c>
      <c r="I57" s="303" t="s">
        <v>884</v>
      </c>
      <c r="J57" s="304" t="s">
        <v>892</v>
      </c>
      <c r="K57" s="303">
        <f t="shared" ref="K57" si="42">H57-F57</f>
        <v>2.9500000000000171</v>
      </c>
      <c r="L57" s="305">
        <f t="shared" ref="L57" si="43">(H57*N57)*0.07%</f>
        <v>426.03750000000008</v>
      </c>
      <c r="M57" s="306">
        <f t="shared" ref="M57" si="44">(K57*N57)-L57</f>
        <v>10636.462500000063</v>
      </c>
      <c r="N57" s="303">
        <v>3750</v>
      </c>
      <c r="O57" s="304" t="s">
        <v>556</v>
      </c>
      <c r="P57" s="300">
        <v>44774</v>
      </c>
      <c r="Q57" s="222"/>
      <c r="R57" s="226" t="s">
        <v>557</v>
      </c>
      <c r="S57" s="219"/>
      <c r="T57" s="219"/>
      <c r="U57" s="219"/>
      <c r="V57" s="219"/>
      <c r="W57" s="219"/>
      <c r="X57" s="219"/>
      <c r="Y57" s="219"/>
      <c r="Z57" s="219"/>
      <c r="AA57" s="219"/>
      <c r="AB57" s="219"/>
      <c r="AC57" s="219"/>
      <c r="AD57" s="219"/>
      <c r="AE57" s="219"/>
      <c r="AF57" s="266"/>
      <c r="AG57" s="263"/>
      <c r="AH57" s="222"/>
      <c r="AI57" s="222"/>
      <c r="AJ57" s="266"/>
      <c r="AK57" s="266"/>
      <c r="AL57" s="266"/>
    </row>
    <row r="58" spans="1:38" s="220" customFormat="1" ht="13.15" customHeight="1">
      <c r="A58" s="481">
        <v>2</v>
      </c>
      <c r="B58" s="485">
        <v>44771</v>
      </c>
      <c r="C58" s="355"/>
      <c r="D58" s="355" t="s">
        <v>885</v>
      </c>
      <c r="E58" s="354" t="s">
        <v>873</v>
      </c>
      <c r="F58" s="354">
        <v>17130</v>
      </c>
      <c r="G58" s="481">
        <v>17350</v>
      </c>
      <c r="H58" s="339">
        <v>17350</v>
      </c>
      <c r="I58" s="489">
        <v>16900</v>
      </c>
      <c r="J58" s="491" t="s">
        <v>891</v>
      </c>
      <c r="K58" s="363">
        <f>F58-H58</f>
        <v>-220</v>
      </c>
      <c r="L58" s="340">
        <f t="shared" ref="L58" si="45">(H58*N58)*0.07%</f>
        <v>607.25000000000011</v>
      </c>
      <c r="M58" s="481">
        <f>(-171.5*N58)-707</f>
        <v>-9282</v>
      </c>
      <c r="N58" s="481">
        <v>50</v>
      </c>
      <c r="O58" s="489" t="s">
        <v>568</v>
      </c>
      <c r="P58" s="495">
        <v>44774</v>
      </c>
      <c r="Q58" s="222"/>
      <c r="R58" s="226" t="s">
        <v>557</v>
      </c>
      <c r="S58" s="219"/>
      <c r="T58" s="219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66"/>
      <c r="AG58" s="263"/>
      <c r="AH58" s="222"/>
      <c r="AI58" s="222"/>
      <c r="AJ58" s="266"/>
      <c r="AK58" s="266"/>
      <c r="AL58" s="266"/>
    </row>
    <row r="59" spans="1:38" s="220" customFormat="1" ht="13.15" customHeight="1">
      <c r="A59" s="482"/>
      <c r="B59" s="486"/>
      <c r="C59" s="355"/>
      <c r="D59" s="355" t="s">
        <v>886</v>
      </c>
      <c r="E59" s="354" t="s">
        <v>873</v>
      </c>
      <c r="F59" s="354">
        <v>67.5</v>
      </c>
      <c r="G59" s="482"/>
      <c r="H59" s="339">
        <v>19</v>
      </c>
      <c r="I59" s="490"/>
      <c r="J59" s="492"/>
      <c r="K59" s="363">
        <f>F59-H59</f>
        <v>48.5</v>
      </c>
      <c r="L59" s="354">
        <v>100</v>
      </c>
      <c r="M59" s="482"/>
      <c r="N59" s="482"/>
      <c r="O59" s="490"/>
      <c r="P59" s="490"/>
      <c r="Q59" s="222"/>
      <c r="R59" s="226"/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66"/>
      <c r="AG59" s="263"/>
      <c r="AH59" s="222"/>
      <c r="AI59" s="222"/>
      <c r="AJ59" s="266"/>
      <c r="AK59" s="266"/>
      <c r="AL59" s="266"/>
    </row>
    <row r="60" spans="1:38" s="220" customFormat="1" ht="13.15" customHeight="1">
      <c r="A60" s="323">
        <v>3</v>
      </c>
      <c r="B60" s="349">
        <v>44774</v>
      </c>
      <c r="C60" s="302"/>
      <c r="D60" s="302" t="s">
        <v>893</v>
      </c>
      <c r="E60" s="301" t="s">
        <v>558</v>
      </c>
      <c r="F60" s="301">
        <v>1581.5</v>
      </c>
      <c r="G60" s="323">
        <v>1535</v>
      </c>
      <c r="H60" s="303">
        <v>1605</v>
      </c>
      <c r="I60" s="370" t="s">
        <v>894</v>
      </c>
      <c r="J60" s="304" t="s">
        <v>924</v>
      </c>
      <c r="K60" s="303">
        <f t="shared" ref="K60" si="46">H60-F60</f>
        <v>23.5</v>
      </c>
      <c r="L60" s="305">
        <f t="shared" ref="L60" si="47">(H60*N60)*0.07%</f>
        <v>393.22500000000008</v>
      </c>
      <c r="M60" s="306">
        <f t="shared" ref="M60" si="48">(K60*N60)-L60</f>
        <v>7831.7749999999996</v>
      </c>
      <c r="N60" s="303">
        <v>350</v>
      </c>
      <c r="O60" s="304" t="s">
        <v>556</v>
      </c>
      <c r="P60" s="300">
        <v>44778</v>
      </c>
      <c r="Q60" s="222"/>
      <c r="R60" s="226" t="s">
        <v>830</v>
      </c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66"/>
      <c r="AG60" s="263"/>
      <c r="AH60" s="222"/>
      <c r="AI60" s="222"/>
      <c r="AJ60" s="266"/>
      <c r="AK60" s="266"/>
      <c r="AL60" s="266"/>
    </row>
    <row r="61" spans="1:38" s="220" customFormat="1" ht="13.15" customHeight="1">
      <c r="A61" s="301">
        <v>4</v>
      </c>
      <c r="B61" s="300">
        <v>44775</v>
      </c>
      <c r="C61" s="302"/>
      <c r="D61" s="302" t="s">
        <v>902</v>
      </c>
      <c r="E61" s="301" t="s">
        <v>558</v>
      </c>
      <c r="F61" s="301">
        <v>3050</v>
      </c>
      <c r="G61" s="301">
        <v>2995</v>
      </c>
      <c r="H61" s="303">
        <v>3080</v>
      </c>
      <c r="I61" s="303" t="s">
        <v>903</v>
      </c>
      <c r="J61" s="304" t="s">
        <v>571</v>
      </c>
      <c r="K61" s="303">
        <f t="shared" ref="K61" si="49">H61-F61</f>
        <v>30</v>
      </c>
      <c r="L61" s="305">
        <f t="shared" ref="L61" si="50">(H61*N61)*0.07%</f>
        <v>539.00000000000011</v>
      </c>
      <c r="M61" s="306">
        <f t="shared" ref="M61" si="51">(K61*N61)-L61</f>
        <v>6961</v>
      </c>
      <c r="N61" s="303">
        <v>250</v>
      </c>
      <c r="O61" s="304" t="s">
        <v>556</v>
      </c>
      <c r="P61" s="300">
        <v>44776</v>
      </c>
      <c r="Q61" s="222"/>
      <c r="R61" s="226" t="s">
        <v>557</v>
      </c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66"/>
      <c r="AG61" s="263"/>
      <c r="AH61" s="222"/>
      <c r="AI61" s="222"/>
      <c r="AJ61" s="266"/>
      <c r="AK61" s="266"/>
      <c r="AL61" s="266"/>
    </row>
    <row r="62" spans="1:38" s="220" customFormat="1" ht="13.15" customHeight="1">
      <c r="A62" s="323">
        <v>5</v>
      </c>
      <c r="B62" s="349">
        <v>44776</v>
      </c>
      <c r="C62" s="302"/>
      <c r="D62" s="302" t="s">
        <v>885</v>
      </c>
      <c r="E62" s="301" t="s">
        <v>873</v>
      </c>
      <c r="F62" s="301">
        <v>17370</v>
      </c>
      <c r="G62" s="323">
        <v>17530</v>
      </c>
      <c r="H62" s="303">
        <v>17270</v>
      </c>
      <c r="I62" s="370">
        <v>17000</v>
      </c>
      <c r="J62" s="304" t="s">
        <v>819</v>
      </c>
      <c r="K62" s="303">
        <f>F62-H62</f>
        <v>100</v>
      </c>
      <c r="L62" s="305">
        <f t="shared" ref="L62:L63" si="52">(H62*N62)*0.07%</f>
        <v>604.45000000000005</v>
      </c>
      <c r="M62" s="306">
        <f t="shared" ref="M62:M63" si="53">(K62*N62)-L62</f>
        <v>4395.55</v>
      </c>
      <c r="N62" s="303">
        <v>50</v>
      </c>
      <c r="O62" s="304" t="s">
        <v>556</v>
      </c>
      <c r="P62" s="300">
        <v>44776</v>
      </c>
      <c r="Q62" s="222"/>
      <c r="R62" s="226" t="s">
        <v>557</v>
      </c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66"/>
      <c r="AG62" s="263"/>
      <c r="AH62" s="222"/>
      <c r="AI62" s="222"/>
      <c r="AJ62" s="266"/>
      <c r="AK62" s="266"/>
      <c r="AL62" s="266"/>
    </row>
    <row r="63" spans="1:38" s="220" customFormat="1" ht="13.15" customHeight="1">
      <c r="A63" s="323">
        <v>6</v>
      </c>
      <c r="B63" s="349">
        <v>44776</v>
      </c>
      <c r="C63" s="302"/>
      <c r="D63" s="302" t="s">
        <v>905</v>
      </c>
      <c r="E63" s="301" t="s">
        <v>873</v>
      </c>
      <c r="F63" s="301">
        <v>1800</v>
      </c>
      <c r="G63" s="323">
        <v>1840</v>
      </c>
      <c r="H63" s="303">
        <v>1787.5</v>
      </c>
      <c r="I63" s="303" t="s">
        <v>906</v>
      </c>
      <c r="J63" s="304" t="s">
        <v>918</v>
      </c>
      <c r="K63" s="303">
        <f>F63-H63</f>
        <v>12.5</v>
      </c>
      <c r="L63" s="305">
        <f t="shared" si="52"/>
        <v>375.37500000000006</v>
      </c>
      <c r="M63" s="306">
        <f t="shared" si="53"/>
        <v>3374.625</v>
      </c>
      <c r="N63" s="303">
        <v>300</v>
      </c>
      <c r="O63" s="304" t="s">
        <v>556</v>
      </c>
      <c r="P63" s="300">
        <v>44777</v>
      </c>
      <c r="Q63" s="222"/>
      <c r="R63" s="226" t="s">
        <v>557</v>
      </c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66"/>
      <c r="AG63" s="263"/>
      <c r="AH63" s="222"/>
      <c r="AI63" s="222"/>
      <c r="AJ63" s="266"/>
      <c r="AK63" s="266"/>
      <c r="AL63" s="266"/>
    </row>
    <row r="64" spans="1:38" s="220" customFormat="1" ht="13.15" customHeight="1">
      <c r="A64" s="323">
        <v>7</v>
      </c>
      <c r="B64" s="349">
        <v>44776</v>
      </c>
      <c r="C64" s="302"/>
      <c r="D64" s="302" t="s">
        <v>885</v>
      </c>
      <c r="E64" s="301" t="s">
        <v>873</v>
      </c>
      <c r="F64" s="301">
        <v>17340</v>
      </c>
      <c r="G64" s="323">
        <v>17510</v>
      </c>
      <c r="H64" s="303">
        <v>17210</v>
      </c>
      <c r="I64" s="370">
        <v>17000</v>
      </c>
      <c r="J64" s="304" t="s">
        <v>914</v>
      </c>
      <c r="K64" s="303">
        <f>F64-H64</f>
        <v>130</v>
      </c>
      <c r="L64" s="305">
        <f t="shared" ref="L64:L65" si="54">(H64*N64)*0.07%</f>
        <v>602.35000000000014</v>
      </c>
      <c r="M64" s="306">
        <f t="shared" ref="M64:M65" si="55">(K64*N64)-L64</f>
        <v>5897.65</v>
      </c>
      <c r="N64" s="303">
        <v>50</v>
      </c>
      <c r="O64" s="304" t="s">
        <v>556</v>
      </c>
      <c r="P64" s="300">
        <v>44777</v>
      </c>
      <c r="Q64" s="222"/>
      <c r="R64" s="226" t="s">
        <v>557</v>
      </c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66"/>
      <c r="AG64" s="263"/>
      <c r="AH64" s="222"/>
      <c r="AI64" s="222"/>
      <c r="AJ64" s="266"/>
      <c r="AK64" s="266"/>
      <c r="AL64" s="266"/>
    </row>
    <row r="65" spans="1:38" s="220" customFormat="1" ht="13.15" customHeight="1">
      <c r="A65" s="371">
        <v>8</v>
      </c>
      <c r="B65" s="373">
        <v>44776</v>
      </c>
      <c r="C65" s="355"/>
      <c r="D65" s="355" t="s">
        <v>907</v>
      </c>
      <c r="E65" s="354" t="s">
        <v>558</v>
      </c>
      <c r="F65" s="354">
        <v>630</v>
      </c>
      <c r="G65" s="371">
        <v>615</v>
      </c>
      <c r="H65" s="339">
        <v>616</v>
      </c>
      <c r="I65" s="372" t="s">
        <v>908</v>
      </c>
      <c r="J65" s="338" t="s">
        <v>915</v>
      </c>
      <c r="K65" s="339">
        <f t="shared" ref="K65" si="56">H65-F65</f>
        <v>-14</v>
      </c>
      <c r="L65" s="340">
        <f t="shared" si="54"/>
        <v>323.40000000000003</v>
      </c>
      <c r="M65" s="341">
        <f t="shared" si="55"/>
        <v>-10823.4</v>
      </c>
      <c r="N65" s="339">
        <v>750</v>
      </c>
      <c r="O65" s="338" t="s">
        <v>568</v>
      </c>
      <c r="P65" s="342">
        <v>44777</v>
      </c>
      <c r="Q65" s="222"/>
      <c r="R65" s="226" t="s">
        <v>830</v>
      </c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66"/>
      <c r="AG65" s="263"/>
      <c r="AH65" s="222"/>
      <c r="AI65" s="222"/>
      <c r="AJ65" s="266"/>
      <c r="AK65" s="266"/>
      <c r="AL65" s="266"/>
    </row>
    <row r="66" spans="1:38" s="220" customFormat="1" ht="13.15" customHeight="1">
      <c r="A66" s="323">
        <v>9</v>
      </c>
      <c r="B66" s="349">
        <v>44776</v>
      </c>
      <c r="C66" s="302"/>
      <c r="D66" s="302" t="s">
        <v>909</v>
      </c>
      <c r="E66" s="301" t="s">
        <v>558</v>
      </c>
      <c r="F66" s="301">
        <v>2380</v>
      </c>
      <c r="G66" s="323">
        <v>2340</v>
      </c>
      <c r="H66" s="303">
        <v>2415</v>
      </c>
      <c r="I66" s="370" t="s">
        <v>910</v>
      </c>
      <c r="J66" s="304" t="s">
        <v>881</v>
      </c>
      <c r="K66" s="303">
        <f t="shared" ref="K66" si="57">H66-F66</f>
        <v>35</v>
      </c>
      <c r="L66" s="305">
        <f t="shared" ref="L66:L67" si="58">(H66*N66)*0.07%</f>
        <v>507.15000000000009</v>
      </c>
      <c r="M66" s="306">
        <f t="shared" ref="M66:M67" si="59">(K66*N66)-L66</f>
        <v>9992.85</v>
      </c>
      <c r="N66" s="303">
        <v>300</v>
      </c>
      <c r="O66" s="304" t="s">
        <v>556</v>
      </c>
      <c r="P66" s="300">
        <v>44777</v>
      </c>
      <c r="Q66" s="222"/>
      <c r="R66" s="226" t="s">
        <v>557</v>
      </c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66"/>
      <c r="AG66" s="263"/>
      <c r="AH66" s="222"/>
      <c r="AI66" s="222"/>
      <c r="AJ66" s="266"/>
      <c r="AK66" s="266"/>
      <c r="AL66" s="266"/>
    </row>
    <row r="67" spans="1:38" s="220" customFormat="1" ht="13.15" customHeight="1">
      <c r="A67" s="385">
        <v>10</v>
      </c>
      <c r="B67" s="387">
        <v>44777</v>
      </c>
      <c r="C67" s="355"/>
      <c r="D67" s="355" t="s">
        <v>885</v>
      </c>
      <c r="E67" s="354" t="s">
        <v>873</v>
      </c>
      <c r="F67" s="354">
        <v>17375</v>
      </c>
      <c r="G67" s="385">
        <v>17530</v>
      </c>
      <c r="H67" s="339">
        <v>17530</v>
      </c>
      <c r="I67" s="386">
        <v>17000</v>
      </c>
      <c r="J67" s="338" t="s">
        <v>930</v>
      </c>
      <c r="K67" s="339">
        <f>F67-H67</f>
        <v>-155</v>
      </c>
      <c r="L67" s="340">
        <f t="shared" si="58"/>
        <v>613.55000000000007</v>
      </c>
      <c r="M67" s="341">
        <f t="shared" si="59"/>
        <v>-8363.5499999999993</v>
      </c>
      <c r="N67" s="339">
        <v>50</v>
      </c>
      <c r="O67" s="338" t="s">
        <v>568</v>
      </c>
      <c r="P67" s="342">
        <v>44781</v>
      </c>
      <c r="Q67" s="222"/>
      <c r="R67" s="226" t="s">
        <v>557</v>
      </c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66"/>
      <c r="AG67" s="263"/>
      <c r="AH67" s="222"/>
      <c r="AI67" s="222"/>
      <c r="AJ67" s="266"/>
      <c r="AK67" s="266"/>
      <c r="AL67" s="266"/>
    </row>
    <row r="68" spans="1:38" s="220" customFormat="1" ht="13.15" customHeight="1">
      <c r="A68" s="385">
        <v>11</v>
      </c>
      <c r="B68" s="387">
        <v>44781</v>
      </c>
      <c r="C68" s="355"/>
      <c r="D68" s="355" t="s">
        <v>931</v>
      </c>
      <c r="E68" s="354" t="s">
        <v>873</v>
      </c>
      <c r="F68" s="354">
        <v>733</v>
      </c>
      <c r="G68" s="385">
        <v>743</v>
      </c>
      <c r="H68" s="339">
        <v>743</v>
      </c>
      <c r="I68" s="386" t="s">
        <v>932</v>
      </c>
      <c r="J68" s="338" t="s">
        <v>933</v>
      </c>
      <c r="K68" s="339">
        <f>F68-H68</f>
        <v>-10</v>
      </c>
      <c r="L68" s="340">
        <f t="shared" ref="L68" si="60">(H68*N68)*0.07%</f>
        <v>624.12000000000012</v>
      </c>
      <c r="M68" s="341">
        <f t="shared" ref="M68" si="61">(K68*N68)-L68</f>
        <v>-12624.12</v>
      </c>
      <c r="N68" s="339">
        <v>1200</v>
      </c>
      <c r="O68" s="338" t="s">
        <v>568</v>
      </c>
      <c r="P68" s="342">
        <v>44781</v>
      </c>
      <c r="Q68" s="222"/>
      <c r="R68" s="226" t="s">
        <v>557</v>
      </c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66"/>
      <c r="AG68" s="263"/>
      <c r="AH68" s="222"/>
      <c r="AI68" s="222"/>
      <c r="AJ68" s="266"/>
      <c r="AK68" s="266"/>
      <c r="AL68" s="266"/>
    </row>
    <row r="69" spans="1:38" s="220" customFormat="1" ht="13.15" customHeight="1">
      <c r="A69" s="420">
        <v>12</v>
      </c>
      <c r="B69" s="422">
        <v>44781</v>
      </c>
      <c r="C69" s="355"/>
      <c r="D69" s="355" t="s">
        <v>934</v>
      </c>
      <c r="E69" s="354" t="s">
        <v>873</v>
      </c>
      <c r="F69" s="354">
        <v>955</v>
      </c>
      <c r="G69" s="420">
        <v>973</v>
      </c>
      <c r="H69" s="339">
        <v>969.5</v>
      </c>
      <c r="I69" s="421" t="s">
        <v>935</v>
      </c>
      <c r="J69" s="338" t="s">
        <v>983</v>
      </c>
      <c r="K69" s="339">
        <f>F69-H69</f>
        <v>-14.5</v>
      </c>
      <c r="L69" s="340">
        <f t="shared" ref="L69" si="62">(H69*N69)*0.07%</f>
        <v>475.05500000000006</v>
      </c>
      <c r="M69" s="341">
        <f t="shared" ref="M69" si="63">(K69*N69)-L69</f>
        <v>-10625.055</v>
      </c>
      <c r="N69" s="339">
        <v>700</v>
      </c>
      <c r="O69" s="338" t="s">
        <v>568</v>
      </c>
      <c r="P69" s="342">
        <v>44790</v>
      </c>
      <c r="Q69" s="222"/>
      <c r="R69" s="226" t="s">
        <v>557</v>
      </c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66"/>
      <c r="AG69" s="263"/>
      <c r="AH69" s="222"/>
      <c r="AI69" s="222"/>
      <c r="AJ69" s="266"/>
      <c r="AK69" s="266"/>
      <c r="AL69" s="266"/>
    </row>
    <row r="70" spans="1:38" s="220" customFormat="1" ht="13.15" customHeight="1">
      <c r="A70" s="323">
        <v>13</v>
      </c>
      <c r="B70" s="349">
        <v>44781</v>
      </c>
      <c r="C70" s="302"/>
      <c r="D70" s="302" t="s">
        <v>893</v>
      </c>
      <c r="E70" s="301" t="s">
        <v>558</v>
      </c>
      <c r="F70" s="301">
        <v>1600</v>
      </c>
      <c r="G70" s="323">
        <v>1563</v>
      </c>
      <c r="H70" s="323">
        <v>1622.5</v>
      </c>
      <c r="I70" s="370" t="s">
        <v>936</v>
      </c>
      <c r="J70" s="304" t="s">
        <v>871</v>
      </c>
      <c r="K70" s="303">
        <f t="shared" ref="K70:K71" si="64">H70-F70</f>
        <v>22.5</v>
      </c>
      <c r="L70" s="305">
        <f t="shared" ref="L70:L71" si="65">(H70*N70)*0.07%</f>
        <v>397.51250000000005</v>
      </c>
      <c r="M70" s="306">
        <f t="shared" ref="M70:M71" si="66">(K70*N70)-L70</f>
        <v>7477.4875000000002</v>
      </c>
      <c r="N70" s="303">
        <v>350</v>
      </c>
      <c r="O70" s="304" t="s">
        <v>556</v>
      </c>
      <c r="P70" s="300">
        <v>44783</v>
      </c>
      <c r="Q70" s="222"/>
      <c r="R70" s="226" t="s">
        <v>830</v>
      </c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66"/>
      <c r="AG70" s="263"/>
      <c r="AH70" s="222"/>
      <c r="AI70" s="222"/>
      <c r="AJ70" s="266"/>
      <c r="AK70" s="266"/>
      <c r="AL70" s="266"/>
    </row>
    <row r="71" spans="1:38" s="220" customFormat="1" ht="13.15" customHeight="1">
      <c r="A71" s="443">
        <v>14</v>
      </c>
      <c r="B71" s="445">
        <v>44783</v>
      </c>
      <c r="C71" s="355"/>
      <c r="D71" s="355" t="s">
        <v>893</v>
      </c>
      <c r="E71" s="354" t="s">
        <v>558</v>
      </c>
      <c r="F71" s="354">
        <v>1594.5</v>
      </c>
      <c r="G71" s="443">
        <v>1557</v>
      </c>
      <c r="H71" s="339">
        <v>1557</v>
      </c>
      <c r="I71" s="444" t="s">
        <v>894</v>
      </c>
      <c r="J71" s="338" t="s">
        <v>991</v>
      </c>
      <c r="K71" s="339">
        <f t="shared" si="64"/>
        <v>-37.5</v>
      </c>
      <c r="L71" s="340">
        <f t="shared" si="65"/>
        <v>381.46500000000003</v>
      </c>
      <c r="M71" s="341">
        <f t="shared" si="66"/>
        <v>-13506.465</v>
      </c>
      <c r="N71" s="339">
        <v>350</v>
      </c>
      <c r="O71" s="338" t="s">
        <v>568</v>
      </c>
      <c r="P71" s="342">
        <v>44795</v>
      </c>
      <c r="Q71" s="222"/>
      <c r="R71" s="226" t="s">
        <v>830</v>
      </c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66"/>
      <c r="AG71" s="263"/>
      <c r="AH71" s="222"/>
      <c r="AI71" s="222"/>
      <c r="AJ71" s="266"/>
      <c r="AK71" s="266"/>
      <c r="AL71" s="266"/>
    </row>
    <row r="72" spans="1:38" s="220" customFormat="1" ht="13.15" customHeight="1">
      <c r="A72" s="323">
        <v>15</v>
      </c>
      <c r="B72" s="349">
        <v>44783</v>
      </c>
      <c r="C72" s="302"/>
      <c r="D72" s="302" t="s">
        <v>937</v>
      </c>
      <c r="E72" s="301" t="s">
        <v>558</v>
      </c>
      <c r="F72" s="301">
        <v>374</v>
      </c>
      <c r="G72" s="323">
        <v>365</v>
      </c>
      <c r="H72" s="303">
        <v>380</v>
      </c>
      <c r="I72" s="303" t="s">
        <v>938</v>
      </c>
      <c r="J72" s="304" t="s">
        <v>951</v>
      </c>
      <c r="K72" s="303">
        <f t="shared" ref="K72" si="67">H72-F72</f>
        <v>6</v>
      </c>
      <c r="L72" s="305">
        <f t="shared" ref="L72:L74" si="68">(H72*N72)*0.07%</f>
        <v>399.00000000000006</v>
      </c>
      <c r="M72" s="306">
        <f t="shared" ref="M72:M74" si="69">(K72*N72)-L72</f>
        <v>8601</v>
      </c>
      <c r="N72" s="303">
        <v>1500</v>
      </c>
      <c r="O72" s="304" t="s">
        <v>556</v>
      </c>
      <c r="P72" s="300">
        <v>44785</v>
      </c>
      <c r="Q72" s="222"/>
      <c r="R72" s="226" t="s">
        <v>830</v>
      </c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66"/>
      <c r="AG72" s="263"/>
      <c r="AH72" s="222"/>
      <c r="AI72" s="222"/>
      <c r="AJ72" s="266"/>
      <c r="AK72" s="266"/>
      <c r="AL72" s="266"/>
    </row>
    <row r="73" spans="1:38" s="220" customFormat="1" ht="13.15" customHeight="1">
      <c r="A73" s="323">
        <v>16</v>
      </c>
      <c r="B73" s="349">
        <v>44784</v>
      </c>
      <c r="C73" s="302"/>
      <c r="D73" s="302" t="s">
        <v>942</v>
      </c>
      <c r="E73" s="301" t="s">
        <v>873</v>
      </c>
      <c r="F73" s="301">
        <v>714</v>
      </c>
      <c r="G73" s="323">
        <v>726</v>
      </c>
      <c r="H73" s="303">
        <v>705.5</v>
      </c>
      <c r="I73" s="303" t="s">
        <v>943</v>
      </c>
      <c r="J73" s="304" t="s">
        <v>965</v>
      </c>
      <c r="K73" s="303">
        <f>F73-H73</f>
        <v>8.5</v>
      </c>
      <c r="L73" s="305">
        <f t="shared" si="68"/>
        <v>469.15750000000008</v>
      </c>
      <c r="M73" s="306">
        <f t="shared" si="69"/>
        <v>7605.8424999999997</v>
      </c>
      <c r="N73" s="303">
        <v>950</v>
      </c>
      <c r="O73" s="304" t="s">
        <v>556</v>
      </c>
      <c r="P73" s="300">
        <v>44789</v>
      </c>
      <c r="Q73" s="222"/>
      <c r="R73" s="226" t="s">
        <v>557</v>
      </c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66"/>
      <c r="AG73" s="263"/>
      <c r="AH73" s="222"/>
      <c r="AI73" s="222"/>
      <c r="AJ73" s="266"/>
      <c r="AK73" s="266"/>
      <c r="AL73" s="266"/>
    </row>
    <row r="74" spans="1:38" s="220" customFormat="1" ht="13.15" customHeight="1">
      <c r="A74" s="420">
        <v>17</v>
      </c>
      <c r="B74" s="422">
        <v>44789</v>
      </c>
      <c r="C74" s="355"/>
      <c r="D74" s="355" t="s">
        <v>885</v>
      </c>
      <c r="E74" s="354" t="s">
        <v>873</v>
      </c>
      <c r="F74" s="354">
        <v>17790</v>
      </c>
      <c r="G74" s="420">
        <v>17930</v>
      </c>
      <c r="H74" s="339">
        <v>17930</v>
      </c>
      <c r="I74" s="339" t="s">
        <v>959</v>
      </c>
      <c r="J74" s="338" t="s">
        <v>984</v>
      </c>
      <c r="K74" s="339">
        <f>F74-H74</f>
        <v>-140</v>
      </c>
      <c r="L74" s="340">
        <f t="shared" si="68"/>
        <v>627.55000000000007</v>
      </c>
      <c r="M74" s="341">
        <f t="shared" si="69"/>
        <v>-7627.55</v>
      </c>
      <c r="N74" s="339">
        <v>50</v>
      </c>
      <c r="O74" s="338" t="s">
        <v>568</v>
      </c>
      <c r="P74" s="342">
        <v>44790</v>
      </c>
      <c r="Q74" s="222"/>
      <c r="R74" s="226" t="s">
        <v>557</v>
      </c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66"/>
      <c r="AG74" s="263"/>
      <c r="AH74" s="222"/>
      <c r="AI74" s="222"/>
      <c r="AJ74" s="266"/>
      <c r="AK74" s="266"/>
      <c r="AL74" s="266"/>
    </row>
    <row r="75" spans="1:38" s="220" customFormat="1" ht="13.15" customHeight="1">
      <c r="A75" s="323">
        <v>18</v>
      </c>
      <c r="B75" s="349">
        <v>44789</v>
      </c>
      <c r="C75" s="302"/>
      <c r="D75" s="302" t="s">
        <v>963</v>
      </c>
      <c r="E75" s="301" t="s">
        <v>558</v>
      </c>
      <c r="F75" s="301">
        <v>796</v>
      </c>
      <c r="G75" s="323">
        <v>776</v>
      </c>
      <c r="H75" s="303">
        <v>809</v>
      </c>
      <c r="I75" s="303" t="s">
        <v>964</v>
      </c>
      <c r="J75" s="304" t="s">
        <v>966</v>
      </c>
      <c r="K75" s="303">
        <f t="shared" ref="K75" si="70">H75-F75</f>
        <v>13</v>
      </c>
      <c r="L75" s="305">
        <f t="shared" ref="L75" si="71">(H75*N75)*0.07%</f>
        <v>353.93750000000006</v>
      </c>
      <c r="M75" s="306">
        <f t="shared" ref="M75" si="72">(K75*N75)-L75</f>
        <v>7771.0625</v>
      </c>
      <c r="N75" s="303">
        <v>625</v>
      </c>
      <c r="O75" s="304" t="s">
        <v>556</v>
      </c>
      <c r="P75" s="300">
        <v>44789</v>
      </c>
      <c r="Q75" s="222"/>
      <c r="R75" s="226" t="s">
        <v>830</v>
      </c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66"/>
      <c r="AG75" s="263"/>
      <c r="AH75" s="222"/>
      <c r="AI75" s="222"/>
      <c r="AJ75" s="266"/>
      <c r="AK75" s="266"/>
      <c r="AL75" s="266"/>
    </row>
    <row r="76" spans="1:38" s="220" customFormat="1" ht="13.15" customHeight="1">
      <c r="A76" s="323">
        <v>19</v>
      </c>
      <c r="B76" s="349">
        <v>44789</v>
      </c>
      <c r="C76" s="302"/>
      <c r="D76" s="302" t="s">
        <v>967</v>
      </c>
      <c r="E76" s="301" t="s">
        <v>558</v>
      </c>
      <c r="F76" s="301">
        <v>386</v>
      </c>
      <c r="G76" s="323">
        <v>377</v>
      </c>
      <c r="H76" s="303">
        <v>394</v>
      </c>
      <c r="I76" s="303" t="s">
        <v>968</v>
      </c>
      <c r="J76" s="304" t="s">
        <v>872</v>
      </c>
      <c r="K76" s="303">
        <f t="shared" ref="K76:K77" si="73">H76-F76</f>
        <v>8</v>
      </c>
      <c r="L76" s="305">
        <f t="shared" ref="L76:L77" si="74">(H76*N76)*0.07%</f>
        <v>317.17000000000007</v>
      </c>
      <c r="M76" s="306">
        <f t="shared" ref="M76:M77" si="75">(K76*N76)-L76</f>
        <v>8882.83</v>
      </c>
      <c r="N76" s="303">
        <v>1150</v>
      </c>
      <c r="O76" s="304" t="s">
        <v>556</v>
      </c>
      <c r="P76" s="300">
        <v>44790</v>
      </c>
      <c r="Q76" s="222"/>
      <c r="R76" s="226" t="s">
        <v>557</v>
      </c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66"/>
      <c r="AG76" s="263"/>
      <c r="AH76" s="222"/>
      <c r="AI76" s="222"/>
      <c r="AJ76" s="266"/>
      <c r="AK76" s="266"/>
      <c r="AL76" s="266"/>
    </row>
    <row r="77" spans="1:38" s="220" customFormat="1" ht="13.15" customHeight="1">
      <c r="A77" s="323">
        <v>20</v>
      </c>
      <c r="B77" s="349">
        <v>44789</v>
      </c>
      <c r="C77" s="302"/>
      <c r="D77" s="302" t="s">
        <v>969</v>
      </c>
      <c r="E77" s="301" t="s">
        <v>558</v>
      </c>
      <c r="F77" s="301">
        <v>244.5</v>
      </c>
      <c r="G77" s="323">
        <v>239</v>
      </c>
      <c r="H77" s="303">
        <v>248.5</v>
      </c>
      <c r="I77" s="303" t="s">
        <v>970</v>
      </c>
      <c r="J77" s="304" t="s">
        <v>992</v>
      </c>
      <c r="K77" s="303">
        <f t="shared" si="73"/>
        <v>4</v>
      </c>
      <c r="L77" s="305">
        <f t="shared" si="74"/>
        <v>434.87500000000006</v>
      </c>
      <c r="M77" s="306">
        <f t="shared" si="75"/>
        <v>9565.125</v>
      </c>
      <c r="N77" s="303">
        <v>2500</v>
      </c>
      <c r="O77" s="304" t="s">
        <v>556</v>
      </c>
      <c r="P77" s="300">
        <v>44791</v>
      </c>
      <c r="Q77" s="222"/>
      <c r="R77" s="226" t="s">
        <v>557</v>
      </c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66"/>
      <c r="AG77" s="263"/>
      <c r="AH77" s="222"/>
      <c r="AI77" s="222"/>
      <c r="AJ77" s="266"/>
      <c r="AK77" s="266"/>
      <c r="AL77" s="266"/>
    </row>
    <row r="78" spans="1:38" s="220" customFormat="1" ht="13.15" customHeight="1">
      <c r="A78" s="428">
        <v>21</v>
      </c>
      <c r="B78" s="429">
        <v>44789</v>
      </c>
      <c r="C78" s="355"/>
      <c r="D78" s="355" t="s">
        <v>971</v>
      </c>
      <c r="E78" s="354" t="s">
        <v>558</v>
      </c>
      <c r="F78" s="354">
        <v>1265</v>
      </c>
      <c r="G78" s="428">
        <v>1245</v>
      </c>
      <c r="H78" s="339">
        <v>1245</v>
      </c>
      <c r="I78" s="339" t="s">
        <v>972</v>
      </c>
      <c r="J78" s="338" t="s">
        <v>991</v>
      </c>
      <c r="K78" s="339">
        <f t="shared" ref="K78" si="76">H78-F78</f>
        <v>-20</v>
      </c>
      <c r="L78" s="340">
        <f t="shared" ref="L78" si="77">(H78*N78)*0.07%</f>
        <v>522.90000000000009</v>
      </c>
      <c r="M78" s="341">
        <f t="shared" ref="M78" si="78">(K78*N78)-L78</f>
        <v>-12522.9</v>
      </c>
      <c r="N78" s="339">
        <v>600</v>
      </c>
      <c r="O78" s="338" t="s">
        <v>568</v>
      </c>
      <c r="P78" s="342">
        <v>44791</v>
      </c>
      <c r="Q78" s="222"/>
      <c r="R78" s="226" t="s">
        <v>830</v>
      </c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66"/>
      <c r="AG78" s="263"/>
      <c r="AH78" s="222"/>
      <c r="AI78" s="222"/>
      <c r="AJ78" s="266"/>
      <c r="AK78" s="266"/>
      <c r="AL78" s="266"/>
    </row>
    <row r="79" spans="1:38" s="220" customFormat="1" ht="13.15" customHeight="1">
      <c r="A79" s="323">
        <v>22</v>
      </c>
      <c r="B79" s="349">
        <v>44790</v>
      </c>
      <c r="C79" s="302"/>
      <c r="D79" s="302" t="s">
        <v>878</v>
      </c>
      <c r="E79" s="301" t="s">
        <v>558</v>
      </c>
      <c r="F79" s="301">
        <v>2370</v>
      </c>
      <c r="G79" s="323">
        <v>2300</v>
      </c>
      <c r="H79" s="303">
        <v>2410</v>
      </c>
      <c r="I79" s="303" t="s">
        <v>985</v>
      </c>
      <c r="J79" s="304" t="s">
        <v>599</v>
      </c>
      <c r="K79" s="303">
        <f t="shared" ref="K79" si="79">H79-F79</f>
        <v>40</v>
      </c>
      <c r="L79" s="305">
        <f t="shared" ref="L79" si="80">(H79*N79)*0.07%</f>
        <v>295.22500000000002</v>
      </c>
      <c r="M79" s="306">
        <f t="shared" ref="M79" si="81">(K79*N79)-L79</f>
        <v>6704.7749999999996</v>
      </c>
      <c r="N79" s="303">
        <v>175</v>
      </c>
      <c r="O79" s="304" t="s">
        <v>556</v>
      </c>
      <c r="P79" s="300">
        <v>44790</v>
      </c>
      <c r="Q79" s="222"/>
      <c r="R79" s="226" t="s">
        <v>830</v>
      </c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66"/>
      <c r="AG79" s="263"/>
      <c r="AH79" s="222"/>
      <c r="AI79" s="222"/>
      <c r="AJ79" s="266"/>
      <c r="AK79" s="266"/>
      <c r="AL79" s="266"/>
    </row>
    <row r="80" spans="1:38" s="220" customFormat="1" ht="13.15" customHeight="1">
      <c r="A80" s="323">
        <v>23</v>
      </c>
      <c r="B80" s="349">
        <v>44790</v>
      </c>
      <c r="C80" s="302"/>
      <c r="D80" s="302" t="s">
        <v>986</v>
      </c>
      <c r="E80" s="301" t="s">
        <v>558</v>
      </c>
      <c r="F80" s="301">
        <v>3885</v>
      </c>
      <c r="G80" s="323">
        <v>3815</v>
      </c>
      <c r="H80" s="303">
        <v>3945</v>
      </c>
      <c r="I80" s="303" t="s">
        <v>987</v>
      </c>
      <c r="J80" s="304" t="s">
        <v>764</v>
      </c>
      <c r="K80" s="303">
        <f t="shared" ref="K80:K81" si="82">H80-F80</f>
        <v>60</v>
      </c>
      <c r="L80" s="305">
        <f t="shared" ref="L80:L81" si="83">(H80*N80)*0.07%</f>
        <v>414.22500000000008</v>
      </c>
      <c r="M80" s="306">
        <f t="shared" ref="M80:M81" si="84">(K80*N80)-L80</f>
        <v>8585.7749999999996</v>
      </c>
      <c r="N80" s="303">
        <v>150</v>
      </c>
      <c r="O80" s="304" t="s">
        <v>556</v>
      </c>
      <c r="P80" s="300">
        <v>44790</v>
      </c>
      <c r="Q80" s="222"/>
      <c r="R80" s="226" t="s">
        <v>557</v>
      </c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66"/>
      <c r="AG80" s="263"/>
      <c r="AH80" s="222"/>
      <c r="AI80" s="222"/>
      <c r="AJ80" s="266"/>
      <c r="AK80" s="266"/>
      <c r="AL80" s="266"/>
    </row>
    <row r="81" spans="1:38" s="220" customFormat="1" ht="13.15" customHeight="1">
      <c r="A81" s="323">
        <v>24</v>
      </c>
      <c r="B81" s="349">
        <v>44791</v>
      </c>
      <c r="C81" s="302"/>
      <c r="D81" s="302" t="s">
        <v>878</v>
      </c>
      <c r="E81" s="301" t="s">
        <v>558</v>
      </c>
      <c r="F81" s="301">
        <v>2365</v>
      </c>
      <c r="G81" s="323">
        <v>2300</v>
      </c>
      <c r="H81" s="303">
        <v>2415</v>
      </c>
      <c r="I81" s="303" t="s">
        <v>985</v>
      </c>
      <c r="J81" s="304" t="s">
        <v>880</v>
      </c>
      <c r="K81" s="303">
        <f t="shared" si="82"/>
        <v>50</v>
      </c>
      <c r="L81" s="305">
        <f t="shared" si="83"/>
        <v>295.83750000000003</v>
      </c>
      <c r="M81" s="306">
        <f t="shared" si="84"/>
        <v>8454.1625000000004</v>
      </c>
      <c r="N81" s="303">
        <v>175</v>
      </c>
      <c r="O81" s="304" t="s">
        <v>556</v>
      </c>
      <c r="P81" s="300">
        <v>44791</v>
      </c>
      <c r="Q81" s="222"/>
      <c r="R81" s="226" t="s">
        <v>830</v>
      </c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66"/>
      <c r="AG81" s="263"/>
      <c r="AH81" s="222"/>
      <c r="AI81" s="222"/>
      <c r="AJ81" s="266"/>
      <c r="AK81" s="266"/>
      <c r="AL81" s="266"/>
    </row>
    <row r="82" spans="1:38" s="220" customFormat="1" ht="13.15" customHeight="1">
      <c r="A82" s="323">
        <v>25</v>
      </c>
      <c r="B82" s="349">
        <v>44791</v>
      </c>
      <c r="C82" s="302"/>
      <c r="D82" s="302" t="s">
        <v>986</v>
      </c>
      <c r="E82" s="301" t="s">
        <v>558</v>
      </c>
      <c r="F82" s="301">
        <v>3840</v>
      </c>
      <c r="G82" s="323">
        <v>3770</v>
      </c>
      <c r="H82" s="303">
        <v>3922.5</v>
      </c>
      <c r="I82" s="303" t="s">
        <v>1004</v>
      </c>
      <c r="J82" s="304" t="s">
        <v>820</v>
      </c>
      <c r="K82" s="303">
        <f t="shared" ref="K82" si="85">H82-F82</f>
        <v>82.5</v>
      </c>
      <c r="L82" s="305">
        <f t="shared" ref="L82" si="86">(H82*N82)*0.07%</f>
        <v>411.86250000000007</v>
      </c>
      <c r="M82" s="306">
        <f t="shared" ref="M82" si="87">(K82*N82)-L82</f>
        <v>11963.137500000001</v>
      </c>
      <c r="N82" s="303">
        <v>150</v>
      </c>
      <c r="O82" s="304" t="s">
        <v>556</v>
      </c>
      <c r="P82" s="300">
        <v>44792</v>
      </c>
      <c r="Q82" s="222"/>
      <c r="R82" s="226" t="s">
        <v>557</v>
      </c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66"/>
      <c r="AG82" s="263"/>
      <c r="AH82" s="222"/>
      <c r="AI82" s="222"/>
      <c r="AJ82" s="266"/>
      <c r="AK82" s="266"/>
      <c r="AL82" s="266"/>
    </row>
    <row r="83" spans="1:38" s="220" customFormat="1" ht="13.15" customHeight="1">
      <c r="A83" s="435">
        <v>26</v>
      </c>
      <c r="B83" s="437">
        <v>44791</v>
      </c>
      <c r="C83" s="355"/>
      <c r="D83" s="355" t="s">
        <v>1005</v>
      </c>
      <c r="E83" s="354" t="s">
        <v>558</v>
      </c>
      <c r="F83" s="354">
        <v>761</v>
      </c>
      <c r="G83" s="435">
        <v>748</v>
      </c>
      <c r="H83" s="339">
        <v>748</v>
      </c>
      <c r="I83" s="339" t="s">
        <v>1006</v>
      </c>
      <c r="J83" s="338" t="s">
        <v>875</v>
      </c>
      <c r="K83" s="339">
        <f t="shared" ref="K83" si="88">H83-F83</f>
        <v>-13</v>
      </c>
      <c r="L83" s="340">
        <f t="shared" ref="L83" si="89">(H83*N83)*0.07%</f>
        <v>523.6</v>
      </c>
      <c r="M83" s="341">
        <f t="shared" ref="M83" si="90">(K83*N83)-L83</f>
        <v>-13523.6</v>
      </c>
      <c r="N83" s="339">
        <v>1000</v>
      </c>
      <c r="O83" s="338" t="s">
        <v>568</v>
      </c>
      <c r="P83" s="342">
        <v>44792</v>
      </c>
      <c r="Q83" s="222"/>
      <c r="R83" s="226" t="s">
        <v>830</v>
      </c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66"/>
      <c r="AG83" s="263"/>
      <c r="AH83" s="222"/>
      <c r="AI83" s="222"/>
      <c r="AJ83" s="266"/>
      <c r="AK83" s="266"/>
      <c r="AL83" s="266"/>
    </row>
    <row r="84" spans="1:38" s="220" customFormat="1" ht="13.15" customHeight="1">
      <c r="A84" s="446">
        <v>27</v>
      </c>
      <c r="B84" s="447">
        <v>44792</v>
      </c>
      <c r="C84" s="357"/>
      <c r="D84" s="357" t="s">
        <v>1015</v>
      </c>
      <c r="E84" s="356" t="s">
        <v>558</v>
      </c>
      <c r="F84" s="356">
        <v>2630</v>
      </c>
      <c r="G84" s="446">
        <v>2580</v>
      </c>
      <c r="H84" s="345">
        <v>2630</v>
      </c>
      <c r="I84" s="345" t="s">
        <v>1016</v>
      </c>
      <c r="J84" s="344" t="s">
        <v>1022</v>
      </c>
      <c r="K84" s="345">
        <f t="shared" ref="K84:K85" si="91">H84-F84</f>
        <v>0</v>
      </c>
      <c r="L84" s="346">
        <f t="shared" ref="L84:L85" si="92">(H84*N84)*0.07%</f>
        <v>460.25000000000006</v>
      </c>
      <c r="M84" s="347">
        <f t="shared" ref="M84:M85" si="93">(K84*N84)-L84</f>
        <v>-460.25000000000006</v>
      </c>
      <c r="N84" s="345">
        <v>250</v>
      </c>
      <c r="O84" s="344" t="s">
        <v>677</v>
      </c>
      <c r="P84" s="348">
        <v>44795</v>
      </c>
      <c r="Q84" s="222"/>
      <c r="R84" s="226" t="s">
        <v>557</v>
      </c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66"/>
      <c r="AG84" s="263"/>
      <c r="AH84" s="222"/>
      <c r="AI84" s="222"/>
      <c r="AJ84" s="266"/>
      <c r="AK84" s="266"/>
      <c r="AL84" s="266"/>
    </row>
    <row r="85" spans="1:38" s="220" customFormat="1" ht="13.15" customHeight="1">
      <c r="A85" s="449">
        <v>28</v>
      </c>
      <c r="B85" s="450">
        <v>44795</v>
      </c>
      <c r="C85" s="355"/>
      <c r="D85" s="355" t="s">
        <v>986</v>
      </c>
      <c r="E85" s="354" t="s">
        <v>558</v>
      </c>
      <c r="F85" s="354">
        <v>3775</v>
      </c>
      <c r="G85" s="449">
        <v>3700</v>
      </c>
      <c r="H85" s="339">
        <v>3700</v>
      </c>
      <c r="I85" s="339" t="s">
        <v>869</v>
      </c>
      <c r="J85" s="338" t="s">
        <v>913</v>
      </c>
      <c r="K85" s="339">
        <f t="shared" si="91"/>
        <v>-75</v>
      </c>
      <c r="L85" s="340">
        <f t="shared" si="92"/>
        <v>388.50000000000006</v>
      </c>
      <c r="M85" s="341">
        <f t="shared" si="93"/>
        <v>-11638.5</v>
      </c>
      <c r="N85" s="339">
        <v>150</v>
      </c>
      <c r="O85" s="338" t="s">
        <v>568</v>
      </c>
      <c r="P85" s="342">
        <v>44796</v>
      </c>
      <c r="Q85" s="222"/>
      <c r="R85" s="226" t="s">
        <v>830</v>
      </c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66"/>
      <c r="AG85" s="263"/>
      <c r="AH85" s="222"/>
      <c r="AI85" s="222"/>
      <c r="AJ85" s="266"/>
      <c r="AK85" s="266"/>
      <c r="AL85" s="266"/>
    </row>
    <row r="86" spans="1:38" s="220" customFormat="1" ht="13.15" customHeight="1">
      <c r="A86" s="361">
        <v>29</v>
      </c>
      <c r="B86" s="362">
        <v>44796</v>
      </c>
      <c r="C86" s="279"/>
      <c r="D86" s="279" t="s">
        <v>1047</v>
      </c>
      <c r="E86" s="224" t="s">
        <v>558</v>
      </c>
      <c r="F86" s="224" t="s">
        <v>1048</v>
      </c>
      <c r="G86" s="361">
        <v>2088</v>
      </c>
      <c r="H86" s="225"/>
      <c r="I86" s="225" t="s">
        <v>1049</v>
      </c>
      <c r="J86" s="436" t="s">
        <v>559</v>
      </c>
      <c r="K86" s="279"/>
      <c r="L86" s="224"/>
      <c r="M86" s="224"/>
      <c r="N86" s="224"/>
      <c r="O86" s="225"/>
      <c r="P86" s="225"/>
      <c r="Q86" s="222"/>
      <c r="R86" s="226" t="s">
        <v>557</v>
      </c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66"/>
      <c r="AG86" s="263"/>
      <c r="AH86" s="222"/>
      <c r="AI86" s="222"/>
      <c r="AJ86" s="266"/>
      <c r="AK86" s="266"/>
      <c r="AL86" s="266"/>
    </row>
    <row r="87" spans="1:38" s="220" customFormat="1" ht="13.15" customHeight="1">
      <c r="A87" s="449">
        <v>30</v>
      </c>
      <c r="B87" s="450">
        <v>44796</v>
      </c>
      <c r="C87" s="355"/>
      <c r="D87" s="355" t="s">
        <v>1050</v>
      </c>
      <c r="E87" s="354" t="s">
        <v>558</v>
      </c>
      <c r="F87" s="354">
        <v>259</v>
      </c>
      <c r="G87" s="449">
        <v>254</v>
      </c>
      <c r="H87" s="339">
        <v>254.5</v>
      </c>
      <c r="I87" s="339" t="s">
        <v>1051</v>
      </c>
      <c r="J87" s="338" t="s">
        <v>1000</v>
      </c>
      <c r="K87" s="339">
        <f t="shared" ref="K87:K88" si="94">H87-F87</f>
        <v>-4.5</v>
      </c>
      <c r="L87" s="340">
        <f t="shared" ref="L87:L88" si="95">(H87*N87)*0.07%</f>
        <v>534.45000000000005</v>
      </c>
      <c r="M87" s="341">
        <f t="shared" ref="M87:M88" si="96">(K87*N87)-L87</f>
        <v>-14034.45</v>
      </c>
      <c r="N87" s="339">
        <v>3000</v>
      </c>
      <c r="O87" s="338" t="s">
        <v>568</v>
      </c>
      <c r="P87" s="342">
        <v>44796</v>
      </c>
      <c r="Q87" s="222"/>
      <c r="R87" s="226" t="s">
        <v>557</v>
      </c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66"/>
      <c r="AG87" s="263"/>
      <c r="AH87" s="222"/>
      <c r="AI87" s="222"/>
      <c r="AJ87" s="266"/>
      <c r="AK87" s="266"/>
      <c r="AL87" s="266"/>
    </row>
    <row r="88" spans="1:38" s="220" customFormat="1" ht="13.15" customHeight="1">
      <c r="A88" s="323">
        <v>31</v>
      </c>
      <c r="B88" s="451">
        <v>44796</v>
      </c>
      <c r="C88" s="302"/>
      <c r="D88" s="302" t="s">
        <v>1052</v>
      </c>
      <c r="E88" s="301" t="s">
        <v>558</v>
      </c>
      <c r="F88" s="301">
        <v>239.5</v>
      </c>
      <c r="G88" s="323">
        <v>234.5</v>
      </c>
      <c r="H88" s="303">
        <v>243.85</v>
      </c>
      <c r="I88" s="303" t="s">
        <v>1053</v>
      </c>
      <c r="J88" s="304" t="s">
        <v>1054</v>
      </c>
      <c r="K88" s="303">
        <f t="shared" si="94"/>
        <v>4.3499999999999943</v>
      </c>
      <c r="L88" s="305">
        <f t="shared" si="95"/>
        <v>426.73750000000007</v>
      </c>
      <c r="M88" s="306">
        <f t="shared" si="96"/>
        <v>10448.262499999986</v>
      </c>
      <c r="N88" s="303">
        <v>2500</v>
      </c>
      <c r="O88" s="304" t="s">
        <v>556</v>
      </c>
      <c r="P88" s="300">
        <v>44796</v>
      </c>
      <c r="Q88" s="222"/>
      <c r="R88" s="226" t="s">
        <v>830</v>
      </c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66"/>
      <c r="AG88" s="263"/>
      <c r="AH88" s="222"/>
      <c r="AI88" s="222"/>
      <c r="AJ88" s="266"/>
      <c r="AK88" s="266"/>
      <c r="AL88" s="266"/>
    </row>
    <row r="89" spans="1:38" s="220" customFormat="1" ht="13.15" customHeight="1">
      <c r="A89" s="323">
        <v>32</v>
      </c>
      <c r="B89" s="300">
        <v>44797</v>
      </c>
      <c r="C89" s="302"/>
      <c r="D89" s="302" t="s">
        <v>1086</v>
      </c>
      <c r="E89" s="301" t="s">
        <v>558</v>
      </c>
      <c r="F89" s="301">
        <v>726</v>
      </c>
      <c r="G89" s="323">
        <v>714</v>
      </c>
      <c r="H89" s="303">
        <v>737.5</v>
      </c>
      <c r="I89" s="303" t="s">
        <v>1087</v>
      </c>
      <c r="J89" s="304" t="s">
        <v>1092</v>
      </c>
      <c r="K89" s="303">
        <f t="shared" ref="K89" si="97">H89-F89</f>
        <v>11.5</v>
      </c>
      <c r="L89" s="305">
        <f t="shared" ref="L89" si="98">(H89*N89)*0.07%</f>
        <v>490.43750000000006</v>
      </c>
      <c r="M89" s="306">
        <f t="shared" ref="M89" si="99">(K89*N89)-L89</f>
        <v>10434.5625</v>
      </c>
      <c r="N89" s="303">
        <v>950</v>
      </c>
      <c r="O89" s="304" t="s">
        <v>556</v>
      </c>
      <c r="P89" s="300">
        <v>44797</v>
      </c>
      <c r="Q89" s="222"/>
      <c r="R89" s="226" t="s">
        <v>557</v>
      </c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66"/>
      <c r="AG89" s="263"/>
      <c r="AH89" s="222"/>
      <c r="AI89" s="222"/>
      <c r="AJ89" s="266"/>
      <c r="AK89" s="266"/>
      <c r="AL89" s="266"/>
    </row>
    <row r="90" spans="1:38" s="220" customFormat="1" ht="13.15" customHeight="1">
      <c r="A90" s="361">
        <v>33</v>
      </c>
      <c r="B90" s="221">
        <v>44797</v>
      </c>
      <c r="C90" s="279"/>
      <c r="D90" s="279" t="s">
        <v>1088</v>
      </c>
      <c r="E90" s="224" t="s">
        <v>558</v>
      </c>
      <c r="F90" s="224" t="s">
        <v>1089</v>
      </c>
      <c r="G90" s="361">
        <v>513</v>
      </c>
      <c r="H90" s="225"/>
      <c r="I90" s="225" t="s">
        <v>1090</v>
      </c>
      <c r="J90" s="436" t="s">
        <v>559</v>
      </c>
      <c r="K90" s="279"/>
      <c r="L90" s="224"/>
      <c r="M90" s="224"/>
      <c r="N90" s="224"/>
      <c r="O90" s="225"/>
      <c r="P90" s="225"/>
      <c r="Q90" s="222"/>
      <c r="R90" s="226" t="s">
        <v>557</v>
      </c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66"/>
      <c r="AG90" s="263"/>
      <c r="AH90" s="222"/>
      <c r="AI90" s="222"/>
      <c r="AJ90" s="266"/>
      <c r="AK90" s="266"/>
      <c r="AL90" s="266"/>
    </row>
    <row r="91" spans="1:38" s="220" customFormat="1" ht="13.15" customHeight="1">
      <c r="A91" s="323">
        <v>34</v>
      </c>
      <c r="B91" s="300">
        <v>44797</v>
      </c>
      <c r="C91" s="302"/>
      <c r="D91" s="302" t="s">
        <v>1086</v>
      </c>
      <c r="E91" s="301" t="s">
        <v>558</v>
      </c>
      <c r="F91" s="301">
        <v>725</v>
      </c>
      <c r="G91" s="323">
        <v>713</v>
      </c>
      <c r="H91" s="303">
        <v>735</v>
      </c>
      <c r="I91" s="303" t="s">
        <v>1087</v>
      </c>
      <c r="J91" s="304" t="s">
        <v>1091</v>
      </c>
      <c r="K91" s="303">
        <f t="shared" ref="K91" si="100">H91-F91</f>
        <v>10</v>
      </c>
      <c r="L91" s="305">
        <f t="shared" ref="L91" si="101">(H91*N91)*0.07%</f>
        <v>488.77500000000009</v>
      </c>
      <c r="M91" s="306">
        <f t="shared" ref="M91" si="102">(K91*N91)-L91</f>
        <v>9011.2250000000004</v>
      </c>
      <c r="N91" s="303">
        <v>950</v>
      </c>
      <c r="O91" s="304" t="s">
        <v>556</v>
      </c>
      <c r="P91" s="300">
        <v>44797</v>
      </c>
      <c r="Q91" s="222"/>
      <c r="R91" s="226" t="s">
        <v>557</v>
      </c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66"/>
      <c r="AG91" s="263"/>
      <c r="AH91" s="222"/>
      <c r="AI91" s="222"/>
      <c r="AJ91" s="266"/>
      <c r="AK91" s="266"/>
      <c r="AL91" s="266"/>
    </row>
    <row r="92" spans="1:38" s="220" customFormat="1" ht="13.15" customHeight="1">
      <c r="A92" s="361">
        <v>35</v>
      </c>
      <c r="B92" s="221">
        <v>44797</v>
      </c>
      <c r="C92" s="279"/>
      <c r="D92" s="279" t="s">
        <v>1052</v>
      </c>
      <c r="E92" s="224" t="s">
        <v>558</v>
      </c>
      <c r="F92" s="224" t="s">
        <v>1093</v>
      </c>
      <c r="G92" s="361">
        <v>234.5</v>
      </c>
      <c r="H92" s="225"/>
      <c r="I92" s="225" t="s">
        <v>1053</v>
      </c>
      <c r="J92" s="436" t="s">
        <v>559</v>
      </c>
      <c r="K92" s="279"/>
      <c r="L92" s="224"/>
      <c r="M92" s="224"/>
      <c r="N92" s="224"/>
      <c r="O92" s="225"/>
      <c r="P92" s="225"/>
      <c r="Q92" s="222"/>
      <c r="R92" s="226" t="s">
        <v>830</v>
      </c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66"/>
      <c r="AG92" s="263"/>
      <c r="AH92" s="222"/>
      <c r="AI92" s="222"/>
      <c r="AJ92" s="266"/>
      <c r="AK92" s="266"/>
      <c r="AL92" s="266"/>
    </row>
    <row r="93" spans="1:38" s="220" customFormat="1" ht="12.75" customHeight="1">
      <c r="A93" s="361">
        <v>36</v>
      </c>
      <c r="B93" s="221">
        <v>44797</v>
      </c>
      <c r="C93" s="279"/>
      <c r="D93" s="279" t="s">
        <v>1094</v>
      </c>
      <c r="E93" s="224" t="s">
        <v>558</v>
      </c>
      <c r="F93" s="224" t="s">
        <v>1095</v>
      </c>
      <c r="G93" s="361">
        <v>756</v>
      </c>
      <c r="H93" s="225"/>
      <c r="I93" s="225" t="s">
        <v>1096</v>
      </c>
      <c r="J93" s="436" t="s">
        <v>559</v>
      </c>
      <c r="K93" s="279"/>
      <c r="L93" s="224"/>
      <c r="M93" s="224"/>
      <c r="N93" s="224"/>
      <c r="O93" s="225"/>
      <c r="P93" s="225"/>
      <c r="Q93" s="222"/>
      <c r="R93" s="226" t="s">
        <v>830</v>
      </c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66"/>
      <c r="AG93" s="263"/>
      <c r="AH93" s="222"/>
      <c r="AI93" s="222"/>
      <c r="AJ93" s="266"/>
      <c r="AK93" s="266"/>
      <c r="AL93" s="266"/>
    </row>
    <row r="94" spans="1:38" s="220" customFormat="1" ht="12.75" customHeight="1">
      <c r="A94" s="224"/>
      <c r="B94" s="221"/>
      <c r="C94" s="279"/>
      <c r="D94" s="279"/>
      <c r="E94" s="224"/>
      <c r="F94" s="224"/>
      <c r="G94" s="224"/>
      <c r="H94" s="225"/>
      <c r="I94" s="225"/>
      <c r="J94" s="255"/>
      <c r="K94" s="279"/>
      <c r="L94" s="224"/>
      <c r="M94" s="224"/>
      <c r="N94" s="224"/>
      <c r="O94" s="225"/>
      <c r="P94" s="225"/>
      <c r="Q94" s="222"/>
      <c r="R94" s="226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66"/>
      <c r="AG94" s="263"/>
      <c r="AH94" s="222"/>
      <c r="AI94" s="222"/>
      <c r="AJ94" s="266"/>
      <c r="AK94" s="266"/>
      <c r="AL94" s="266"/>
    </row>
    <row r="95" spans="1:38" ht="13.5" customHeight="1">
      <c r="A95" s="266"/>
      <c r="B95" s="263"/>
      <c r="C95" s="222"/>
      <c r="D95" s="222"/>
      <c r="E95" s="266"/>
      <c r="F95" s="266"/>
      <c r="G95" s="266"/>
      <c r="H95" s="267"/>
      <c r="I95" s="267"/>
      <c r="J95" s="294"/>
      <c r="K95" s="267"/>
      <c r="L95" s="268"/>
      <c r="M95" s="295"/>
      <c r="N95" s="267"/>
      <c r="O95" s="296"/>
      <c r="P95" s="270"/>
      <c r="Q95" s="1"/>
      <c r="R95" s="6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2.75" customHeight="1">
      <c r="A96" s="99"/>
      <c r="B96" s="100"/>
      <c r="C96" s="133"/>
      <c r="D96" s="141"/>
      <c r="E96" s="142"/>
      <c r="F96" s="99"/>
      <c r="G96" s="99"/>
      <c r="H96" s="99"/>
      <c r="I96" s="134"/>
      <c r="J96" s="134"/>
      <c r="K96" s="134"/>
      <c r="L96" s="134"/>
      <c r="M96" s="134"/>
      <c r="N96" s="134"/>
      <c r="O96" s="134"/>
      <c r="P96" s="134"/>
      <c r="Q96" s="41"/>
      <c r="R96" s="6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41"/>
      <c r="AG96" s="41"/>
      <c r="AH96" s="41"/>
      <c r="AI96" s="41"/>
      <c r="AJ96" s="41"/>
      <c r="AK96" s="41"/>
      <c r="AL96" s="41"/>
    </row>
    <row r="97" spans="1:38" ht="12.75" customHeight="1">
      <c r="A97" s="143"/>
      <c r="B97" s="100"/>
      <c r="C97" s="101"/>
      <c r="D97" s="144"/>
      <c r="E97" s="104"/>
      <c r="F97" s="104"/>
      <c r="G97" s="104"/>
      <c r="H97" s="104"/>
      <c r="I97" s="104"/>
      <c r="J97" s="6"/>
      <c r="K97" s="104"/>
      <c r="L97" s="104"/>
      <c r="M97" s="6"/>
      <c r="N97" s="1"/>
      <c r="O97" s="101"/>
      <c r="P97" s="41"/>
      <c r="Q97" s="41"/>
      <c r="R97" s="6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41"/>
      <c r="AG97" s="41"/>
      <c r="AH97" s="41"/>
      <c r="AI97" s="41"/>
      <c r="AJ97" s="41"/>
      <c r="AK97" s="41"/>
      <c r="AL97" s="41"/>
    </row>
    <row r="98" spans="1:38" ht="38.25" customHeight="1">
      <c r="A98" s="145" t="s">
        <v>578</v>
      </c>
      <c r="B98" s="145"/>
      <c r="C98" s="145"/>
      <c r="D98" s="145"/>
      <c r="E98" s="146"/>
      <c r="F98" s="104"/>
      <c r="G98" s="104"/>
      <c r="H98" s="104"/>
      <c r="I98" s="104"/>
      <c r="J98" s="1"/>
      <c r="K98" s="6"/>
      <c r="L98" s="6"/>
      <c r="M98" s="6"/>
      <c r="N98" s="1"/>
      <c r="O98" s="1"/>
      <c r="P98" s="41"/>
      <c r="Q98" s="41"/>
      <c r="R98" s="6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41"/>
      <c r="AG98" s="41"/>
      <c r="AH98" s="41"/>
      <c r="AI98" s="41"/>
      <c r="AJ98" s="41"/>
      <c r="AK98" s="41"/>
      <c r="AL98" s="41"/>
    </row>
    <row r="99" spans="1:38" ht="14.25" customHeight="1">
      <c r="A99" s="96" t="s">
        <v>16</v>
      </c>
      <c r="B99" s="96" t="s">
        <v>533</v>
      </c>
      <c r="C99" s="96"/>
      <c r="D99" s="97" t="s">
        <v>544</v>
      </c>
      <c r="E99" s="96" t="s">
        <v>545</v>
      </c>
      <c r="F99" s="96" t="s">
        <v>546</v>
      </c>
      <c r="G99" s="96" t="s">
        <v>566</v>
      </c>
      <c r="H99" s="96" t="s">
        <v>548</v>
      </c>
      <c r="I99" s="96" t="s">
        <v>549</v>
      </c>
      <c r="J99" s="95" t="s">
        <v>550</v>
      </c>
      <c r="K99" s="95" t="s">
        <v>579</v>
      </c>
      <c r="L99" s="98" t="s">
        <v>552</v>
      </c>
      <c r="M99" s="140" t="s">
        <v>575</v>
      </c>
      <c r="N99" s="96" t="s">
        <v>576</v>
      </c>
      <c r="O99" s="96" t="s">
        <v>554</v>
      </c>
      <c r="P99" s="97" t="s">
        <v>555</v>
      </c>
      <c r="Q99" s="41"/>
      <c r="R99" s="6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41"/>
      <c r="AG99" s="41"/>
      <c r="AH99" s="41"/>
      <c r="AI99" s="41"/>
      <c r="AJ99" s="41"/>
      <c r="AK99" s="41"/>
      <c r="AL99" s="41"/>
    </row>
    <row r="100" spans="1:38" s="220" customFormat="1" ht="12.75" customHeight="1">
      <c r="A100" s="336">
        <v>1</v>
      </c>
      <c r="B100" s="334">
        <v>44771</v>
      </c>
      <c r="C100" s="337"/>
      <c r="D100" s="337" t="s">
        <v>887</v>
      </c>
      <c r="E100" s="336" t="s">
        <v>558</v>
      </c>
      <c r="F100" s="336">
        <v>11</v>
      </c>
      <c r="G100" s="336">
        <v>6</v>
      </c>
      <c r="H100" s="336">
        <v>13.5</v>
      </c>
      <c r="I100" s="336" t="s">
        <v>888</v>
      </c>
      <c r="J100" s="304" t="s">
        <v>874</v>
      </c>
      <c r="K100" s="303">
        <f t="shared" ref="K100" si="103">H100-F100</f>
        <v>2.5</v>
      </c>
      <c r="L100" s="305">
        <v>100</v>
      </c>
      <c r="M100" s="306">
        <f t="shared" ref="M100" si="104">(K100*N100)-L100</f>
        <v>2275</v>
      </c>
      <c r="N100" s="303">
        <v>950</v>
      </c>
      <c r="O100" s="304" t="s">
        <v>556</v>
      </c>
      <c r="P100" s="300">
        <v>44774</v>
      </c>
      <c r="Q100" s="222"/>
      <c r="R100" s="223" t="s">
        <v>830</v>
      </c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</row>
    <row r="101" spans="1:38" s="220" customFormat="1" ht="12.75" customHeight="1">
      <c r="A101" s="382">
        <v>2</v>
      </c>
      <c r="B101" s="381">
        <v>44776</v>
      </c>
      <c r="C101" s="383"/>
      <c r="D101" s="383" t="s">
        <v>911</v>
      </c>
      <c r="E101" s="382" t="s">
        <v>873</v>
      </c>
      <c r="F101" s="382">
        <v>3.6</v>
      </c>
      <c r="G101" s="382">
        <v>5.25</v>
      </c>
      <c r="H101" s="382">
        <v>5.0999999999999996</v>
      </c>
      <c r="I101" s="382" t="s">
        <v>912</v>
      </c>
      <c r="J101" s="338" t="s">
        <v>920</v>
      </c>
      <c r="K101" s="339">
        <f>F101-H101</f>
        <v>-1.4999999999999996</v>
      </c>
      <c r="L101" s="340">
        <v>100</v>
      </c>
      <c r="M101" s="341">
        <f t="shared" ref="M101" si="105">(K101*N101)-L101</f>
        <v>-6099.9999999999982</v>
      </c>
      <c r="N101" s="339">
        <v>4000</v>
      </c>
      <c r="O101" s="338" t="s">
        <v>568</v>
      </c>
      <c r="P101" s="342">
        <v>44778</v>
      </c>
      <c r="Q101" s="1"/>
      <c r="R101" s="6" t="s">
        <v>557</v>
      </c>
      <c r="S101" s="1"/>
      <c r="T101" s="1"/>
      <c r="U101" s="1"/>
      <c r="V101" s="1"/>
      <c r="W101" s="1"/>
      <c r="X101" s="6"/>
      <c r="Y101" s="1"/>
      <c r="Z101" s="1"/>
      <c r="AA101" s="1"/>
      <c r="AB101" s="1"/>
      <c r="AC101" s="1"/>
      <c r="AD101" s="6"/>
      <c r="AE101" s="1"/>
      <c r="AF101" s="1"/>
      <c r="AG101" s="1"/>
      <c r="AH101" s="1"/>
      <c r="AI101" s="1"/>
      <c r="AJ101" s="6"/>
      <c r="AK101" s="1"/>
      <c r="AL101" s="219"/>
    </row>
    <row r="102" spans="1:38" s="220" customFormat="1" ht="12.75" customHeight="1">
      <c r="A102" s="336">
        <v>3</v>
      </c>
      <c r="B102" s="334">
        <v>44777</v>
      </c>
      <c r="C102" s="337"/>
      <c r="D102" s="337" t="s">
        <v>916</v>
      </c>
      <c r="E102" s="336" t="s">
        <v>873</v>
      </c>
      <c r="F102" s="336">
        <v>110</v>
      </c>
      <c r="G102" s="336">
        <v>155</v>
      </c>
      <c r="H102" s="336">
        <v>88</v>
      </c>
      <c r="I102" s="336" t="s">
        <v>917</v>
      </c>
      <c r="J102" s="304" t="s">
        <v>921</v>
      </c>
      <c r="K102" s="303">
        <f>F102-H102</f>
        <v>22</v>
      </c>
      <c r="L102" s="305">
        <v>100</v>
      </c>
      <c r="M102" s="306">
        <f t="shared" ref="M102:M105" si="106">(K102*N102)-L102</f>
        <v>1000</v>
      </c>
      <c r="N102" s="303">
        <v>50</v>
      </c>
      <c r="O102" s="304" t="s">
        <v>556</v>
      </c>
      <c r="P102" s="300">
        <v>44778</v>
      </c>
      <c r="Q102" s="1"/>
      <c r="R102" s="56" t="s">
        <v>557</v>
      </c>
      <c r="S102" s="1"/>
      <c r="T102" s="1"/>
      <c r="U102" s="1"/>
      <c r="V102" s="1"/>
      <c r="W102" s="1"/>
      <c r="X102" s="56"/>
      <c r="Y102" s="1"/>
      <c r="Z102" s="1"/>
      <c r="AA102" s="1"/>
      <c r="AB102" s="1"/>
      <c r="AC102" s="1"/>
      <c r="AD102" s="56"/>
      <c r="AE102" s="1"/>
      <c r="AF102" s="1"/>
      <c r="AG102" s="1"/>
      <c r="AH102" s="1"/>
      <c r="AI102" s="1"/>
      <c r="AJ102" s="56"/>
      <c r="AK102" s="1"/>
      <c r="AL102" s="219"/>
    </row>
    <row r="103" spans="1:38" s="220" customFormat="1" ht="12" customHeight="1">
      <c r="A103" s="382">
        <v>4</v>
      </c>
      <c r="B103" s="384">
        <v>44778</v>
      </c>
      <c r="C103" s="383"/>
      <c r="D103" s="383" t="s">
        <v>922</v>
      </c>
      <c r="E103" s="382" t="s">
        <v>558</v>
      </c>
      <c r="F103" s="382">
        <v>270</v>
      </c>
      <c r="G103" s="382">
        <v>120</v>
      </c>
      <c r="H103" s="382">
        <v>175</v>
      </c>
      <c r="I103" s="382" t="s">
        <v>923</v>
      </c>
      <c r="J103" s="338" t="s">
        <v>682</v>
      </c>
      <c r="K103" s="339">
        <f t="shared" ref="K103:K105" si="107">H103-F103</f>
        <v>-95</v>
      </c>
      <c r="L103" s="340">
        <v>100</v>
      </c>
      <c r="M103" s="341">
        <f t="shared" si="106"/>
        <v>-2475</v>
      </c>
      <c r="N103" s="339">
        <v>25</v>
      </c>
      <c r="O103" s="338" t="s">
        <v>568</v>
      </c>
      <c r="P103" s="342">
        <v>44778</v>
      </c>
      <c r="Q103" s="1"/>
      <c r="R103" s="6" t="s">
        <v>557</v>
      </c>
      <c r="S103" s="1"/>
      <c r="T103" s="1"/>
      <c r="U103" s="1"/>
      <c r="V103" s="1"/>
      <c r="W103" s="1"/>
      <c r="X103" s="6"/>
      <c r="Y103" s="1"/>
      <c r="Z103" s="1"/>
      <c r="AA103" s="1"/>
      <c r="AB103" s="1"/>
      <c r="AC103" s="1"/>
      <c r="AD103" s="6"/>
      <c r="AE103" s="1"/>
      <c r="AF103" s="1"/>
      <c r="AG103" s="1"/>
      <c r="AH103" s="1"/>
      <c r="AI103" s="1"/>
      <c r="AJ103" s="6"/>
      <c r="AK103" s="1"/>
      <c r="AL103" s="219"/>
    </row>
    <row r="104" spans="1:38" s="389" customFormat="1" ht="12" customHeight="1">
      <c r="A104" s="336">
        <v>5</v>
      </c>
      <c r="B104" s="334">
        <v>44783</v>
      </c>
      <c r="C104" s="337"/>
      <c r="D104" s="337" t="s">
        <v>939</v>
      </c>
      <c r="E104" s="336" t="s">
        <v>558</v>
      </c>
      <c r="F104" s="336">
        <v>13.75</v>
      </c>
      <c r="G104" s="336">
        <v>9</v>
      </c>
      <c r="H104" s="336">
        <v>15.75</v>
      </c>
      <c r="I104" s="336" t="s">
        <v>940</v>
      </c>
      <c r="J104" s="304" t="s">
        <v>944</v>
      </c>
      <c r="K104" s="303">
        <f t="shared" si="107"/>
        <v>2</v>
      </c>
      <c r="L104" s="305">
        <v>100</v>
      </c>
      <c r="M104" s="306">
        <f t="shared" si="106"/>
        <v>2300</v>
      </c>
      <c r="N104" s="303">
        <v>1200</v>
      </c>
      <c r="O104" s="304" t="s">
        <v>556</v>
      </c>
      <c r="P104" s="300">
        <v>44784</v>
      </c>
      <c r="Q104" s="1"/>
      <c r="R104" s="6" t="s">
        <v>830</v>
      </c>
      <c r="S104" s="1"/>
      <c r="T104" s="1"/>
      <c r="U104" s="1"/>
      <c r="V104" s="1"/>
      <c r="W104" s="1"/>
      <c r="X104" s="6"/>
      <c r="Y104" s="1"/>
      <c r="Z104" s="1"/>
      <c r="AA104" s="1"/>
      <c r="AB104" s="1"/>
      <c r="AC104" s="1"/>
      <c r="AD104" s="6"/>
      <c r="AE104" s="1"/>
      <c r="AF104" s="1"/>
      <c r="AG104" s="1"/>
      <c r="AH104" s="1"/>
      <c r="AI104" s="1"/>
      <c r="AJ104" s="6"/>
      <c r="AK104" s="1"/>
      <c r="AL104" s="388"/>
    </row>
    <row r="105" spans="1:38" s="389" customFormat="1" ht="12" customHeight="1">
      <c r="A105" s="423">
        <v>6</v>
      </c>
      <c r="B105" s="334">
        <v>44785</v>
      </c>
      <c r="C105" s="424"/>
      <c r="D105" s="425" t="s">
        <v>953</v>
      </c>
      <c r="E105" s="423" t="s">
        <v>558</v>
      </c>
      <c r="F105" s="423">
        <v>40</v>
      </c>
      <c r="G105" s="423">
        <v>19</v>
      </c>
      <c r="H105" s="426">
        <v>47.5</v>
      </c>
      <c r="I105" s="427" t="s">
        <v>954</v>
      </c>
      <c r="J105" s="304" t="s">
        <v>877</v>
      </c>
      <c r="K105" s="303">
        <f t="shared" si="107"/>
        <v>7.5</v>
      </c>
      <c r="L105" s="305">
        <v>100</v>
      </c>
      <c r="M105" s="306">
        <f t="shared" si="106"/>
        <v>1775</v>
      </c>
      <c r="N105" s="303">
        <v>250</v>
      </c>
      <c r="O105" s="304" t="s">
        <v>556</v>
      </c>
      <c r="P105" s="300">
        <v>44790</v>
      </c>
      <c r="Q105" s="1"/>
      <c r="R105" s="6" t="s">
        <v>557</v>
      </c>
      <c r="S105" s="1"/>
      <c r="T105" s="1"/>
      <c r="U105" s="1"/>
      <c r="V105" s="1"/>
      <c r="W105" s="1"/>
      <c r="X105" s="6"/>
      <c r="Y105" s="1"/>
      <c r="Z105" s="1"/>
      <c r="AA105" s="1"/>
      <c r="AB105" s="1"/>
      <c r="AC105" s="1"/>
      <c r="AD105" s="6"/>
      <c r="AE105" s="1"/>
      <c r="AF105" s="1"/>
      <c r="AG105" s="1"/>
      <c r="AH105" s="1"/>
      <c r="AI105" s="1"/>
      <c r="AJ105" s="6"/>
      <c r="AK105" s="1"/>
      <c r="AL105" s="388"/>
    </row>
    <row r="106" spans="1:38" s="389" customFormat="1" ht="12" customHeight="1">
      <c r="A106" s="336">
        <v>7</v>
      </c>
      <c r="B106" s="334">
        <v>44789</v>
      </c>
      <c r="C106" s="337"/>
      <c r="D106" s="337" t="s">
        <v>961</v>
      </c>
      <c r="E106" s="336" t="s">
        <v>558</v>
      </c>
      <c r="F106" s="336">
        <v>245</v>
      </c>
      <c r="G106" s="336">
        <v>140</v>
      </c>
      <c r="H106" s="336">
        <v>300</v>
      </c>
      <c r="I106" s="336" t="s">
        <v>962</v>
      </c>
      <c r="J106" s="304" t="s">
        <v>694</v>
      </c>
      <c r="K106" s="303">
        <f t="shared" ref="K106" si="108">H106-F106</f>
        <v>55</v>
      </c>
      <c r="L106" s="305">
        <v>100</v>
      </c>
      <c r="M106" s="306">
        <f t="shared" ref="M106:M107" si="109">(K106*N106)-L106</f>
        <v>1275</v>
      </c>
      <c r="N106" s="303">
        <v>25</v>
      </c>
      <c r="O106" s="304" t="s">
        <v>556</v>
      </c>
      <c r="P106" s="300">
        <v>44789</v>
      </c>
      <c r="Q106" s="1"/>
      <c r="R106" s="6" t="s">
        <v>557</v>
      </c>
      <c r="S106" s="1"/>
      <c r="T106" s="1"/>
      <c r="U106" s="1"/>
      <c r="V106" s="1"/>
      <c r="W106" s="1"/>
      <c r="X106" s="6"/>
      <c r="Y106" s="1"/>
      <c r="Z106" s="1"/>
      <c r="AA106" s="1"/>
      <c r="AB106" s="1"/>
      <c r="AC106" s="1"/>
      <c r="AD106" s="6"/>
      <c r="AE106" s="1"/>
      <c r="AF106" s="1"/>
      <c r="AG106" s="1"/>
      <c r="AH106" s="1"/>
      <c r="AI106" s="1"/>
      <c r="AJ106" s="6"/>
      <c r="AK106" s="1"/>
      <c r="AL106" s="388"/>
    </row>
    <row r="107" spans="1:38" s="389" customFormat="1" ht="12" customHeight="1">
      <c r="A107" s="423">
        <v>8</v>
      </c>
      <c r="B107" s="349">
        <v>44789</v>
      </c>
      <c r="C107" s="424"/>
      <c r="D107" s="425" t="s">
        <v>973</v>
      </c>
      <c r="E107" s="423" t="s">
        <v>873</v>
      </c>
      <c r="F107" s="423">
        <v>92.5</v>
      </c>
      <c r="G107" s="423">
        <v>140</v>
      </c>
      <c r="H107" s="426">
        <v>71.5</v>
      </c>
      <c r="I107" s="427" t="s">
        <v>974</v>
      </c>
      <c r="J107" s="304" t="s">
        <v>569</v>
      </c>
      <c r="K107" s="303">
        <f>F107-H107</f>
        <v>21</v>
      </c>
      <c r="L107" s="305">
        <v>100</v>
      </c>
      <c r="M107" s="306">
        <f t="shared" si="109"/>
        <v>950</v>
      </c>
      <c r="N107" s="303">
        <v>50</v>
      </c>
      <c r="O107" s="304" t="s">
        <v>556</v>
      </c>
      <c r="P107" s="300">
        <v>44792</v>
      </c>
      <c r="Q107" s="1"/>
      <c r="R107" s="6" t="s">
        <v>557</v>
      </c>
      <c r="S107" s="1"/>
      <c r="T107" s="1"/>
      <c r="U107" s="1"/>
      <c r="V107" s="1"/>
      <c r="W107" s="1"/>
      <c r="X107" s="6"/>
      <c r="Y107" s="1"/>
      <c r="Z107" s="1"/>
      <c r="AA107" s="1"/>
      <c r="AB107" s="1"/>
      <c r="AC107" s="1"/>
      <c r="AD107" s="6"/>
      <c r="AE107" s="1"/>
      <c r="AF107" s="1"/>
      <c r="AG107" s="1"/>
      <c r="AH107" s="1"/>
      <c r="AI107" s="1"/>
      <c r="AJ107" s="6"/>
      <c r="AK107" s="1"/>
      <c r="AL107" s="388"/>
    </row>
    <row r="108" spans="1:38" s="389" customFormat="1" ht="12" customHeight="1">
      <c r="A108" s="423">
        <v>9</v>
      </c>
      <c r="B108" s="349">
        <v>44790</v>
      </c>
      <c r="C108" s="424"/>
      <c r="D108" s="425" t="s">
        <v>978</v>
      </c>
      <c r="E108" s="423" t="s">
        <v>558</v>
      </c>
      <c r="F108" s="423">
        <v>235</v>
      </c>
      <c r="G108" s="423">
        <v>140</v>
      </c>
      <c r="H108" s="426">
        <v>295</v>
      </c>
      <c r="I108" s="427" t="s">
        <v>962</v>
      </c>
      <c r="J108" s="304" t="s">
        <v>764</v>
      </c>
      <c r="K108" s="303">
        <f t="shared" ref="K108:K109" si="110">H108-F108</f>
        <v>60</v>
      </c>
      <c r="L108" s="305">
        <v>100</v>
      </c>
      <c r="M108" s="306">
        <f t="shared" ref="M108:M109" si="111">(K108*N108)-L108</f>
        <v>1400</v>
      </c>
      <c r="N108" s="303">
        <v>25</v>
      </c>
      <c r="O108" s="304" t="s">
        <v>556</v>
      </c>
      <c r="P108" s="300">
        <v>44790</v>
      </c>
      <c r="Q108" s="1"/>
      <c r="R108" s="6" t="s">
        <v>557</v>
      </c>
      <c r="S108" s="1"/>
      <c r="T108" s="1"/>
      <c r="U108" s="1"/>
      <c r="V108" s="1"/>
      <c r="W108" s="1"/>
      <c r="X108" s="6"/>
      <c r="Y108" s="1"/>
      <c r="Z108" s="1"/>
      <c r="AA108" s="1"/>
      <c r="AB108" s="1"/>
      <c r="AC108" s="1"/>
      <c r="AD108" s="6"/>
      <c r="AE108" s="1"/>
      <c r="AF108" s="1"/>
      <c r="AG108" s="1"/>
      <c r="AH108" s="1"/>
      <c r="AI108" s="1"/>
      <c r="AJ108" s="6"/>
      <c r="AK108" s="1"/>
      <c r="AL108" s="388"/>
    </row>
    <row r="109" spans="1:38" s="389" customFormat="1" ht="12" customHeight="1">
      <c r="A109" s="430">
        <v>10</v>
      </c>
      <c r="B109" s="429">
        <v>44790</v>
      </c>
      <c r="C109" s="431"/>
      <c r="D109" s="432" t="s">
        <v>979</v>
      </c>
      <c r="E109" s="430" t="s">
        <v>558</v>
      </c>
      <c r="F109" s="382">
        <v>10.5</v>
      </c>
      <c r="G109" s="430">
        <v>6</v>
      </c>
      <c r="H109" s="433">
        <v>6</v>
      </c>
      <c r="I109" s="434" t="s">
        <v>980</v>
      </c>
      <c r="J109" s="338" t="s">
        <v>1000</v>
      </c>
      <c r="K109" s="339">
        <f t="shared" si="110"/>
        <v>-4.5</v>
      </c>
      <c r="L109" s="340">
        <v>100</v>
      </c>
      <c r="M109" s="341">
        <f t="shared" si="111"/>
        <v>-4600</v>
      </c>
      <c r="N109" s="339">
        <v>1000</v>
      </c>
      <c r="O109" s="338" t="s">
        <v>568</v>
      </c>
      <c r="P109" s="342">
        <v>44791</v>
      </c>
      <c r="Q109" s="1"/>
      <c r="R109" s="6" t="s">
        <v>830</v>
      </c>
      <c r="S109" s="1"/>
      <c r="T109" s="1"/>
      <c r="U109" s="1"/>
      <c r="V109" s="1"/>
      <c r="W109" s="1"/>
      <c r="X109" s="6"/>
      <c r="Y109" s="1"/>
      <c r="Z109" s="1"/>
      <c r="AA109" s="1"/>
      <c r="AB109" s="1"/>
      <c r="AC109" s="1"/>
      <c r="AD109" s="6"/>
      <c r="AE109" s="1"/>
      <c r="AF109" s="1"/>
      <c r="AG109" s="1"/>
      <c r="AH109" s="1"/>
      <c r="AI109" s="1"/>
      <c r="AJ109" s="6"/>
      <c r="AK109" s="1"/>
      <c r="AL109" s="388"/>
    </row>
    <row r="110" spans="1:38" s="389" customFormat="1" ht="12" customHeight="1">
      <c r="A110" s="423">
        <v>11</v>
      </c>
      <c r="B110" s="349">
        <v>44790</v>
      </c>
      <c r="C110" s="424"/>
      <c r="D110" s="425" t="s">
        <v>981</v>
      </c>
      <c r="E110" s="423" t="s">
        <v>558</v>
      </c>
      <c r="F110" s="423">
        <v>29</v>
      </c>
      <c r="G110" s="423">
        <v>19</v>
      </c>
      <c r="H110" s="426">
        <v>34.5</v>
      </c>
      <c r="I110" s="427" t="s">
        <v>982</v>
      </c>
      <c r="J110" s="304" t="s">
        <v>882</v>
      </c>
      <c r="K110" s="303">
        <f t="shared" ref="K110:K112" si="112">H110-F110</f>
        <v>5.5</v>
      </c>
      <c r="L110" s="305">
        <v>100</v>
      </c>
      <c r="M110" s="306">
        <f t="shared" ref="M110:M112" si="113">(K110*N110)-L110</f>
        <v>2650</v>
      </c>
      <c r="N110" s="303">
        <v>500</v>
      </c>
      <c r="O110" s="304" t="s">
        <v>556</v>
      </c>
      <c r="P110" s="300">
        <v>44790</v>
      </c>
      <c r="Q110" s="1"/>
      <c r="R110" s="6" t="s">
        <v>557</v>
      </c>
      <c r="S110" s="1"/>
      <c r="T110" s="1"/>
      <c r="U110" s="1"/>
      <c r="V110" s="1"/>
      <c r="W110" s="1"/>
      <c r="X110" s="6"/>
      <c r="Y110" s="1"/>
      <c r="Z110" s="1"/>
      <c r="AA110" s="1"/>
      <c r="AB110" s="1"/>
      <c r="AC110" s="1"/>
      <c r="AD110" s="6"/>
      <c r="AE110" s="1"/>
      <c r="AF110" s="1"/>
      <c r="AG110" s="1"/>
      <c r="AH110" s="1"/>
      <c r="AI110" s="1"/>
      <c r="AJ110" s="6"/>
      <c r="AK110" s="1"/>
      <c r="AL110" s="388"/>
    </row>
    <row r="111" spans="1:38" s="389" customFormat="1" ht="12" customHeight="1">
      <c r="A111" s="423">
        <v>12</v>
      </c>
      <c r="B111" s="349">
        <v>44791</v>
      </c>
      <c r="C111" s="424"/>
      <c r="D111" s="425" t="s">
        <v>993</v>
      </c>
      <c r="E111" s="423" t="s">
        <v>558</v>
      </c>
      <c r="F111" s="423">
        <v>175</v>
      </c>
      <c r="G111" s="423">
        <v>50</v>
      </c>
      <c r="H111" s="426">
        <v>225</v>
      </c>
      <c r="I111" s="427" t="s">
        <v>994</v>
      </c>
      <c r="J111" s="304" t="s">
        <v>880</v>
      </c>
      <c r="K111" s="303">
        <f t="shared" si="112"/>
        <v>50</v>
      </c>
      <c r="L111" s="305">
        <v>100</v>
      </c>
      <c r="M111" s="306">
        <f t="shared" si="113"/>
        <v>1150</v>
      </c>
      <c r="N111" s="303">
        <v>25</v>
      </c>
      <c r="O111" s="304" t="s">
        <v>556</v>
      </c>
      <c r="P111" s="300">
        <v>44791</v>
      </c>
      <c r="Q111" s="1"/>
      <c r="R111" s="6" t="s">
        <v>557</v>
      </c>
      <c r="S111" s="1"/>
      <c r="T111" s="1"/>
      <c r="U111" s="1"/>
      <c r="V111" s="1"/>
      <c r="W111" s="1"/>
      <c r="X111" s="6"/>
      <c r="Y111" s="1"/>
      <c r="Z111" s="1"/>
      <c r="AA111" s="1"/>
      <c r="AB111" s="1"/>
      <c r="AC111" s="1"/>
      <c r="AD111" s="6"/>
      <c r="AE111" s="1"/>
      <c r="AF111" s="1"/>
      <c r="AG111" s="1"/>
      <c r="AH111" s="1"/>
      <c r="AI111" s="1"/>
      <c r="AJ111" s="6"/>
      <c r="AK111" s="1"/>
      <c r="AL111" s="388"/>
    </row>
    <row r="112" spans="1:38" s="389" customFormat="1" ht="12" customHeight="1">
      <c r="A112" s="423">
        <v>13</v>
      </c>
      <c r="B112" s="349">
        <v>44791</v>
      </c>
      <c r="C112" s="424"/>
      <c r="D112" s="425" t="s">
        <v>995</v>
      </c>
      <c r="E112" s="423" t="s">
        <v>558</v>
      </c>
      <c r="F112" s="423">
        <v>49</v>
      </c>
      <c r="G112" s="423">
        <v>14</v>
      </c>
      <c r="H112" s="426">
        <v>80</v>
      </c>
      <c r="I112" s="427" t="s">
        <v>996</v>
      </c>
      <c r="J112" s="304" t="s">
        <v>999</v>
      </c>
      <c r="K112" s="303">
        <f t="shared" si="112"/>
        <v>31</v>
      </c>
      <c r="L112" s="305">
        <v>100</v>
      </c>
      <c r="M112" s="306">
        <f t="shared" si="113"/>
        <v>1450</v>
      </c>
      <c r="N112" s="303">
        <v>50</v>
      </c>
      <c r="O112" s="304" t="s">
        <v>556</v>
      </c>
      <c r="P112" s="300">
        <v>44791</v>
      </c>
      <c r="Q112" s="1"/>
      <c r="R112" s="6" t="s">
        <v>557</v>
      </c>
      <c r="S112" s="1"/>
      <c r="T112" s="1"/>
      <c r="U112" s="1"/>
      <c r="V112" s="1"/>
      <c r="W112" s="1"/>
      <c r="X112" s="6"/>
      <c r="Y112" s="1"/>
      <c r="Z112" s="1"/>
      <c r="AA112" s="1"/>
      <c r="AB112" s="1"/>
      <c r="AC112" s="1"/>
      <c r="AD112" s="6"/>
      <c r="AE112" s="1"/>
      <c r="AF112" s="1"/>
      <c r="AG112" s="1"/>
      <c r="AH112" s="1"/>
      <c r="AI112" s="1"/>
      <c r="AJ112" s="6"/>
      <c r="AK112" s="1"/>
      <c r="AL112" s="388"/>
    </row>
    <row r="113" spans="1:38" s="389" customFormat="1" ht="12" customHeight="1">
      <c r="A113" s="423">
        <v>14</v>
      </c>
      <c r="B113" s="349">
        <v>44791</v>
      </c>
      <c r="C113" s="424"/>
      <c r="D113" s="425" t="s">
        <v>997</v>
      </c>
      <c r="E113" s="423" t="s">
        <v>558</v>
      </c>
      <c r="F113" s="423">
        <v>12.5</v>
      </c>
      <c r="G113" s="423">
        <v>5</v>
      </c>
      <c r="H113" s="426">
        <v>16.5</v>
      </c>
      <c r="I113" s="427" t="s">
        <v>998</v>
      </c>
      <c r="J113" s="304" t="s">
        <v>992</v>
      </c>
      <c r="K113" s="303">
        <f t="shared" ref="K113:K114" si="114">H113-F113</f>
        <v>4</v>
      </c>
      <c r="L113" s="305">
        <v>100</v>
      </c>
      <c r="M113" s="306">
        <f t="shared" ref="M113" si="115">(K113*N113)-L113</f>
        <v>2700</v>
      </c>
      <c r="N113" s="303">
        <v>700</v>
      </c>
      <c r="O113" s="304" t="s">
        <v>556</v>
      </c>
      <c r="P113" s="300">
        <v>44792</v>
      </c>
      <c r="Q113" s="1"/>
      <c r="R113" s="6" t="s">
        <v>557</v>
      </c>
      <c r="S113" s="1"/>
      <c r="T113" s="1"/>
      <c r="U113" s="1"/>
      <c r="V113" s="1"/>
      <c r="W113" s="1"/>
      <c r="X113" s="6"/>
      <c r="Y113" s="1"/>
      <c r="Z113" s="1"/>
      <c r="AA113" s="1"/>
      <c r="AB113" s="1"/>
      <c r="AC113" s="1"/>
      <c r="AD113" s="6"/>
      <c r="AE113" s="1"/>
      <c r="AF113" s="1"/>
      <c r="AG113" s="1"/>
      <c r="AH113" s="1"/>
      <c r="AI113" s="1"/>
      <c r="AJ113" s="6"/>
      <c r="AK113" s="1"/>
      <c r="AL113" s="388"/>
    </row>
    <row r="114" spans="1:38" s="389" customFormat="1" ht="12" customHeight="1">
      <c r="A114" s="475">
        <v>15</v>
      </c>
      <c r="B114" s="349">
        <v>44791</v>
      </c>
      <c r="C114" s="424"/>
      <c r="D114" s="425" t="s">
        <v>1001</v>
      </c>
      <c r="E114" s="423" t="s">
        <v>558</v>
      </c>
      <c r="F114" s="423">
        <v>310</v>
      </c>
      <c r="G114" s="423">
        <v>100</v>
      </c>
      <c r="H114" s="426">
        <v>365</v>
      </c>
      <c r="I114" s="479" t="s">
        <v>923</v>
      </c>
      <c r="J114" s="477" t="s">
        <v>819</v>
      </c>
      <c r="K114" s="303">
        <f t="shared" si="114"/>
        <v>55</v>
      </c>
      <c r="L114" s="305">
        <v>100</v>
      </c>
      <c r="M114" s="487">
        <v>2300</v>
      </c>
      <c r="N114" s="483">
        <v>25</v>
      </c>
      <c r="O114" s="477" t="s">
        <v>556</v>
      </c>
      <c r="P114" s="493">
        <v>44792</v>
      </c>
      <c r="Q114" s="1"/>
      <c r="R114" s="6" t="s">
        <v>557</v>
      </c>
      <c r="S114" s="1"/>
      <c r="T114" s="1"/>
      <c r="U114" s="1"/>
      <c r="V114" s="1"/>
      <c r="W114" s="1"/>
      <c r="X114" s="6"/>
      <c r="Y114" s="1"/>
      <c r="Z114" s="1"/>
      <c r="AA114" s="1"/>
      <c r="AB114" s="1"/>
      <c r="AC114" s="1"/>
      <c r="AD114" s="6"/>
      <c r="AE114" s="1"/>
      <c r="AF114" s="1"/>
      <c r="AG114" s="1"/>
      <c r="AH114" s="1"/>
      <c r="AI114" s="1"/>
      <c r="AJ114" s="6"/>
      <c r="AK114" s="1"/>
      <c r="AL114" s="388"/>
    </row>
    <row r="115" spans="1:38" s="389" customFormat="1" ht="12" customHeight="1">
      <c r="A115" s="476"/>
      <c r="B115" s="349">
        <v>44791</v>
      </c>
      <c r="C115" s="424"/>
      <c r="D115" s="425" t="s">
        <v>1002</v>
      </c>
      <c r="E115" s="423" t="s">
        <v>873</v>
      </c>
      <c r="F115" s="423">
        <v>45</v>
      </c>
      <c r="G115" s="423">
        <v>0</v>
      </c>
      <c r="H115" s="426">
        <v>0</v>
      </c>
      <c r="I115" s="480"/>
      <c r="J115" s="478"/>
      <c r="K115" s="303">
        <v>45</v>
      </c>
      <c r="L115" s="305">
        <v>100</v>
      </c>
      <c r="M115" s="488"/>
      <c r="N115" s="484"/>
      <c r="O115" s="478"/>
      <c r="P115" s="494"/>
      <c r="Q115" s="1"/>
      <c r="R115" s="6" t="s">
        <v>557</v>
      </c>
      <c r="S115" s="1"/>
      <c r="T115" s="1"/>
      <c r="U115" s="1"/>
      <c r="V115" s="1"/>
      <c r="W115" s="1"/>
      <c r="X115" s="6"/>
      <c r="Y115" s="1"/>
      <c r="Z115" s="1"/>
      <c r="AA115" s="1"/>
      <c r="AB115" s="1"/>
      <c r="AC115" s="1"/>
      <c r="AD115" s="6"/>
      <c r="AE115" s="1"/>
      <c r="AF115" s="1"/>
      <c r="AG115" s="1"/>
      <c r="AH115" s="1"/>
      <c r="AI115" s="1"/>
      <c r="AJ115" s="6"/>
      <c r="AK115" s="1"/>
      <c r="AL115" s="388"/>
    </row>
    <row r="116" spans="1:38" s="389" customFormat="1" ht="12" customHeight="1">
      <c r="A116" s="438">
        <v>16</v>
      </c>
      <c r="B116" s="335">
        <v>44791</v>
      </c>
      <c r="C116" s="439"/>
      <c r="D116" s="440" t="s">
        <v>1003</v>
      </c>
      <c r="E116" s="438" t="s">
        <v>558</v>
      </c>
      <c r="F116" s="438">
        <v>38</v>
      </c>
      <c r="G116" s="438">
        <v>17</v>
      </c>
      <c r="H116" s="438">
        <v>17</v>
      </c>
      <c r="I116" s="441" t="s">
        <v>954</v>
      </c>
      <c r="J116" s="338" t="s">
        <v>1011</v>
      </c>
      <c r="K116" s="339">
        <f t="shared" ref="K116" si="116">H116-F116</f>
        <v>-21</v>
      </c>
      <c r="L116" s="340">
        <v>100</v>
      </c>
      <c r="M116" s="341">
        <f t="shared" ref="M116" si="117">(K116*N116)-L116</f>
        <v>-5350</v>
      </c>
      <c r="N116" s="339">
        <v>250</v>
      </c>
      <c r="O116" s="338" t="s">
        <v>568</v>
      </c>
      <c r="P116" s="342">
        <v>44792</v>
      </c>
      <c r="Q116" s="1"/>
      <c r="R116" s="6" t="s">
        <v>830</v>
      </c>
      <c r="S116" s="1"/>
      <c r="T116" s="1"/>
      <c r="U116" s="1"/>
      <c r="V116" s="1"/>
      <c r="W116" s="1"/>
      <c r="X116" s="6"/>
      <c r="Y116" s="1"/>
      <c r="Z116" s="1"/>
      <c r="AA116" s="1"/>
      <c r="AB116" s="1"/>
      <c r="AC116" s="1"/>
      <c r="AD116" s="6"/>
      <c r="AE116" s="1"/>
      <c r="AF116" s="1"/>
      <c r="AG116" s="1"/>
      <c r="AH116" s="1"/>
      <c r="AI116" s="1"/>
      <c r="AJ116" s="6"/>
      <c r="AK116" s="1"/>
      <c r="AL116" s="388"/>
    </row>
    <row r="117" spans="1:38" s="389" customFormat="1" ht="12" customHeight="1">
      <c r="A117" s="430">
        <v>17</v>
      </c>
      <c r="B117" s="445">
        <v>44792</v>
      </c>
      <c r="C117" s="431"/>
      <c r="D117" s="432" t="s">
        <v>997</v>
      </c>
      <c r="E117" s="430" t="s">
        <v>558</v>
      </c>
      <c r="F117" s="430">
        <v>12.5</v>
      </c>
      <c r="G117" s="430">
        <v>5</v>
      </c>
      <c r="H117" s="433">
        <v>5</v>
      </c>
      <c r="I117" s="434" t="s">
        <v>998</v>
      </c>
      <c r="J117" s="338" t="s">
        <v>1028</v>
      </c>
      <c r="K117" s="339">
        <f t="shared" ref="K117" si="118">H117-F117</f>
        <v>-7.5</v>
      </c>
      <c r="L117" s="340">
        <v>100</v>
      </c>
      <c r="M117" s="341">
        <f t="shared" ref="M117:M119" si="119">(K117*N117)-L117</f>
        <v>-5350</v>
      </c>
      <c r="N117" s="339">
        <v>700</v>
      </c>
      <c r="O117" s="338" t="s">
        <v>568</v>
      </c>
      <c r="P117" s="342">
        <v>44795</v>
      </c>
      <c r="Q117" s="1"/>
      <c r="R117" s="6" t="s">
        <v>830</v>
      </c>
      <c r="S117" s="1"/>
      <c r="T117" s="1"/>
      <c r="U117" s="1"/>
      <c r="V117" s="1"/>
      <c r="W117" s="1"/>
      <c r="X117" s="6"/>
      <c r="Y117" s="1"/>
      <c r="Z117" s="1"/>
      <c r="AA117" s="1"/>
      <c r="AB117" s="1"/>
      <c r="AC117" s="1"/>
      <c r="AD117" s="6"/>
      <c r="AE117" s="1"/>
      <c r="AF117" s="1"/>
      <c r="AG117" s="1"/>
      <c r="AH117" s="1"/>
      <c r="AI117" s="1"/>
      <c r="AJ117" s="6"/>
      <c r="AK117" s="1"/>
      <c r="AL117" s="388"/>
    </row>
    <row r="118" spans="1:38" s="389" customFormat="1" ht="12" customHeight="1">
      <c r="A118" s="423">
        <v>18</v>
      </c>
      <c r="B118" s="442">
        <v>44792</v>
      </c>
      <c r="C118" s="424"/>
      <c r="D118" s="425" t="s">
        <v>1012</v>
      </c>
      <c r="E118" s="423" t="s">
        <v>873</v>
      </c>
      <c r="F118" s="423">
        <v>19</v>
      </c>
      <c r="G118" s="423">
        <v>30</v>
      </c>
      <c r="H118" s="426">
        <v>7</v>
      </c>
      <c r="I118" s="448">
        <v>0.1</v>
      </c>
      <c r="J118" s="304" t="s">
        <v>1029</v>
      </c>
      <c r="K118" s="303">
        <f>F118-H118</f>
        <v>12</v>
      </c>
      <c r="L118" s="305">
        <v>100</v>
      </c>
      <c r="M118" s="306">
        <f t="shared" si="119"/>
        <v>1700</v>
      </c>
      <c r="N118" s="303">
        <v>150</v>
      </c>
      <c r="O118" s="304" t="s">
        <v>556</v>
      </c>
      <c r="P118" s="300">
        <v>44795</v>
      </c>
      <c r="Q118" s="1"/>
      <c r="R118" s="6" t="s">
        <v>557</v>
      </c>
      <c r="S118" s="1"/>
      <c r="T118" s="1"/>
      <c r="U118" s="1"/>
      <c r="V118" s="1"/>
      <c r="W118" s="1"/>
      <c r="X118" s="6"/>
      <c r="Y118" s="1"/>
      <c r="Z118" s="1"/>
      <c r="AA118" s="1"/>
      <c r="AB118" s="1"/>
      <c r="AC118" s="1"/>
      <c r="AD118" s="6"/>
      <c r="AE118" s="1"/>
      <c r="AF118" s="1"/>
      <c r="AG118" s="1"/>
      <c r="AH118" s="1"/>
      <c r="AI118" s="1"/>
      <c r="AJ118" s="6"/>
      <c r="AK118" s="1"/>
      <c r="AL118" s="388"/>
    </row>
    <row r="119" spans="1:38" s="389" customFormat="1" ht="12" customHeight="1">
      <c r="A119" s="423">
        <v>19</v>
      </c>
      <c r="B119" s="451">
        <v>44795</v>
      </c>
      <c r="C119" s="424"/>
      <c r="D119" s="425" t="s">
        <v>1030</v>
      </c>
      <c r="E119" s="423" t="s">
        <v>558</v>
      </c>
      <c r="F119" s="423">
        <v>5</v>
      </c>
      <c r="G119" s="423">
        <v>0.9</v>
      </c>
      <c r="H119" s="426">
        <v>6.5</v>
      </c>
      <c r="I119" s="427" t="s">
        <v>1043</v>
      </c>
      <c r="J119" s="304" t="s">
        <v>1042</v>
      </c>
      <c r="K119" s="303">
        <f t="shared" ref="K119" si="120">H119-F119</f>
        <v>1.5</v>
      </c>
      <c r="L119" s="305">
        <v>100</v>
      </c>
      <c r="M119" s="306">
        <f t="shared" si="119"/>
        <v>1325</v>
      </c>
      <c r="N119" s="303">
        <v>950</v>
      </c>
      <c r="O119" s="304" t="s">
        <v>556</v>
      </c>
      <c r="P119" s="300">
        <v>44796</v>
      </c>
      <c r="Q119" s="1"/>
      <c r="R119" s="6" t="s">
        <v>557</v>
      </c>
      <c r="S119" s="1"/>
      <c r="T119" s="1"/>
      <c r="U119" s="1"/>
      <c r="V119" s="1"/>
      <c r="W119" s="1"/>
      <c r="X119" s="6"/>
      <c r="Y119" s="1"/>
      <c r="Z119" s="1"/>
      <c r="AA119" s="1"/>
      <c r="AB119" s="1"/>
      <c r="AC119" s="1"/>
      <c r="AD119" s="6"/>
      <c r="AE119" s="1"/>
      <c r="AF119" s="1"/>
      <c r="AG119" s="1"/>
      <c r="AH119" s="1"/>
      <c r="AI119" s="1"/>
      <c r="AJ119" s="6"/>
      <c r="AK119" s="1"/>
      <c r="AL119" s="388"/>
    </row>
    <row r="120" spans="1:38" s="389" customFormat="1" ht="12" customHeight="1">
      <c r="A120" s="423">
        <v>20</v>
      </c>
      <c r="B120" s="300">
        <v>44797</v>
      </c>
      <c r="C120" s="424"/>
      <c r="D120" s="425" t="s">
        <v>1097</v>
      </c>
      <c r="E120" s="423" t="s">
        <v>558</v>
      </c>
      <c r="F120" s="423">
        <v>36</v>
      </c>
      <c r="G120" s="423"/>
      <c r="H120" s="426">
        <v>57</v>
      </c>
      <c r="I120" s="427" t="s">
        <v>996</v>
      </c>
      <c r="J120" s="304" t="s">
        <v>569</v>
      </c>
      <c r="K120" s="303">
        <f t="shared" ref="K120" si="121">H120-F120</f>
        <v>21</v>
      </c>
      <c r="L120" s="305">
        <v>100</v>
      </c>
      <c r="M120" s="306">
        <f t="shared" ref="M120:M121" si="122">(K120*N120)-L120</f>
        <v>950</v>
      </c>
      <c r="N120" s="303">
        <v>50</v>
      </c>
      <c r="O120" s="304" t="s">
        <v>556</v>
      </c>
      <c r="P120" s="300">
        <v>44796</v>
      </c>
      <c r="Q120" s="1"/>
      <c r="R120" s="6" t="s">
        <v>830</v>
      </c>
      <c r="S120" s="1"/>
      <c r="T120" s="1"/>
      <c r="U120" s="1"/>
      <c r="V120" s="1"/>
      <c r="W120" s="1"/>
      <c r="X120" s="6"/>
      <c r="Y120" s="1"/>
      <c r="Z120" s="1"/>
      <c r="AA120" s="1"/>
      <c r="AB120" s="1"/>
      <c r="AC120" s="1"/>
      <c r="AD120" s="6"/>
      <c r="AE120" s="1"/>
      <c r="AF120" s="1"/>
      <c r="AG120" s="1"/>
      <c r="AH120" s="1"/>
      <c r="AI120" s="1"/>
      <c r="AJ120" s="6"/>
      <c r="AK120" s="1"/>
      <c r="AL120" s="388"/>
    </row>
    <row r="121" spans="1:38" s="389" customFormat="1" ht="12" customHeight="1">
      <c r="A121" s="423">
        <v>21</v>
      </c>
      <c r="B121" s="300">
        <v>44797</v>
      </c>
      <c r="C121" s="424"/>
      <c r="D121" s="425" t="s">
        <v>1097</v>
      </c>
      <c r="E121" s="423" t="s">
        <v>873</v>
      </c>
      <c r="F121" s="423">
        <v>59</v>
      </c>
      <c r="G121" s="423">
        <v>102</v>
      </c>
      <c r="H121" s="426">
        <v>39</v>
      </c>
      <c r="I121" s="448">
        <v>0.1</v>
      </c>
      <c r="J121" s="304" t="s">
        <v>833</v>
      </c>
      <c r="K121" s="303">
        <f>F121-H121</f>
        <v>20</v>
      </c>
      <c r="L121" s="305">
        <v>100</v>
      </c>
      <c r="M121" s="306">
        <f t="shared" si="122"/>
        <v>900</v>
      </c>
      <c r="N121" s="303">
        <v>50</v>
      </c>
      <c r="O121" s="304" t="s">
        <v>556</v>
      </c>
      <c r="P121" s="300">
        <v>44795</v>
      </c>
      <c r="Q121" s="1"/>
      <c r="R121" s="6" t="s">
        <v>557</v>
      </c>
      <c r="S121" s="1"/>
      <c r="T121" s="1"/>
      <c r="U121" s="1"/>
      <c r="V121" s="1"/>
      <c r="W121" s="1"/>
      <c r="X121" s="6"/>
      <c r="Y121" s="1"/>
      <c r="Z121" s="1"/>
      <c r="AA121" s="1"/>
      <c r="AB121" s="1"/>
      <c r="AC121" s="1"/>
      <c r="AD121" s="6"/>
      <c r="AE121" s="1"/>
      <c r="AF121" s="1"/>
      <c r="AG121" s="1"/>
      <c r="AH121" s="1"/>
      <c r="AI121" s="1"/>
      <c r="AJ121" s="6"/>
      <c r="AK121" s="1"/>
      <c r="AL121" s="388"/>
    </row>
    <row r="122" spans="1:38" s="389" customFormat="1" ht="12" customHeight="1">
      <c r="A122" s="423">
        <v>22</v>
      </c>
      <c r="B122" s="300">
        <v>44797</v>
      </c>
      <c r="C122" s="424"/>
      <c r="D122" s="425" t="s">
        <v>1098</v>
      </c>
      <c r="E122" s="423" t="s">
        <v>558</v>
      </c>
      <c r="F122" s="423">
        <v>120</v>
      </c>
      <c r="G122" s="423">
        <v>40</v>
      </c>
      <c r="H122" s="426">
        <v>180</v>
      </c>
      <c r="I122" s="427" t="s">
        <v>1099</v>
      </c>
      <c r="J122" s="304" t="s">
        <v>764</v>
      </c>
      <c r="K122" s="303">
        <f t="shared" ref="K122" si="123">H122-F122</f>
        <v>60</v>
      </c>
      <c r="L122" s="305">
        <v>100</v>
      </c>
      <c r="M122" s="306">
        <f t="shared" ref="M122:M123" si="124">(K122*N122)-L122</f>
        <v>1400</v>
      </c>
      <c r="N122" s="303">
        <v>25</v>
      </c>
      <c r="O122" s="304" t="s">
        <v>556</v>
      </c>
      <c r="P122" s="300">
        <v>44796</v>
      </c>
      <c r="Q122" s="1"/>
      <c r="R122" s="6" t="s">
        <v>830</v>
      </c>
      <c r="S122" s="1"/>
      <c r="T122" s="1"/>
      <c r="U122" s="1"/>
      <c r="V122" s="1"/>
      <c r="W122" s="1"/>
      <c r="X122" s="6"/>
      <c r="Y122" s="1"/>
      <c r="Z122" s="1"/>
      <c r="AA122" s="1"/>
      <c r="AB122" s="1"/>
      <c r="AC122" s="1"/>
      <c r="AD122" s="6"/>
      <c r="AE122" s="1"/>
      <c r="AF122" s="1"/>
      <c r="AG122" s="1"/>
      <c r="AH122" s="1"/>
      <c r="AI122" s="1"/>
      <c r="AJ122" s="6"/>
      <c r="AK122" s="1"/>
      <c r="AL122" s="388"/>
    </row>
    <row r="123" spans="1:38" s="389" customFormat="1" ht="12" customHeight="1">
      <c r="A123" s="457">
        <v>23</v>
      </c>
      <c r="B123" s="348">
        <v>44797</v>
      </c>
      <c r="C123" s="458"/>
      <c r="D123" s="459" t="s">
        <v>1100</v>
      </c>
      <c r="E123" s="457" t="s">
        <v>873</v>
      </c>
      <c r="F123" s="457">
        <v>25</v>
      </c>
      <c r="G123" s="457">
        <v>42</v>
      </c>
      <c r="H123" s="460">
        <v>26</v>
      </c>
      <c r="I123" s="461">
        <v>0.1</v>
      </c>
      <c r="J123" s="344" t="s">
        <v>1101</v>
      </c>
      <c r="K123" s="345">
        <f>F123-H123</f>
        <v>-1</v>
      </c>
      <c r="L123" s="346">
        <v>100</v>
      </c>
      <c r="M123" s="347">
        <f t="shared" si="124"/>
        <v>-250</v>
      </c>
      <c r="N123" s="345">
        <v>150</v>
      </c>
      <c r="O123" s="344" t="s">
        <v>677</v>
      </c>
      <c r="P123" s="348">
        <v>44795</v>
      </c>
      <c r="Q123" s="1"/>
      <c r="R123" s="6" t="s">
        <v>557</v>
      </c>
      <c r="S123" s="1"/>
      <c r="T123" s="1"/>
      <c r="U123" s="1"/>
      <c r="V123" s="1"/>
      <c r="W123" s="1"/>
      <c r="X123" s="6"/>
      <c r="Y123" s="1"/>
      <c r="Z123" s="1"/>
      <c r="AA123" s="1"/>
      <c r="AB123" s="1"/>
      <c r="AC123" s="1"/>
      <c r="AD123" s="6"/>
      <c r="AE123" s="1"/>
      <c r="AF123" s="1"/>
      <c r="AG123" s="1"/>
      <c r="AH123" s="1"/>
      <c r="AI123" s="1"/>
      <c r="AJ123" s="6"/>
      <c r="AK123" s="1"/>
      <c r="AL123" s="388"/>
    </row>
    <row r="124" spans="1:38" ht="15" customHeight="1">
      <c r="A124" s="289"/>
      <c r="B124" s="343"/>
      <c r="C124" s="290"/>
      <c r="D124" s="291"/>
      <c r="E124" s="289"/>
      <c r="F124" s="289"/>
      <c r="G124" s="289"/>
      <c r="H124" s="292"/>
      <c r="I124" s="293"/>
      <c r="J124" s="255"/>
      <c r="K124" s="225"/>
      <c r="L124" s="244"/>
      <c r="M124" s="245"/>
      <c r="N124" s="225"/>
      <c r="O124" s="255"/>
      <c r="P124" s="221"/>
      <c r="Q124" s="1"/>
      <c r="R124" s="6"/>
      <c r="S124" s="1"/>
      <c r="T124" s="1"/>
      <c r="U124" s="1"/>
      <c r="V124" s="1"/>
      <c r="W124" s="1"/>
      <c r="X124" s="6"/>
      <c r="Y124" s="1"/>
      <c r="Z124" s="1"/>
      <c r="AA124" s="1"/>
      <c r="AB124" s="1"/>
      <c r="AC124" s="1"/>
      <c r="AD124" s="6"/>
      <c r="AE124" s="1"/>
      <c r="AF124" s="1"/>
      <c r="AG124" s="1"/>
      <c r="AH124" s="1"/>
      <c r="AI124" s="1"/>
      <c r="AJ124" s="6"/>
      <c r="AK124" s="1"/>
      <c r="AL124" s="1"/>
    </row>
    <row r="125" spans="1:38" ht="12.75" customHeight="1">
      <c r="A125" s="142"/>
      <c r="B125" s="147"/>
      <c r="C125" s="147"/>
      <c r="D125" s="148"/>
      <c r="E125" s="142"/>
      <c r="F125" s="149"/>
      <c r="G125" s="142"/>
      <c r="H125" s="142"/>
      <c r="I125" s="142"/>
      <c r="J125" s="147"/>
      <c r="K125" s="150"/>
      <c r="L125" s="142"/>
      <c r="M125" s="142"/>
      <c r="N125" s="142"/>
      <c r="O125" s="151"/>
      <c r="P125" s="1"/>
      <c r="Q125" s="1"/>
      <c r="R125" s="6"/>
      <c r="S125" s="1"/>
      <c r="T125" s="1"/>
      <c r="U125" s="1"/>
      <c r="V125" s="1"/>
      <c r="W125" s="1"/>
      <c r="X125" s="6"/>
      <c r="Y125" s="1"/>
      <c r="Z125" s="1"/>
      <c r="AA125" s="1"/>
      <c r="AB125" s="1"/>
      <c r="AC125" s="1"/>
      <c r="AD125" s="6"/>
      <c r="AE125" s="1"/>
      <c r="AF125" s="1"/>
      <c r="AG125" s="1"/>
      <c r="AH125" s="1"/>
      <c r="AI125" s="1"/>
      <c r="AJ125" s="6"/>
      <c r="AK125" s="1"/>
    </row>
    <row r="126" spans="1:38" ht="38.25" customHeight="1">
      <c r="A126" s="94" t="s">
        <v>580</v>
      </c>
      <c r="B126" s="152"/>
      <c r="C126" s="152"/>
      <c r="D126" s="153"/>
      <c r="E126" s="127"/>
      <c r="F126" s="6"/>
      <c r="G126" s="6"/>
      <c r="H126" s="128"/>
      <c r="I126" s="154"/>
      <c r="J126" s="1"/>
      <c r="K126" s="6"/>
      <c r="L126" s="6"/>
      <c r="M126" s="6"/>
      <c r="N126" s="1"/>
      <c r="O126" s="1"/>
      <c r="Q126" s="1"/>
      <c r="R126" s="6"/>
      <c r="S126" s="1"/>
      <c r="T126" s="1"/>
      <c r="U126" s="1"/>
      <c r="V126" s="1"/>
      <c r="W126" s="1"/>
      <c r="X126" s="6"/>
      <c r="Y126" s="1"/>
      <c r="Z126" s="1"/>
      <c r="AA126" s="1"/>
      <c r="AB126" s="1"/>
      <c r="AC126" s="1"/>
      <c r="AD126" s="6"/>
      <c r="AE126" s="1"/>
      <c r="AF126" s="1"/>
      <c r="AG126" s="1"/>
      <c r="AH126" s="1"/>
      <c r="AI126" s="1"/>
      <c r="AJ126" s="6"/>
      <c r="AK126" s="1"/>
    </row>
    <row r="127" spans="1:38" s="220" customFormat="1" ht="14.25" customHeight="1">
      <c r="A127" s="95" t="s">
        <v>16</v>
      </c>
      <c r="B127" s="96" t="s">
        <v>533</v>
      </c>
      <c r="C127" s="96"/>
      <c r="D127" s="97" t="s">
        <v>544</v>
      </c>
      <c r="E127" s="96" t="s">
        <v>545</v>
      </c>
      <c r="F127" s="96" t="s">
        <v>546</v>
      </c>
      <c r="G127" s="96" t="s">
        <v>547</v>
      </c>
      <c r="H127" s="96" t="s">
        <v>548</v>
      </c>
      <c r="I127" s="96" t="s">
        <v>549</v>
      </c>
      <c r="J127" s="95" t="s">
        <v>550</v>
      </c>
      <c r="K127" s="131" t="s">
        <v>567</v>
      </c>
      <c r="L127" s="132" t="s">
        <v>552</v>
      </c>
      <c r="M127" s="98" t="s">
        <v>553</v>
      </c>
      <c r="N127" s="96" t="s">
        <v>554</v>
      </c>
      <c r="O127" s="97" t="s">
        <v>555</v>
      </c>
      <c r="P127" s="96" t="s">
        <v>786</v>
      </c>
      <c r="Q127" s="219"/>
      <c r="R127" s="6"/>
      <c r="S127" s="219"/>
      <c r="T127" s="219"/>
      <c r="U127" s="219"/>
      <c r="V127" s="219"/>
      <c r="W127" s="219"/>
      <c r="X127" s="219"/>
      <c r="Y127" s="219"/>
      <c r="Z127" s="219"/>
      <c r="AA127" s="219"/>
      <c r="AB127" s="219"/>
      <c r="AC127" s="219"/>
      <c r="AD127" s="219"/>
      <c r="AE127" s="219"/>
      <c r="AF127" s="219"/>
      <c r="AG127" s="219"/>
      <c r="AH127" s="219"/>
      <c r="AI127" s="219"/>
      <c r="AJ127" s="219"/>
      <c r="AK127" s="219"/>
      <c r="AL127" s="219"/>
    </row>
    <row r="128" spans="1:38" s="220" customFormat="1" ht="12.75" customHeight="1">
      <c r="A128" s="343"/>
      <c r="B128" s="343"/>
      <c r="C128" s="343"/>
      <c r="D128" s="343"/>
      <c r="E128" s="360"/>
      <c r="F128" s="360"/>
      <c r="G128" s="360"/>
      <c r="H128" s="360"/>
      <c r="I128" s="360"/>
      <c r="J128" s="255"/>
      <c r="K128" s="225"/>
      <c r="L128" s="244"/>
      <c r="M128" s="245"/>
      <c r="N128" s="225"/>
      <c r="O128" s="255"/>
      <c r="P128" s="221"/>
      <c r="Q128" s="219"/>
      <c r="R128" s="1" t="s">
        <v>557</v>
      </c>
      <c r="S128" s="219"/>
      <c r="T128" s="219"/>
      <c r="U128" s="219"/>
      <c r="V128" s="219"/>
      <c r="W128" s="219"/>
      <c r="X128" s="219"/>
      <c r="Y128" s="219"/>
      <c r="Z128" s="219"/>
      <c r="AA128" s="219"/>
      <c r="AB128" s="219"/>
      <c r="AC128" s="219"/>
      <c r="AD128" s="219"/>
      <c r="AE128" s="219"/>
      <c r="AF128" s="219"/>
      <c r="AG128" s="219"/>
      <c r="AH128" s="219"/>
      <c r="AI128" s="219"/>
      <c r="AJ128" s="219"/>
      <c r="AK128" s="219"/>
      <c r="AL128" s="219"/>
    </row>
    <row r="129" spans="1:38" ht="14.25" customHeight="1">
      <c r="A129" s="360"/>
      <c r="B129" s="358"/>
      <c r="C129" s="359"/>
      <c r="D129" s="359"/>
      <c r="E129" s="360"/>
      <c r="F129" s="360"/>
      <c r="G129" s="360"/>
      <c r="H129" s="360"/>
      <c r="I129" s="360"/>
      <c r="J129" s="255"/>
      <c r="K129" s="225"/>
      <c r="L129" s="244"/>
      <c r="M129" s="245"/>
      <c r="N129" s="225"/>
      <c r="O129" s="255"/>
      <c r="P129" s="221"/>
      <c r="R129" s="219"/>
      <c r="S129" s="41"/>
      <c r="T129" s="1"/>
      <c r="U129" s="1"/>
      <c r="V129" s="1"/>
      <c r="W129" s="1"/>
      <c r="X129" s="1"/>
      <c r="Y129" s="1"/>
      <c r="Z129" s="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</row>
    <row r="130" spans="1:38" ht="12.75" customHeight="1">
      <c r="A130" s="360"/>
      <c r="B130" s="358"/>
      <c r="C130" s="359"/>
      <c r="D130" s="359"/>
      <c r="E130" s="360"/>
      <c r="F130" s="360"/>
      <c r="G130" s="360"/>
      <c r="H130" s="360"/>
      <c r="I130" s="360"/>
      <c r="J130" s="255"/>
      <c r="K130" s="225"/>
      <c r="L130" s="244"/>
      <c r="M130" s="245"/>
      <c r="N130" s="225"/>
      <c r="O130" s="255"/>
      <c r="P130" s="221"/>
      <c r="R130" s="6"/>
      <c r="S130" s="1"/>
      <c r="T130" s="1"/>
      <c r="U130" s="1"/>
      <c r="V130" s="1"/>
      <c r="W130" s="1"/>
      <c r="X130" s="1"/>
      <c r="Y130" s="1"/>
    </row>
    <row r="131" spans="1:38" ht="12.75" customHeight="1">
      <c r="A131" s="111" t="s">
        <v>560</v>
      </c>
      <c r="B131" s="111"/>
      <c r="C131" s="111"/>
      <c r="D131" s="111"/>
      <c r="E131" s="41"/>
      <c r="F131" s="119" t="s">
        <v>562</v>
      </c>
      <c r="G131" s="56"/>
      <c r="H131" s="56"/>
      <c r="I131" s="56"/>
      <c r="J131" s="6"/>
      <c r="K131" s="136"/>
      <c r="L131" s="137"/>
      <c r="M131" s="6"/>
      <c r="N131" s="101"/>
      <c r="O131" s="155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38" ht="12.75" customHeight="1">
      <c r="A132" s="118" t="s">
        <v>561</v>
      </c>
      <c r="B132" s="111"/>
      <c r="C132" s="111"/>
      <c r="D132" s="111"/>
      <c r="E132" s="6"/>
      <c r="F132" s="119" t="s">
        <v>564</v>
      </c>
      <c r="G132" s="6"/>
      <c r="H132" s="6" t="s">
        <v>782</v>
      </c>
      <c r="I132" s="6"/>
      <c r="J132" s="1"/>
      <c r="K132" s="6"/>
      <c r="L132" s="6"/>
      <c r="M132" s="6"/>
      <c r="N132" s="1"/>
      <c r="O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38" ht="12.75" customHeight="1">
      <c r="A133" s="118"/>
      <c r="B133" s="111"/>
      <c r="C133" s="111"/>
      <c r="D133" s="111"/>
      <c r="E133" s="6"/>
      <c r="F133" s="119"/>
      <c r="G133" s="6"/>
      <c r="H133" s="6"/>
      <c r="I133" s="6"/>
      <c r="J133" s="1"/>
      <c r="K133" s="6"/>
      <c r="L133" s="6"/>
      <c r="M133" s="6"/>
      <c r="N133" s="1"/>
      <c r="O133" s="1"/>
      <c r="Q133" s="1"/>
      <c r="R133" s="56"/>
      <c r="S133" s="1"/>
      <c r="T133" s="1"/>
      <c r="U133" s="1"/>
      <c r="V133" s="1"/>
      <c r="W133" s="1"/>
      <c r="X133" s="1"/>
      <c r="Y133" s="1"/>
      <c r="Z133" s="1"/>
    </row>
    <row r="134" spans="1:38" ht="12.75" customHeight="1">
      <c r="A134" s="118"/>
      <c r="B134" s="111"/>
      <c r="C134" s="111"/>
      <c r="D134" s="111"/>
      <c r="E134" s="6"/>
      <c r="F134" s="119"/>
      <c r="G134" s="56"/>
      <c r="H134" s="41"/>
      <c r="I134" s="56"/>
      <c r="J134" s="6"/>
      <c r="K134" s="136"/>
      <c r="L134" s="137"/>
      <c r="M134" s="6"/>
      <c r="N134" s="101"/>
      <c r="O134" s="138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38" ht="12.75" customHeight="1">
      <c r="A135" s="56"/>
      <c r="B135" s="100"/>
      <c r="C135" s="100"/>
      <c r="D135" s="41"/>
      <c r="E135" s="56"/>
      <c r="F135" s="56"/>
      <c r="G135" s="56"/>
      <c r="H135" s="41"/>
      <c r="I135" s="56"/>
      <c r="J135" s="6"/>
      <c r="K135" s="136"/>
      <c r="L135" s="137"/>
      <c r="M135" s="6"/>
      <c r="N135" s="101"/>
      <c r="O135" s="138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38" ht="38.25" customHeight="1">
      <c r="A136" s="41"/>
      <c r="B136" s="156" t="s">
        <v>581</v>
      </c>
      <c r="C136" s="156"/>
      <c r="D136" s="156"/>
      <c r="E136" s="156"/>
      <c r="F136" s="6"/>
      <c r="G136" s="6"/>
      <c r="H136" s="129"/>
      <c r="I136" s="6"/>
      <c r="J136" s="129"/>
      <c r="K136" s="130"/>
      <c r="L136" s="6"/>
      <c r="M136" s="6"/>
      <c r="N136" s="1"/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38" ht="12.75" customHeight="1">
      <c r="A137" s="95" t="s">
        <v>16</v>
      </c>
      <c r="B137" s="96" t="s">
        <v>533</v>
      </c>
      <c r="C137" s="96"/>
      <c r="D137" s="97" t="s">
        <v>544</v>
      </c>
      <c r="E137" s="96" t="s">
        <v>545</v>
      </c>
      <c r="F137" s="96" t="s">
        <v>546</v>
      </c>
      <c r="G137" s="96" t="s">
        <v>582</v>
      </c>
      <c r="H137" s="96" t="s">
        <v>583</v>
      </c>
      <c r="I137" s="96" t="s">
        <v>549</v>
      </c>
      <c r="J137" s="157" t="s">
        <v>550</v>
      </c>
      <c r="K137" s="96" t="s">
        <v>551</v>
      </c>
      <c r="L137" s="96" t="s">
        <v>584</v>
      </c>
      <c r="M137" s="96" t="s">
        <v>554</v>
      </c>
      <c r="N137" s="97" t="s">
        <v>555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38" ht="12.75" customHeight="1">
      <c r="A138" s="158">
        <v>1</v>
      </c>
      <c r="B138" s="159">
        <v>41579</v>
      </c>
      <c r="C138" s="159"/>
      <c r="D138" s="160" t="s">
        <v>585</v>
      </c>
      <c r="E138" s="161" t="s">
        <v>586</v>
      </c>
      <c r="F138" s="162">
        <v>82</v>
      </c>
      <c r="G138" s="161" t="s">
        <v>587</v>
      </c>
      <c r="H138" s="161">
        <v>100</v>
      </c>
      <c r="I138" s="163">
        <v>100</v>
      </c>
      <c r="J138" s="164" t="s">
        <v>588</v>
      </c>
      <c r="K138" s="165">
        <f t="shared" ref="K138:K190" si="125">H138-F138</f>
        <v>18</v>
      </c>
      <c r="L138" s="166">
        <f t="shared" ref="L138:L190" si="126">K138/F138</f>
        <v>0.21951219512195122</v>
      </c>
      <c r="M138" s="161" t="s">
        <v>556</v>
      </c>
      <c r="N138" s="167">
        <v>42657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38" ht="12.75" customHeight="1">
      <c r="A139" s="158">
        <v>2</v>
      </c>
      <c r="B139" s="159">
        <v>41794</v>
      </c>
      <c r="C139" s="159"/>
      <c r="D139" s="160" t="s">
        <v>589</v>
      </c>
      <c r="E139" s="161" t="s">
        <v>558</v>
      </c>
      <c r="F139" s="162">
        <v>257</v>
      </c>
      <c r="G139" s="161" t="s">
        <v>587</v>
      </c>
      <c r="H139" s="161">
        <v>300</v>
      </c>
      <c r="I139" s="163">
        <v>300</v>
      </c>
      <c r="J139" s="164" t="s">
        <v>588</v>
      </c>
      <c r="K139" s="165">
        <f t="shared" si="125"/>
        <v>43</v>
      </c>
      <c r="L139" s="166">
        <f t="shared" si="126"/>
        <v>0.16731517509727625</v>
      </c>
      <c r="M139" s="161" t="s">
        <v>556</v>
      </c>
      <c r="N139" s="167">
        <v>41822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38" ht="12.75" customHeight="1">
      <c r="A140" s="158">
        <v>3</v>
      </c>
      <c r="B140" s="159">
        <v>41828</v>
      </c>
      <c r="C140" s="159"/>
      <c r="D140" s="160" t="s">
        <v>590</v>
      </c>
      <c r="E140" s="161" t="s">
        <v>558</v>
      </c>
      <c r="F140" s="162">
        <v>393</v>
      </c>
      <c r="G140" s="161" t="s">
        <v>587</v>
      </c>
      <c r="H140" s="161">
        <v>468</v>
      </c>
      <c r="I140" s="163">
        <v>468</v>
      </c>
      <c r="J140" s="164" t="s">
        <v>588</v>
      </c>
      <c r="K140" s="165">
        <f t="shared" si="125"/>
        <v>75</v>
      </c>
      <c r="L140" s="166">
        <f t="shared" si="126"/>
        <v>0.19083969465648856</v>
      </c>
      <c r="M140" s="161" t="s">
        <v>556</v>
      </c>
      <c r="N140" s="167">
        <v>41863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12.75" customHeight="1">
      <c r="A141" s="158">
        <v>4</v>
      </c>
      <c r="B141" s="159">
        <v>41857</v>
      </c>
      <c r="C141" s="159"/>
      <c r="D141" s="160" t="s">
        <v>591</v>
      </c>
      <c r="E141" s="161" t="s">
        <v>558</v>
      </c>
      <c r="F141" s="162">
        <v>205</v>
      </c>
      <c r="G141" s="161" t="s">
        <v>587</v>
      </c>
      <c r="H141" s="161">
        <v>275</v>
      </c>
      <c r="I141" s="163">
        <v>250</v>
      </c>
      <c r="J141" s="164" t="s">
        <v>588</v>
      </c>
      <c r="K141" s="165">
        <f t="shared" si="125"/>
        <v>70</v>
      </c>
      <c r="L141" s="166">
        <f t="shared" si="126"/>
        <v>0.34146341463414637</v>
      </c>
      <c r="M141" s="161" t="s">
        <v>556</v>
      </c>
      <c r="N141" s="167">
        <v>41962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158">
        <v>5</v>
      </c>
      <c r="B142" s="159">
        <v>41886</v>
      </c>
      <c r="C142" s="159"/>
      <c r="D142" s="160" t="s">
        <v>592</v>
      </c>
      <c r="E142" s="161" t="s">
        <v>558</v>
      </c>
      <c r="F142" s="162">
        <v>162</v>
      </c>
      <c r="G142" s="161" t="s">
        <v>587</v>
      </c>
      <c r="H142" s="161">
        <v>190</v>
      </c>
      <c r="I142" s="163">
        <v>190</v>
      </c>
      <c r="J142" s="164" t="s">
        <v>588</v>
      </c>
      <c r="K142" s="165">
        <f t="shared" si="125"/>
        <v>28</v>
      </c>
      <c r="L142" s="166">
        <f t="shared" si="126"/>
        <v>0.1728395061728395</v>
      </c>
      <c r="M142" s="161" t="s">
        <v>556</v>
      </c>
      <c r="N142" s="167">
        <v>42006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158">
        <v>6</v>
      </c>
      <c r="B143" s="159">
        <v>41886</v>
      </c>
      <c r="C143" s="159"/>
      <c r="D143" s="160" t="s">
        <v>593</v>
      </c>
      <c r="E143" s="161" t="s">
        <v>558</v>
      </c>
      <c r="F143" s="162">
        <v>75</v>
      </c>
      <c r="G143" s="161" t="s">
        <v>587</v>
      </c>
      <c r="H143" s="161">
        <v>91.5</v>
      </c>
      <c r="I143" s="163" t="s">
        <v>594</v>
      </c>
      <c r="J143" s="164" t="s">
        <v>595</v>
      </c>
      <c r="K143" s="165">
        <f t="shared" si="125"/>
        <v>16.5</v>
      </c>
      <c r="L143" s="166">
        <f t="shared" si="126"/>
        <v>0.22</v>
      </c>
      <c r="M143" s="161" t="s">
        <v>556</v>
      </c>
      <c r="N143" s="167">
        <v>41954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158">
        <v>7</v>
      </c>
      <c r="B144" s="159">
        <v>41913</v>
      </c>
      <c r="C144" s="159"/>
      <c r="D144" s="160" t="s">
        <v>596</v>
      </c>
      <c r="E144" s="161" t="s">
        <v>558</v>
      </c>
      <c r="F144" s="162">
        <v>850</v>
      </c>
      <c r="G144" s="161" t="s">
        <v>587</v>
      </c>
      <c r="H144" s="161">
        <v>982.5</v>
      </c>
      <c r="I144" s="163">
        <v>1050</v>
      </c>
      <c r="J144" s="164" t="s">
        <v>597</v>
      </c>
      <c r="K144" s="165">
        <f t="shared" si="125"/>
        <v>132.5</v>
      </c>
      <c r="L144" s="166">
        <f t="shared" si="126"/>
        <v>0.15588235294117647</v>
      </c>
      <c r="M144" s="161" t="s">
        <v>556</v>
      </c>
      <c r="N144" s="167">
        <v>42039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8">
        <v>8</v>
      </c>
      <c r="B145" s="159">
        <v>41913</v>
      </c>
      <c r="C145" s="159"/>
      <c r="D145" s="160" t="s">
        <v>598</v>
      </c>
      <c r="E145" s="161" t="s">
        <v>558</v>
      </c>
      <c r="F145" s="162">
        <v>475</v>
      </c>
      <c r="G145" s="161" t="s">
        <v>587</v>
      </c>
      <c r="H145" s="161">
        <v>515</v>
      </c>
      <c r="I145" s="163">
        <v>600</v>
      </c>
      <c r="J145" s="164" t="s">
        <v>599</v>
      </c>
      <c r="K145" s="165">
        <f t="shared" si="125"/>
        <v>40</v>
      </c>
      <c r="L145" s="166">
        <f t="shared" si="126"/>
        <v>8.4210526315789472E-2</v>
      </c>
      <c r="M145" s="161" t="s">
        <v>556</v>
      </c>
      <c r="N145" s="167">
        <v>41939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8">
        <v>9</v>
      </c>
      <c r="B146" s="159">
        <v>41913</v>
      </c>
      <c r="C146" s="159"/>
      <c r="D146" s="160" t="s">
        <v>600</v>
      </c>
      <c r="E146" s="161" t="s">
        <v>558</v>
      </c>
      <c r="F146" s="162">
        <v>86</v>
      </c>
      <c r="G146" s="161" t="s">
        <v>587</v>
      </c>
      <c r="H146" s="161">
        <v>99</v>
      </c>
      <c r="I146" s="163">
        <v>140</v>
      </c>
      <c r="J146" s="164" t="s">
        <v>601</v>
      </c>
      <c r="K146" s="165">
        <f t="shared" si="125"/>
        <v>13</v>
      </c>
      <c r="L146" s="166">
        <f t="shared" si="126"/>
        <v>0.15116279069767441</v>
      </c>
      <c r="M146" s="161" t="s">
        <v>556</v>
      </c>
      <c r="N146" s="167">
        <v>41939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8">
        <v>10</v>
      </c>
      <c r="B147" s="159">
        <v>41926</v>
      </c>
      <c r="C147" s="159"/>
      <c r="D147" s="160" t="s">
        <v>602</v>
      </c>
      <c r="E147" s="161" t="s">
        <v>558</v>
      </c>
      <c r="F147" s="162">
        <v>496.6</v>
      </c>
      <c r="G147" s="161" t="s">
        <v>587</v>
      </c>
      <c r="H147" s="161">
        <v>621</v>
      </c>
      <c r="I147" s="163">
        <v>580</v>
      </c>
      <c r="J147" s="164" t="s">
        <v>588</v>
      </c>
      <c r="K147" s="165">
        <f t="shared" si="125"/>
        <v>124.39999999999998</v>
      </c>
      <c r="L147" s="166">
        <f t="shared" si="126"/>
        <v>0.25050342327829234</v>
      </c>
      <c r="M147" s="161" t="s">
        <v>556</v>
      </c>
      <c r="N147" s="167">
        <v>42605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8">
        <v>11</v>
      </c>
      <c r="B148" s="159">
        <v>41926</v>
      </c>
      <c r="C148" s="159"/>
      <c r="D148" s="160" t="s">
        <v>603</v>
      </c>
      <c r="E148" s="161" t="s">
        <v>558</v>
      </c>
      <c r="F148" s="162">
        <v>2481.9</v>
      </c>
      <c r="G148" s="161" t="s">
        <v>587</v>
      </c>
      <c r="H148" s="161">
        <v>2840</v>
      </c>
      <c r="I148" s="163">
        <v>2870</v>
      </c>
      <c r="J148" s="164" t="s">
        <v>604</v>
      </c>
      <c r="K148" s="165">
        <f t="shared" si="125"/>
        <v>358.09999999999991</v>
      </c>
      <c r="L148" s="166">
        <f t="shared" si="126"/>
        <v>0.14428462065353154</v>
      </c>
      <c r="M148" s="161" t="s">
        <v>556</v>
      </c>
      <c r="N148" s="167">
        <v>42017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8">
        <v>12</v>
      </c>
      <c r="B149" s="159">
        <v>41928</v>
      </c>
      <c r="C149" s="159"/>
      <c r="D149" s="160" t="s">
        <v>605</v>
      </c>
      <c r="E149" s="161" t="s">
        <v>558</v>
      </c>
      <c r="F149" s="162">
        <v>84.5</v>
      </c>
      <c r="G149" s="161" t="s">
        <v>587</v>
      </c>
      <c r="H149" s="161">
        <v>93</v>
      </c>
      <c r="I149" s="163">
        <v>110</v>
      </c>
      <c r="J149" s="164" t="s">
        <v>606</v>
      </c>
      <c r="K149" s="165">
        <f t="shared" si="125"/>
        <v>8.5</v>
      </c>
      <c r="L149" s="166">
        <f t="shared" si="126"/>
        <v>0.10059171597633136</v>
      </c>
      <c r="M149" s="161" t="s">
        <v>556</v>
      </c>
      <c r="N149" s="167">
        <v>41939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8">
        <v>13</v>
      </c>
      <c r="B150" s="159">
        <v>41928</v>
      </c>
      <c r="C150" s="159"/>
      <c r="D150" s="160" t="s">
        <v>607</v>
      </c>
      <c r="E150" s="161" t="s">
        <v>558</v>
      </c>
      <c r="F150" s="162">
        <v>401</v>
      </c>
      <c r="G150" s="161" t="s">
        <v>587</v>
      </c>
      <c r="H150" s="161">
        <v>428</v>
      </c>
      <c r="I150" s="163">
        <v>450</v>
      </c>
      <c r="J150" s="164" t="s">
        <v>608</v>
      </c>
      <c r="K150" s="165">
        <f t="shared" si="125"/>
        <v>27</v>
      </c>
      <c r="L150" s="166">
        <f t="shared" si="126"/>
        <v>6.7331670822942641E-2</v>
      </c>
      <c r="M150" s="161" t="s">
        <v>556</v>
      </c>
      <c r="N150" s="167">
        <v>42020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8">
        <v>14</v>
      </c>
      <c r="B151" s="159">
        <v>41928</v>
      </c>
      <c r="C151" s="159"/>
      <c r="D151" s="160" t="s">
        <v>609</v>
      </c>
      <c r="E151" s="161" t="s">
        <v>558</v>
      </c>
      <c r="F151" s="162">
        <v>101</v>
      </c>
      <c r="G151" s="161" t="s">
        <v>587</v>
      </c>
      <c r="H151" s="161">
        <v>112</v>
      </c>
      <c r="I151" s="163">
        <v>120</v>
      </c>
      <c r="J151" s="164" t="s">
        <v>610</v>
      </c>
      <c r="K151" s="165">
        <f t="shared" si="125"/>
        <v>11</v>
      </c>
      <c r="L151" s="166">
        <f t="shared" si="126"/>
        <v>0.10891089108910891</v>
      </c>
      <c r="M151" s="161" t="s">
        <v>556</v>
      </c>
      <c r="N151" s="167">
        <v>41939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8">
        <v>15</v>
      </c>
      <c r="B152" s="159">
        <v>41954</v>
      </c>
      <c r="C152" s="159"/>
      <c r="D152" s="160" t="s">
        <v>611</v>
      </c>
      <c r="E152" s="161" t="s">
        <v>558</v>
      </c>
      <c r="F152" s="162">
        <v>59</v>
      </c>
      <c r="G152" s="161" t="s">
        <v>587</v>
      </c>
      <c r="H152" s="161">
        <v>76</v>
      </c>
      <c r="I152" s="163">
        <v>76</v>
      </c>
      <c r="J152" s="164" t="s">
        <v>588</v>
      </c>
      <c r="K152" s="165">
        <f t="shared" si="125"/>
        <v>17</v>
      </c>
      <c r="L152" s="166">
        <f t="shared" si="126"/>
        <v>0.28813559322033899</v>
      </c>
      <c r="M152" s="161" t="s">
        <v>556</v>
      </c>
      <c r="N152" s="167">
        <v>43032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8">
        <v>16</v>
      </c>
      <c r="B153" s="159">
        <v>41954</v>
      </c>
      <c r="C153" s="159"/>
      <c r="D153" s="160" t="s">
        <v>600</v>
      </c>
      <c r="E153" s="161" t="s">
        <v>558</v>
      </c>
      <c r="F153" s="162">
        <v>99</v>
      </c>
      <c r="G153" s="161" t="s">
        <v>587</v>
      </c>
      <c r="H153" s="161">
        <v>120</v>
      </c>
      <c r="I153" s="163">
        <v>120</v>
      </c>
      <c r="J153" s="164" t="s">
        <v>569</v>
      </c>
      <c r="K153" s="165">
        <f t="shared" si="125"/>
        <v>21</v>
      </c>
      <c r="L153" s="166">
        <f t="shared" si="126"/>
        <v>0.21212121212121213</v>
      </c>
      <c r="M153" s="161" t="s">
        <v>556</v>
      </c>
      <c r="N153" s="167">
        <v>41960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8">
        <v>17</v>
      </c>
      <c r="B154" s="159">
        <v>41956</v>
      </c>
      <c r="C154" s="159"/>
      <c r="D154" s="160" t="s">
        <v>612</v>
      </c>
      <c r="E154" s="161" t="s">
        <v>558</v>
      </c>
      <c r="F154" s="162">
        <v>22</v>
      </c>
      <c r="G154" s="161" t="s">
        <v>587</v>
      </c>
      <c r="H154" s="161">
        <v>33.549999999999997</v>
      </c>
      <c r="I154" s="163">
        <v>32</v>
      </c>
      <c r="J154" s="164" t="s">
        <v>613</v>
      </c>
      <c r="K154" s="165">
        <f t="shared" si="125"/>
        <v>11.549999999999997</v>
      </c>
      <c r="L154" s="166">
        <f t="shared" si="126"/>
        <v>0.52499999999999991</v>
      </c>
      <c r="M154" s="161" t="s">
        <v>556</v>
      </c>
      <c r="N154" s="167">
        <v>42188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8">
        <v>18</v>
      </c>
      <c r="B155" s="159">
        <v>41976</v>
      </c>
      <c r="C155" s="159"/>
      <c r="D155" s="160" t="s">
        <v>614</v>
      </c>
      <c r="E155" s="161" t="s">
        <v>558</v>
      </c>
      <c r="F155" s="162">
        <v>440</v>
      </c>
      <c r="G155" s="161" t="s">
        <v>587</v>
      </c>
      <c r="H155" s="161">
        <v>520</v>
      </c>
      <c r="I155" s="163">
        <v>520</v>
      </c>
      <c r="J155" s="164" t="s">
        <v>615</v>
      </c>
      <c r="K155" s="165">
        <f t="shared" si="125"/>
        <v>80</v>
      </c>
      <c r="L155" s="166">
        <f t="shared" si="126"/>
        <v>0.18181818181818182</v>
      </c>
      <c r="M155" s="161" t="s">
        <v>556</v>
      </c>
      <c r="N155" s="167">
        <v>42208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8">
        <v>19</v>
      </c>
      <c r="B156" s="159">
        <v>41976</v>
      </c>
      <c r="C156" s="159"/>
      <c r="D156" s="160" t="s">
        <v>616</v>
      </c>
      <c r="E156" s="161" t="s">
        <v>558</v>
      </c>
      <c r="F156" s="162">
        <v>360</v>
      </c>
      <c r="G156" s="161" t="s">
        <v>587</v>
      </c>
      <c r="H156" s="161">
        <v>427</v>
      </c>
      <c r="I156" s="163">
        <v>425</v>
      </c>
      <c r="J156" s="164" t="s">
        <v>617</v>
      </c>
      <c r="K156" s="165">
        <f t="shared" si="125"/>
        <v>67</v>
      </c>
      <c r="L156" s="166">
        <f t="shared" si="126"/>
        <v>0.18611111111111112</v>
      </c>
      <c r="M156" s="161" t="s">
        <v>556</v>
      </c>
      <c r="N156" s="167">
        <v>42058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8">
        <v>20</v>
      </c>
      <c r="B157" s="159">
        <v>42012</v>
      </c>
      <c r="C157" s="159"/>
      <c r="D157" s="160" t="s">
        <v>618</v>
      </c>
      <c r="E157" s="161" t="s">
        <v>558</v>
      </c>
      <c r="F157" s="162">
        <v>360</v>
      </c>
      <c r="G157" s="161" t="s">
        <v>587</v>
      </c>
      <c r="H157" s="161">
        <v>455</v>
      </c>
      <c r="I157" s="163">
        <v>420</v>
      </c>
      <c r="J157" s="164" t="s">
        <v>619</v>
      </c>
      <c r="K157" s="165">
        <f t="shared" si="125"/>
        <v>95</v>
      </c>
      <c r="L157" s="166">
        <f t="shared" si="126"/>
        <v>0.2638888888888889</v>
      </c>
      <c r="M157" s="161" t="s">
        <v>556</v>
      </c>
      <c r="N157" s="167">
        <v>42024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8">
        <v>21</v>
      </c>
      <c r="B158" s="159">
        <v>42012</v>
      </c>
      <c r="C158" s="159"/>
      <c r="D158" s="160" t="s">
        <v>620</v>
      </c>
      <c r="E158" s="161" t="s">
        <v>558</v>
      </c>
      <c r="F158" s="162">
        <v>130</v>
      </c>
      <c r="G158" s="161"/>
      <c r="H158" s="161">
        <v>175.5</v>
      </c>
      <c r="I158" s="163">
        <v>165</v>
      </c>
      <c r="J158" s="164" t="s">
        <v>621</v>
      </c>
      <c r="K158" s="165">
        <f t="shared" si="125"/>
        <v>45.5</v>
      </c>
      <c r="L158" s="166">
        <f t="shared" si="126"/>
        <v>0.35</v>
      </c>
      <c r="M158" s="161" t="s">
        <v>556</v>
      </c>
      <c r="N158" s="167">
        <v>43088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8">
        <v>22</v>
      </c>
      <c r="B159" s="159">
        <v>42040</v>
      </c>
      <c r="C159" s="159"/>
      <c r="D159" s="160" t="s">
        <v>371</v>
      </c>
      <c r="E159" s="161" t="s">
        <v>586</v>
      </c>
      <c r="F159" s="162">
        <v>98</v>
      </c>
      <c r="G159" s="161"/>
      <c r="H159" s="161">
        <v>120</v>
      </c>
      <c r="I159" s="163">
        <v>120</v>
      </c>
      <c r="J159" s="164" t="s">
        <v>588</v>
      </c>
      <c r="K159" s="165">
        <f t="shared" si="125"/>
        <v>22</v>
      </c>
      <c r="L159" s="166">
        <f t="shared" si="126"/>
        <v>0.22448979591836735</v>
      </c>
      <c r="M159" s="161" t="s">
        <v>556</v>
      </c>
      <c r="N159" s="167">
        <v>42753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8">
        <v>23</v>
      </c>
      <c r="B160" s="159">
        <v>42040</v>
      </c>
      <c r="C160" s="159"/>
      <c r="D160" s="160" t="s">
        <v>622</v>
      </c>
      <c r="E160" s="161" t="s">
        <v>586</v>
      </c>
      <c r="F160" s="162">
        <v>196</v>
      </c>
      <c r="G160" s="161"/>
      <c r="H160" s="161">
        <v>262</v>
      </c>
      <c r="I160" s="163">
        <v>255</v>
      </c>
      <c r="J160" s="164" t="s">
        <v>588</v>
      </c>
      <c r="K160" s="165">
        <f t="shared" si="125"/>
        <v>66</v>
      </c>
      <c r="L160" s="166">
        <f t="shared" si="126"/>
        <v>0.33673469387755101</v>
      </c>
      <c r="M160" s="161" t="s">
        <v>556</v>
      </c>
      <c r="N160" s="167">
        <v>42599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68">
        <v>24</v>
      </c>
      <c r="B161" s="169">
        <v>42067</v>
      </c>
      <c r="C161" s="169"/>
      <c r="D161" s="170" t="s">
        <v>370</v>
      </c>
      <c r="E161" s="171" t="s">
        <v>586</v>
      </c>
      <c r="F161" s="172">
        <v>235</v>
      </c>
      <c r="G161" s="172"/>
      <c r="H161" s="173">
        <v>77</v>
      </c>
      <c r="I161" s="173" t="s">
        <v>623</v>
      </c>
      <c r="J161" s="174" t="s">
        <v>624</v>
      </c>
      <c r="K161" s="175">
        <f t="shared" si="125"/>
        <v>-158</v>
      </c>
      <c r="L161" s="176">
        <f t="shared" si="126"/>
        <v>-0.67234042553191486</v>
      </c>
      <c r="M161" s="172" t="s">
        <v>568</v>
      </c>
      <c r="N161" s="169">
        <v>43522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8">
        <v>25</v>
      </c>
      <c r="B162" s="159">
        <v>42067</v>
      </c>
      <c r="C162" s="159"/>
      <c r="D162" s="160" t="s">
        <v>625</v>
      </c>
      <c r="E162" s="161" t="s">
        <v>586</v>
      </c>
      <c r="F162" s="162">
        <v>185</v>
      </c>
      <c r="G162" s="161"/>
      <c r="H162" s="161">
        <v>224</v>
      </c>
      <c r="I162" s="163" t="s">
        <v>626</v>
      </c>
      <c r="J162" s="164" t="s">
        <v>588</v>
      </c>
      <c r="K162" s="165">
        <f t="shared" si="125"/>
        <v>39</v>
      </c>
      <c r="L162" s="166">
        <f t="shared" si="126"/>
        <v>0.21081081081081082</v>
      </c>
      <c r="M162" s="161" t="s">
        <v>556</v>
      </c>
      <c r="N162" s="167">
        <v>42647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68">
        <v>26</v>
      </c>
      <c r="B163" s="169">
        <v>42090</v>
      </c>
      <c r="C163" s="169"/>
      <c r="D163" s="177" t="s">
        <v>627</v>
      </c>
      <c r="E163" s="172" t="s">
        <v>586</v>
      </c>
      <c r="F163" s="172">
        <v>49.5</v>
      </c>
      <c r="G163" s="173"/>
      <c r="H163" s="173">
        <v>15.85</v>
      </c>
      <c r="I163" s="173">
        <v>67</v>
      </c>
      <c r="J163" s="174" t="s">
        <v>628</v>
      </c>
      <c r="K163" s="173">
        <f t="shared" si="125"/>
        <v>-33.65</v>
      </c>
      <c r="L163" s="178">
        <f t="shared" si="126"/>
        <v>-0.67979797979797973</v>
      </c>
      <c r="M163" s="172" t="s">
        <v>568</v>
      </c>
      <c r="N163" s="179">
        <v>43627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8">
        <v>27</v>
      </c>
      <c r="B164" s="159">
        <v>42093</v>
      </c>
      <c r="C164" s="159"/>
      <c r="D164" s="160" t="s">
        <v>629</v>
      </c>
      <c r="E164" s="161" t="s">
        <v>586</v>
      </c>
      <c r="F164" s="162">
        <v>183.5</v>
      </c>
      <c r="G164" s="161"/>
      <c r="H164" s="161">
        <v>219</v>
      </c>
      <c r="I164" s="163">
        <v>218</v>
      </c>
      <c r="J164" s="164" t="s">
        <v>630</v>
      </c>
      <c r="K164" s="165">
        <f t="shared" si="125"/>
        <v>35.5</v>
      </c>
      <c r="L164" s="166">
        <f t="shared" si="126"/>
        <v>0.19346049046321526</v>
      </c>
      <c r="M164" s="161" t="s">
        <v>556</v>
      </c>
      <c r="N164" s="167">
        <v>42103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8">
        <v>28</v>
      </c>
      <c r="B165" s="159">
        <v>42114</v>
      </c>
      <c r="C165" s="159"/>
      <c r="D165" s="160" t="s">
        <v>631</v>
      </c>
      <c r="E165" s="161" t="s">
        <v>586</v>
      </c>
      <c r="F165" s="162">
        <f>(227+237)/2</f>
        <v>232</v>
      </c>
      <c r="G165" s="161"/>
      <c r="H165" s="161">
        <v>298</v>
      </c>
      <c r="I165" s="163">
        <v>298</v>
      </c>
      <c r="J165" s="164" t="s">
        <v>588</v>
      </c>
      <c r="K165" s="165">
        <f t="shared" si="125"/>
        <v>66</v>
      </c>
      <c r="L165" s="166">
        <f t="shared" si="126"/>
        <v>0.28448275862068967</v>
      </c>
      <c r="M165" s="161" t="s">
        <v>556</v>
      </c>
      <c r="N165" s="167">
        <v>42823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8">
        <v>29</v>
      </c>
      <c r="B166" s="159">
        <v>42128</v>
      </c>
      <c r="C166" s="159"/>
      <c r="D166" s="160" t="s">
        <v>632</v>
      </c>
      <c r="E166" s="161" t="s">
        <v>558</v>
      </c>
      <c r="F166" s="162">
        <v>385</v>
      </c>
      <c r="G166" s="161"/>
      <c r="H166" s="161">
        <f>212.5+331</f>
        <v>543.5</v>
      </c>
      <c r="I166" s="163">
        <v>510</v>
      </c>
      <c r="J166" s="164" t="s">
        <v>633</v>
      </c>
      <c r="K166" s="165">
        <f t="shared" si="125"/>
        <v>158.5</v>
      </c>
      <c r="L166" s="166">
        <f t="shared" si="126"/>
        <v>0.41168831168831171</v>
      </c>
      <c r="M166" s="161" t="s">
        <v>556</v>
      </c>
      <c r="N166" s="167">
        <v>42235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8">
        <v>30</v>
      </c>
      <c r="B167" s="159">
        <v>42128</v>
      </c>
      <c r="C167" s="159"/>
      <c r="D167" s="160" t="s">
        <v>634</v>
      </c>
      <c r="E167" s="161" t="s">
        <v>558</v>
      </c>
      <c r="F167" s="162">
        <v>115.5</v>
      </c>
      <c r="G167" s="161"/>
      <c r="H167" s="161">
        <v>146</v>
      </c>
      <c r="I167" s="163">
        <v>142</v>
      </c>
      <c r="J167" s="164" t="s">
        <v>635</v>
      </c>
      <c r="K167" s="165">
        <f t="shared" si="125"/>
        <v>30.5</v>
      </c>
      <c r="L167" s="166">
        <f t="shared" si="126"/>
        <v>0.26406926406926406</v>
      </c>
      <c r="M167" s="161" t="s">
        <v>556</v>
      </c>
      <c r="N167" s="167">
        <v>42202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8">
        <v>31</v>
      </c>
      <c r="B168" s="159">
        <v>42151</v>
      </c>
      <c r="C168" s="159"/>
      <c r="D168" s="160" t="s">
        <v>636</v>
      </c>
      <c r="E168" s="161" t="s">
        <v>558</v>
      </c>
      <c r="F168" s="162">
        <v>237.5</v>
      </c>
      <c r="G168" s="161"/>
      <c r="H168" s="161">
        <v>279.5</v>
      </c>
      <c r="I168" s="163">
        <v>278</v>
      </c>
      <c r="J168" s="164" t="s">
        <v>588</v>
      </c>
      <c r="K168" s="165">
        <f t="shared" si="125"/>
        <v>42</v>
      </c>
      <c r="L168" s="166">
        <f t="shared" si="126"/>
        <v>0.17684210526315788</v>
      </c>
      <c r="M168" s="161" t="s">
        <v>556</v>
      </c>
      <c r="N168" s="167">
        <v>42222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8">
        <v>32</v>
      </c>
      <c r="B169" s="159">
        <v>42174</v>
      </c>
      <c r="C169" s="159"/>
      <c r="D169" s="160" t="s">
        <v>607</v>
      </c>
      <c r="E169" s="161" t="s">
        <v>586</v>
      </c>
      <c r="F169" s="162">
        <v>340</v>
      </c>
      <c r="G169" s="161"/>
      <c r="H169" s="161">
        <v>448</v>
      </c>
      <c r="I169" s="163">
        <v>448</v>
      </c>
      <c r="J169" s="164" t="s">
        <v>588</v>
      </c>
      <c r="K169" s="165">
        <f t="shared" si="125"/>
        <v>108</v>
      </c>
      <c r="L169" s="166">
        <f t="shared" si="126"/>
        <v>0.31764705882352939</v>
      </c>
      <c r="M169" s="161" t="s">
        <v>556</v>
      </c>
      <c r="N169" s="167">
        <v>43018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8">
        <v>33</v>
      </c>
      <c r="B170" s="159">
        <v>42191</v>
      </c>
      <c r="C170" s="159"/>
      <c r="D170" s="160" t="s">
        <v>637</v>
      </c>
      <c r="E170" s="161" t="s">
        <v>586</v>
      </c>
      <c r="F170" s="162">
        <v>390</v>
      </c>
      <c r="G170" s="161"/>
      <c r="H170" s="161">
        <v>460</v>
      </c>
      <c r="I170" s="163">
        <v>460</v>
      </c>
      <c r="J170" s="164" t="s">
        <v>588</v>
      </c>
      <c r="K170" s="165">
        <f t="shared" si="125"/>
        <v>70</v>
      </c>
      <c r="L170" s="166">
        <f t="shared" si="126"/>
        <v>0.17948717948717949</v>
      </c>
      <c r="M170" s="161" t="s">
        <v>556</v>
      </c>
      <c r="N170" s="167">
        <v>42478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68">
        <v>34</v>
      </c>
      <c r="B171" s="169">
        <v>42195</v>
      </c>
      <c r="C171" s="169"/>
      <c r="D171" s="170" t="s">
        <v>638</v>
      </c>
      <c r="E171" s="171" t="s">
        <v>586</v>
      </c>
      <c r="F171" s="172">
        <v>122.5</v>
      </c>
      <c r="G171" s="172"/>
      <c r="H171" s="173">
        <v>61</v>
      </c>
      <c r="I171" s="173">
        <v>172</v>
      </c>
      <c r="J171" s="174" t="s">
        <v>639</v>
      </c>
      <c r="K171" s="175">
        <f t="shared" si="125"/>
        <v>-61.5</v>
      </c>
      <c r="L171" s="176">
        <f t="shared" si="126"/>
        <v>-0.50204081632653064</v>
      </c>
      <c r="M171" s="172" t="s">
        <v>568</v>
      </c>
      <c r="N171" s="169">
        <v>43333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8">
        <v>35</v>
      </c>
      <c r="B172" s="159">
        <v>42219</v>
      </c>
      <c r="C172" s="159"/>
      <c r="D172" s="160" t="s">
        <v>640</v>
      </c>
      <c r="E172" s="161" t="s">
        <v>586</v>
      </c>
      <c r="F172" s="162">
        <v>297.5</v>
      </c>
      <c r="G172" s="161"/>
      <c r="H172" s="161">
        <v>350</v>
      </c>
      <c r="I172" s="163">
        <v>360</v>
      </c>
      <c r="J172" s="164" t="s">
        <v>641</v>
      </c>
      <c r="K172" s="165">
        <f t="shared" si="125"/>
        <v>52.5</v>
      </c>
      <c r="L172" s="166">
        <f t="shared" si="126"/>
        <v>0.17647058823529413</v>
      </c>
      <c r="M172" s="161" t="s">
        <v>556</v>
      </c>
      <c r="N172" s="167">
        <v>42232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8">
        <v>36</v>
      </c>
      <c r="B173" s="159">
        <v>42219</v>
      </c>
      <c r="C173" s="159"/>
      <c r="D173" s="160" t="s">
        <v>642</v>
      </c>
      <c r="E173" s="161" t="s">
        <v>586</v>
      </c>
      <c r="F173" s="162">
        <v>115.5</v>
      </c>
      <c r="G173" s="161"/>
      <c r="H173" s="161">
        <v>149</v>
      </c>
      <c r="I173" s="163">
        <v>140</v>
      </c>
      <c r="J173" s="164" t="s">
        <v>643</v>
      </c>
      <c r="K173" s="165">
        <f t="shared" si="125"/>
        <v>33.5</v>
      </c>
      <c r="L173" s="166">
        <f t="shared" si="126"/>
        <v>0.29004329004329005</v>
      </c>
      <c r="M173" s="161" t="s">
        <v>556</v>
      </c>
      <c r="N173" s="167">
        <v>42740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8">
        <v>37</v>
      </c>
      <c r="B174" s="159">
        <v>42251</v>
      </c>
      <c r="C174" s="159"/>
      <c r="D174" s="160" t="s">
        <v>636</v>
      </c>
      <c r="E174" s="161" t="s">
        <v>586</v>
      </c>
      <c r="F174" s="162">
        <v>226</v>
      </c>
      <c r="G174" s="161"/>
      <c r="H174" s="161">
        <v>292</v>
      </c>
      <c r="I174" s="163">
        <v>292</v>
      </c>
      <c r="J174" s="164" t="s">
        <v>644</v>
      </c>
      <c r="K174" s="165">
        <f t="shared" si="125"/>
        <v>66</v>
      </c>
      <c r="L174" s="166">
        <f t="shared" si="126"/>
        <v>0.29203539823008851</v>
      </c>
      <c r="M174" s="161" t="s">
        <v>556</v>
      </c>
      <c r="N174" s="167">
        <v>42286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8">
        <v>38</v>
      </c>
      <c r="B175" s="159">
        <v>42254</v>
      </c>
      <c r="C175" s="159"/>
      <c r="D175" s="160" t="s">
        <v>631</v>
      </c>
      <c r="E175" s="161" t="s">
        <v>586</v>
      </c>
      <c r="F175" s="162">
        <v>232.5</v>
      </c>
      <c r="G175" s="161"/>
      <c r="H175" s="161">
        <v>312.5</v>
      </c>
      <c r="I175" s="163">
        <v>310</v>
      </c>
      <c r="J175" s="164" t="s">
        <v>588</v>
      </c>
      <c r="K175" s="165">
        <f t="shared" si="125"/>
        <v>80</v>
      </c>
      <c r="L175" s="166">
        <f t="shared" si="126"/>
        <v>0.34408602150537637</v>
      </c>
      <c r="M175" s="161" t="s">
        <v>556</v>
      </c>
      <c r="N175" s="167">
        <v>42823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8">
        <v>39</v>
      </c>
      <c r="B176" s="159">
        <v>42268</v>
      </c>
      <c r="C176" s="159"/>
      <c r="D176" s="160" t="s">
        <v>645</v>
      </c>
      <c r="E176" s="161" t="s">
        <v>586</v>
      </c>
      <c r="F176" s="162">
        <v>196.5</v>
      </c>
      <c r="G176" s="161"/>
      <c r="H176" s="161">
        <v>238</v>
      </c>
      <c r="I176" s="163">
        <v>238</v>
      </c>
      <c r="J176" s="164" t="s">
        <v>644</v>
      </c>
      <c r="K176" s="165">
        <f t="shared" si="125"/>
        <v>41.5</v>
      </c>
      <c r="L176" s="166">
        <f t="shared" si="126"/>
        <v>0.21119592875318066</v>
      </c>
      <c r="M176" s="161" t="s">
        <v>556</v>
      </c>
      <c r="N176" s="167">
        <v>42291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8">
        <v>40</v>
      </c>
      <c r="B177" s="159">
        <v>42271</v>
      </c>
      <c r="C177" s="159"/>
      <c r="D177" s="160" t="s">
        <v>585</v>
      </c>
      <c r="E177" s="161" t="s">
        <v>586</v>
      </c>
      <c r="F177" s="162">
        <v>65</v>
      </c>
      <c r="G177" s="161"/>
      <c r="H177" s="161">
        <v>82</v>
      </c>
      <c r="I177" s="163">
        <v>82</v>
      </c>
      <c r="J177" s="164" t="s">
        <v>644</v>
      </c>
      <c r="K177" s="165">
        <f t="shared" si="125"/>
        <v>17</v>
      </c>
      <c r="L177" s="166">
        <f t="shared" si="126"/>
        <v>0.26153846153846155</v>
      </c>
      <c r="M177" s="161" t="s">
        <v>556</v>
      </c>
      <c r="N177" s="167">
        <v>42578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8">
        <v>41</v>
      </c>
      <c r="B178" s="159">
        <v>42291</v>
      </c>
      <c r="C178" s="159"/>
      <c r="D178" s="160" t="s">
        <v>646</v>
      </c>
      <c r="E178" s="161" t="s">
        <v>586</v>
      </c>
      <c r="F178" s="162">
        <v>144</v>
      </c>
      <c r="G178" s="161"/>
      <c r="H178" s="161">
        <v>182.5</v>
      </c>
      <c r="I178" s="163">
        <v>181</v>
      </c>
      <c r="J178" s="164" t="s">
        <v>644</v>
      </c>
      <c r="K178" s="165">
        <f t="shared" si="125"/>
        <v>38.5</v>
      </c>
      <c r="L178" s="166">
        <f t="shared" si="126"/>
        <v>0.2673611111111111</v>
      </c>
      <c r="M178" s="161" t="s">
        <v>556</v>
      </c>
      <c r="N178" s="167">
        <v>42817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8">
        <v>42</v>
      </c>
      <c r="B179" s="159">
        <v>42291</v>
      </c>
      <c r="C179" s="159"/>
      <c r="D179" s="160" t="s">
        <v>647</v>
      </c>
      <c r="E179" s="161" t="s">
        <v>586</v>
      </c>
      <c r="F179" s="162">
        <v>264</v>
      </c>
      <c r="G179" s="161"/>
      <c r="H179" s="161">
        <v>311</v>
      </c>
      <c r="I179" s="163">
        <v>311</v>
      </c>
      <c r="J179" s="164" t="s">
        <v>644</v>
      </c>
      <c r="K179" s="165">
        <f t="shared" si="125"/>
        <v>47</v>
      </c>
      <c r="L179" s="166">
        <f t="shared" si="126"/>
        <v>0.17803030303030304</v>
      </c>
      <c r="M179" s="161" t="s">
        <v>556</v>
      </c>
      <c r="N179" s="167">
        <v>42604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8">
        <v>43</v>
      </c>
      <c r="B180" s="159">
        <v>42318</v>
      </c>
      <c r="C180" s="159"/>
      <c r="D180" s="160" t="s">
        <v>648</v>
      </c>
      <c r="E180" s="161" t="s">
        <v>558</v>
      </c>
      <c r="F180" s="162">
        <v>549.5</v>
      </c>
      <c r="G180" s="161"/>
      <c r="H180" s="161">
        <v>630</v>
      </c>
      <c r="I180" s="163">
        <v>630</v>
      </c>
      <c r="J180" s="164" t="s">
        <v>644</v>
      </c>
      <c r="K180" s="165">
        <f t="shared" si="125"/>
        <v>80.5</v>
      </c>
      <c r="L180" s="166">
        <f t="shared" si="126"/>
        <v>0.1464968152866242</v>
      </c>
      <c r="M180" s="161" t="s">
        <v>556</v>
      </c>
      <c r="N180" s="167">
        <v>42419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8">
        <v>44</v>
      </c>
      <c r="B181" s="159">
        <v>42342</v>
      </c>
      <c r="C181" s="159"/>
      <c r="D181" s="160" t="s">
        <v>649</v>
      </c>
      <c r="E181" s="161" t="s">
        <v>586</v>
      </c>
      <c r="F181" s="162">
        <v>1027.5</v>
      </c>
      <c r="G181" s="161"/>
      <c r="H181" s="161">
        <v>1315</v>
      </c>
      <c r="I181" s="163">
        <v>1250</v>
      </c>
      <c r="J181" s="164" t="s">
        <v>644</v>
      </c>
      <c r="K181" s="165">
        <f t="shared" si="125"/>
        <v>287.5</v>
      </c>
      <c r="L181" s="166">
        <f t="shared" si="126"/>
        <v>0.27980535279805352</v>
      </c>
      <c r="M181" s="161" t="s">
        <v>556</v>
      </c>
      <c r="N181" s="167">
        <v>43244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8">
        <v>45</v>
      </c>
      <c r="B182" s="159">
        <v>42367</v>
      </c>
      <c r="C182" s="159"/>
      <c r="D182" s="160" t="s">
        <v>650</v>
      </c>
      <c r="E182" s="161" t="s">
        <v>586</v>
      </c>
      <c r="F182" s="162">
        <v>465</v>
      </c>
      <c r="G182" s="161"/>
      <c r="H182" s="161">
        <v>540</v>
      </c>
      <c r="I182" s="163">
        <v>540</v>
      </c>
      <c r="J182" s="164" t="s">
        <v>644</v>
      </c>
      <c r="K182" s="165">
        <f t="shared" si="125"/>
        <v>75</v>
      </c>
      <c r="L182" s="166">
        <f t="shared" si="126"/>
        <v>0.16129032258064516</v>
      </c>
      <c r="M182" s="161" t="s">
        <v>556</v>
      </c>
      <c r="N182" s="167">
        <v>42530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8">
        <v>46</v>
      </c>
      <c r="B183" s="159">
        <v>42380</v>
      </c>
      <c r="C183" s="159"/>
      <c r="D183" s="160" t="s">
        <v>371</v>
      </c>
      <c r="E183" s="161" t="s">
        <v>558</v>
      </c>
      <c r="F183" s="162">
        <v>81</v>
      </c>
      <c r="G183" s="161"/>
      <c r="H183" s="161">
        <v>110</v>
      </c>
      <c r="I183" s="163">
        <v>110</v>
      </c>
      <c r="J183" s="164" t="s">
        <v>644</v>
      </c>
      <c r="K183" s="165">
        <f t="shared" si="125"/>
        <v>29</v>
      </c>
      <c r="L183" s="166">
        <f t="shared" si="126"/>
        <v>0.35802469135802467</v>
      </c>
      <c r="M183" s="161" t="s">
        <v>556</v>
      </c>
      <c r="N183" s="167">
        <v>42745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8">
        <v>47</v>
      </c>
      <c r="B184" s="159">
        <v>42382</v>
      </c>
      <c r="C184" s="159"/>
      <c r="D184" s="160" t="s">
        <v>651</v>
      </c>
      <c r="E184" s="161" t="s">
        <v>558</v>
      </c>
      <c r="F184" s="162">
        <v>417.5</v>
      </c>
      <c r="G184" s="161"/>
      <c r="H184" s="161">
        <v>547</v>
      </c>
      <c r="I184" s="163">
        <v>535</v>
      </c>
      <c r="J184" s="164" t="s">
        <v>644</v>
      </c>
      <c r="K184" s="165">
        <f t="shared" si="125"/>
        <v>129.5</v>
      </c>
      <c r="L184" s="166">
        <f t="shared" si="126"/>
        <v>0.31017964071856285</v>
      </c>
      <c r="M184" s="161" t="s">
        <v>556</v>
      </c>
      <c r="N184" s="167">
        <v>42578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8">
        <v>48</v>
      </c>
      <c r="B185" s="159">
        <v>42408</v>
      </c>
      <c r="C185" s="159"/>
      <c r="D185" s="160" t="s">
        <v>652</v>
      </c>
      <c r="E185" s="161" t="s">
        <v>586</v>
      </c>
      <c r="F185" s="162">
        <v>650</v>
      </c>
      <c r="G185" s="161"/>
      <c r="H185" s="161">
        <v>800</v>
      </c>
      <c r="I185" s="163">
        <v>800</v>
      </c>
      <c r="J185" s="164" t="s">
        <v>644</v>
      </c>
      <c r="K185" s="165">
        <f t="shared" si="125"/>
        <v>150</v>
      </c>
      <c r="L185" s="166">
        <f t="shared" si="126"/>
        <v>0.23076923076923078</v>
      </c>
      <c r="M185" s="161" t="s">
        <v>556</v>
      </c>
      <c r="N185" s="167">
        <v>43154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8">
        <v>49</v>
      </c>
      <c r="B186" s="159">
        <v>42433</v>
      </c>
      <c r="C186" s="159"/>
      <c r="D186" s="160" t="s">
        <v>209</v>
      </c>
      <c r="E186" s="161" t="s">
        <v>586</v>
      </c>
      <c r="F186" s="162">
        <v>437.5</v>
      </c>
      <c r="G186" s="161"/>
      <c r="H186" s="161">
        <v>504.5</v>
      </c>
      <c r="I186" s="163">
        <v>522</v>
      </c>
      <c r="J186" s="164" t="s">
        <v>653</v>
      </c>
      <c r="K186" s="165">
        <f t="shared" si="125"/>
        <v>67</v>
      </c>
      <c r="L186" s="166">
        <f t="shared" si="126"/>
        <v>0.15314285714285714</v>
      </c>
      <c r="M186" s="161" t="s">
        <v>556</v>
      </c>
      <c r="N186" s="167">
        <v>42480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8">
        <v>50</v>
      </c>
      <c r="B187" s="159">
        <v>42438</v>
      </c>
      <c r="C187" s="159"/>
      <c r="D187" s="160" t="s">
        <v>654</v>
      </c>
      <c r="E187" s="161" t="s">
        <v>586</v>
      </c>
      <c r="F187" s="162">
        <v>189.5</v>
      </c>
      <c r="G187" s="161"/>
      <c r="H187" s="161">
        <v>218</v>
      </c>
      <c r="I187" s="163">
        <v>218</v>
      </c>
      <c r="J187" s="164" t="s">
        <v>644</v>
      </c>
      <c r="K187" s="165">
        <f t="shared" si="125"/>
        <v>28.5</v>
      </c>
      <c r="L187" s="166">
        <f t="shared" si="126"/>
        <v>0.15039577836411611</v>
      </c>
      <c r="M187" s="161" t="s">
        <v>556</v>
      </c>
      <c r="N187" s="167">
        <v>43034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68">
        <v>51</v>
      </c>
      <c r="B188" s="169">
        <v>42471</v>
      </c>
      <c r="C188" s="169"/>
      <c r="D188" s="177" t="s">
        <v>655</v>
      </c>
      <c r="E188" s="172" t="s">
        <v>586</v>
      </c>
      <c r="F188" s="172">
        <v>36.5</v>
      </c>
      <c r="G188" s="173"/>
      <c r="H188" s="173">
        <v>15.85</v>
      </c>
      <c r="I188" s="173">
        <v>60</v>
      </c>
      <c r="J188" s="174" t="s">
        <v>656</v>
      </c>
      <c r="K188" s="175">
        <f t="shared" si="125"/>
        <v>-20.65</v>
      </c>
      <c r="L188" s="176">
        <f t="shared" si="126"/>
        <v>-0.5657534246575342</v>
      </c>
      <c r="M188" s="172" t="s">
        <v>568</v>
      </c>
      <c r="N188" s="180">
        <v>43627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8">
        <v>52</v>
      </c>
      <c r="B189" s="159">
        <v>42472</v>
      </c>
      <c r="C189" s="159"/>
      <c r="D189" s="160" t="s">
        <v>657</v>
      </c>
      <c r="E189" s="161" t="s">
        <v>586</v>
      </c>
      <c r="F189" s="162">
        <v>93</v>
      </c>
      <c r="G189" s="161"/>
      <c r="H189" s="161">
        <v>149</v>
      </c>
      <c r="I189" s="163">
        <v>140</v>
      </c>
      <c r="J189" s="164" t="s">
        <v>658</v>
      </c>
      <c r="K189" s="165">
        <f t="shared" si="125"/>
        <v>56</v>
      </c>
      <c r="L189" s="166">
        <f t="shared" si="126"/>
        <v>0.60215053763440862</v>
      </c>
      <c r="M189" s="161" t="s">
        <v>556</v>
      </c>
      <c r="N189" s="167">
        <v>42740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8">
        <v>53</v>
      </c>
      <c r="B190" s="159">
        <v>42472</v>
      </c>
      <c r="C190" s="159"/>
      <c r="D190" s="160" t="s">
        <v>659</v>
      </c>
      <c r="E190" s="161" t="s">
        <v>586</v>
      </c>
      <c r="F190" s="162">
        <v>130</v>
      </c>
      <c r="G190" s="161"/>
      <c r="H190" s="161">
        <v>150</v>
      </c>
      <c r="I190" s="163" t="s">
        <v>660</v>
      </c>
      <c r="J190" s="164" t="s">
        <v>644</v>
      </c>
      <c r="K190" s="165">
        <f t="shared" si="125"/>
        <v>20</v>
      </c>
      <c r="L190" s="166">
        <f t="shared" si="126"/>
        <v>0.15384615384615385</v>
      </c>
      <c r="M190" s="161" t="s">
        <v>556</v>
      </c>
      <c r="N190" s="167">
        <v>42564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8">
        <v>54</v>
      </c>
      <c r="B191" s="159">
        <v>42473</v>
      </c>
      <c r="C191" s="159"/>
      <c r="D191" s="160" t="s">
        <v>661</v>
      </c>
      <c r="E191" s="161" t="s">
        <v>586</v>
      </c>
      <c r="F191" s="162">
        <v>196</v>
      </c>
      <c r="G191" s="161"/>
      <c r="H191" s="161">
        <v>299</v>
      </c>
      <c r="I191" s="163">
        <v>299</v>
      </c>
      <c r="J191" s="164" t="s">
        <v>644</v>
      </c>
      <c r="K191" s="165">
        <v>103</v>
      </c>
      <c r="L191" s="166">
        <v>0.52551020408163296</v>
      </c>
      <c r="M191" s="161" t="s">
        <v>556</v>
      </c>
      <c r="N191" s="167">
        <v>42620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8">
        <v>55</v>
      </c>
      <c r="B192" s="159">
        <v>42473</v>
      </c>
      <c r="C192" s="159"/>
      <c r="D192" s="160" t="s">
        <v>662</v>
      </c>
      <c r="E192" s="161" t="s">
        <v>586</v>
      </c>
      <c r="F192" s="162">
        <v>88</v>
      </c>
      <c r="G192" s="161"/>
      <c r="H192" s="161">
        <v>103</v>
      </c>
      <c r="I192" s="163">
        <v>103</v>
      </c>
      <c r="J192" s="164" t="s">
        <v>644</v>
      </c>
      <c r="K192" s="165">
        <v>15</v>
      </c>
      <c r="L192" s="166">
        <v>0.170454545454545</v>
      </c>
      <c r="M192" s="161" t="s">
        <v>556</v>
      </c>
      <c r="N192" s="167">
        <v>42530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8">
        <v>56</v>
      </c>
      <c r="B193" s="159">
        <v>42492</v>
      </c>
      <c r="C193" s="159"/>
      <c r="D193" s="160" t="s">
        <v>663</v>
      </c>
      <c r="E193" s="161" t="s">
        <v>586</v>
      </c>
      <c r="F193" s="162">
        <v>127.5</v>
      </c>
      <c r="G193" s="161"/>
      <c r="H193" s="161">
        <v>148</v>
      </c>
      <c r="I193" s="163" t="s">
        <v>664</v>
      </c>
      <c r="J193" s="164" t="s">
        <v>644</v>
      </c>
      <c r="K193" s="165">
        <f>H193-F193</f>
        <v>20.5</v>
      </c>
      <c r="L193" s="166">
        <f>K193/F193</f>
        <v>0.16078431372549021</v>
      </c>
      <c r="M193" s="161" t="s">
        <v>556</v>
      </c>
      <c r="N193" s="167">
        <v>42564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8">
        <v>57</v>
      </c>
      <c r="B194" s="159">
        <v>42493</v>
      </c>
      <c r="C194" s="159"/>
      <c r="D194" s="160" t="s">
        <v>665</v>
      </c>
      <c r="E194" s="161" t="s">
        <v>586</v>
      </c>
      <c r="F194" s="162">
        <v>675</v>
      </c>
      <c r="G194" s="161"/>
      <c r="H194" s="161">
        <v>815</v>
      </c>
      <c r="I194" s="163" t="s">
        <v>666</v>
      </c>
      <c r="J194" s="164" t="s">
        <v>644</v>
      </c>
      <c r="K194" s="165">
        <f>H194-F194</f>
        <v>140</v>
      </c>
      <c r="L194" s="166">
        <f>K194/F194</f>
        <v>0.2074074074074074</v>
      </c>
      <c r="M194" s="161" t="s">
        <v>556</v>
      </c>
      <c r="N194" s="167">
        <v>43154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68">
        <v>58</v>
      </c>
      <c r="B195" s="169">
        <v>42522</v>
      </c>
      <c r="C195" s="169"/>
      <c r="D195" s="170" t="s">
        <v>667</v>
      </c>
      <c r="E195" s="171" t="s">
        <v>586</v>
      </c>
      <c r="F195" s="172">
        <v>500</v>
      </c>
      <c r="G195" s="172"/>
      <c r="H195" s="173">
        <v>232.5</v>
      </c>
      <c r="I195" s="173" t="s">
        <v>668</v>
      </c>
      <c r="J195" s="174" t="s">
        <v>669</v>
      </c>
      <c r="K195" s="175">
        <f>H195-F195</f>
        <v>-267.5</v>
      </c>
      <c r="L195" s="176">
        <f>K195/F195</f>
        <v>-0.53500000000000003</v>
      </c>
      <c r="M195" s="172" t="s">
        <v>568</v>
      </c>
      <c r="N195" s="169">
        <v>43735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8">
        <v>59</v>
      </c>
      <c r="B196" s="159">
        <v>42527</v>
      </c>
      <c r="C196" s="159"/>
      <c r="D196" s="160" t="s">
        <v>511</v>
      </c>
      <c r="E196" s="161" t="s">
        <v>586</v>
      </c>
      <c r="F196" s="162">
        <v>110</v>
      </c>
      <c r="G196" s="161"/>
      <c r="H196" s="161">
        <v>126.5</v>
      </c>
      <c r="I196" s="163">
        <v>125</v>
      </c>
      <c r="J196" s="164" t="s">
        <v>595</v>
      </c>
      <c r="K196" s="165">
        <f>H196-F196</f>
        <v>16.5</v>
      </c>
      <c r="L196" s="166">
        <f>K196/F196</f>
        <v>0.15</v>
      </c>
      <c r="M196" s="161" t="s">
        <v>556</v>
      </c>
      <c r="N196" s="167">
        <v>42552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8">
        <v>60</v>
      </c>
      <c r="B197" s="159">
        <v>42538</v>
      </c>
      <c r="C197" s="159"/>
      <c r="D197" s="160" t="s">
        <v>670</v>
      </c>
      <c r="E197" s="161" t="s">
        <v>586</v>
      </c>
      <c r="F197" s="162">
        <v>44</v>
      </c>
      <c r="G197" s="161"/>
      <c r="H197" s="161">
        <v>69.5</v>
      </c>
      <c r="I197" s="163">
        <v>69.5</v>
      </c>
      <c r="J197" s="164" t="s">
        <v>671</v>
      </c>
      <c r="K197" s="165">
        <f>H197-F197</f>
        <v>25.5</v>
      </c>
      <c r="L197" s="166">
        <f>K197/F197</f>
        <v>0.57954545454545459</v>
      </c>
      <c r="M197" s="161" t="s">
        <v>556</v>
      </c>
      <c r="N197" s="167">
        <v>42977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8">
        <v>61</v>
      </c>
      <c r="B198" s="159">
        <v>42549</v>
      </c>
      <c r="C198" s="159"/>
      <c r="D198" s="160" t="s">
        <v>672</v>
      </c>
      <c r="E198" s="161" t="s">
        <v>586</v>
      </c>
      <c r="F198" s="162">
        <v>262.5</v>
      </c>
      <c r="G198" s="161"/>
      <c r="H198" s="161">
        <v>340</v>
      </c>
      <c r="I198" s="163">
        <v>333</v>
      </c>
      <c r="J198" s="164" t="s">
        <v>673</v>
      </c>
      <c r="K198" s="165">
        <v>77.5</v>
      </c>
      <c r="L198" s="166">
        <v>0.29523809523809502</v>
      </c>
      <c r="M198" s="161" t="s">
        <v>556</v>
      </c>
      <c r="N198" s="167">
        <v>43017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8">
        <v>62</v>
      </c>
      <c r="B199" s="159">
        <v>42549</v>
      </c>
      <c r="C199" s="159"/>
      <c r="D199" s="160" t="s">
        <v>674</v>
      </c>
      <c r="E199" s="161" t="s">
        <v>586</v>
      </c>
      <c r="F199" s="162">
        <v>840</v>
      </c>
      <c r="G199" s="161"/>
      <c r="H199" s="161">
        <v>1230</v>
      </c>
      <c r="I199" s="163">
        <v>1230</v>
      </c>
      <c r="J199" s="164" t="s">
        <v>644</v>
      </c>
      <c r="K199" s="165">
        <v>390</v>
      </c>
      <c r="L199" s="166">
        <v>0.46428571428571402</v>
      </c>
      <c r="M199" s="161" t="s">
        <v>556</v>
      </c>
      <c r="N199" s="167">
        <v>42649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1">
        <v>63</v>
      </c>
      <c r="B200" s="182">
        <v>42556</v>
      </c>
      <c r="C200" s="182"/>
      <c r="D200" s="183" t="s">
        <v>675</v>
      </c>
      <c r="E200" s="184" t="s">
        <v>586</v>
      </c>
      <c r="F200" s="184">
        <v>395</v>
      </c>
      <c r="G200" s="185"/>
      <c r="H200" s="185">
        <f>(468.5+342.5)/2</f>
        <v>405.5</v>
      </c>
      <c r="I200" s="185">
        <v>510</v>
      </c>
      <c r="J200" s="186" t="s">
        <v>676</v>
      </c>
      <c r="K200" s="187">
        <f t="shared" ref="K200:K206" si="127">H200-F200</f>
        <v>10.5</v>
      </c>
      <c r="L200" s="188">
        <f t="shared" ref="L200:L206" si="128">K200/F200</f>
        <v>2.6582278481012658E-2</v>
      </c>
      <c r="M200" s="184" t="s">
        <v>677</v>
      </c>
      <c r="N200" s="182">
        <v>43606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68">
        <v>64</v>
      </c>
      <c r="B201" s="169">
        <v>42584</v>
      </c>
      <c r="C201" s="169"/>
      <c r="D201" s="170" t="s">
        <v>678</v>
      </c>
      <c r="E201" s="171" t="s">
        <v>558</v>
      </c>
      <c r="F201" s="172">
        <f>169.5-12.8</f>
        <v>156.69999999999999</v>
      </c>
      <c r="G201" s="172"/>
      <c r="H201" s="173">
        <v>77</v>
      </c>
      <c r="I201" s="173" t="s">
        <v>679</v>
      </c>
      <c r="J201" s="174" t="s">
        <v>680</v>
      </c>
      <c r="K201" s="175">
        <f t="shared" si="127"/>
        <v>-79.699999999999989</v>
      </c>
      <c r="L201" s="176">
        <f t="shared" si="128"/>
        <v>-0.50861518825781749</v>
      </c>
      <c r="M201" s="172" t="s">
        <v>568</v>
      </c>
      <c r="N201" s="169">
        <v>43522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68">
        <v>65</v>
      </c>
      <c r="B202" s="169">
        <v>42586</v>
      </c>
      <c r="C202" s="169"/>
      <c r="D202" s="170" t="s">
        <v>681</v>
      </c>
      <c r="E202" s="171" t="s">
        <v>586</v>
      </c>
      <c r="F202" s="172">
        <v>400</v>
      </c>
      <c r="G202" s="172"/>
      <c r="H202" s="173">
        <v>305</v>
      </c>
      <c r="I202" s="173">
        <v>475</v>
      </c>
      <c r="J202" s="174" t="s">
        <v>682</v>
      </c>
      <c r="K202" s="175">
        <f t="shared" si="127"/>
        <v>-95</v>
      </c>
      <c r="L202" s="176">
        <f t="shared" si="128"/>
        <v>-0.23749999999999999</v>
      </c>
      <c r="M202" s="172" t="s">
        <v>568</v>
      </c>
      <c r="N202" s="169">
        <v>43606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8">
        <v>66</v>
      </c>
      <c r="B203" s="159">
        <v>42593</v>
      </c>
      <c r="C203" s="159"/>
      <c r="D203" s="160" t="s">
        <v>683</v>
      </c>
      <c r="E203" s="161" t="s">
        <v>586</v>
      </c>
      <c r="F203" s="162">
        <v>86.5</v>
      </c>
      <c r="G203" s="161"/>
      <c r="H203" s="161">
        <v>130</v>
      </c>
      <c r="I203" s="163">
        <v>130</v>
      </c>
      <c r="J203" s="164" t="s">
        <v>684</v>
      </c>
      <c r="K203" s="165">
        <f t="shared" si="127"/>
        <v>43.5</v>
      </c>
      <c r="L203" s="166">
        <f t="shared" si="128"/>
        <v>0.50289017341040465</v>
      </c>
      <c r="M203" s="161" t="s">
        <v>556</v>
      </c>
      <c r="N203" s="167">
        <v>43091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68">
        <v>67</v>
      </c>
      <c r="B204" s="169">
        <v>42600</v>
      </c>
      <c r="C204" s="169"/>
      <c r="D204" s="170" t="s">
        <v>109</v>
      </c>
      <c r="E204" s="171" t="s">
        <v>586</v>
      </c>
      <c r="F204" s="172">
        <v>133.5</v>
      </c>
      <c r="G204" s="172"/>
      <c r="H204" s="173">
        <v>126.5</v>
      </c>
      <c r="I204" s="173">
        <v>178</v>
      </c>
      <c r="J204" s="174" t="s">
        <v>685</v>
      </c>
      <c r="K204" s="175">
        <f t="shared" si="127"/>
        <v>-7</v>
      </c>
      <c r="L204" s="176">
        <f t="shared" si="128"/>
        <v>-5.2434456928838954E-2</v>
      </c>
      <c r="M204" s="172" t="s">
        <v>568</v>
      </c>
      <c r="N204" s="169">
        <v>42615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8">
        <v>68</v>
      </c>
      <c r="B205" s="159">
        <v>42613</v>
      </c>
      <c r="C205" s="159"/>
      <c r="D205" s="160" t="s">
        <v>686</v>
      </c>
      <c r="E205" s="161" t="s">
        <v>586</v>
      </c>
      <c r="F205" s="162">
        <v>560</v>
      </c>
      <c r="G205" s="161"/>
      <c r="H205" s="161">
        <v>725</v>
      </c>
      <c r="I205" s="163">
        <v>725</v>
      </c>
      <c r="J205" s="164" t="s">
        <v>588</v>
      </c>
      <c r="K205" s="165">
        <f t="shared" si="127"/>
        <v>165</v>
      </c>
      <c r="L205" s="166">
        <f t="shared" si="128"/>
        <v>0.29464285714285715</v>
      </c>
      <c r="M205" s="161" t="s">
        <v>556</v>
      </c>
      <c r="N205" s="167">
        <v>42456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8">
        <v>69</v>
      </c>
      <c r="B206" s="159">
        <v>42614</v>
      </c>
      <c r="C206" s="159"/>
      <c r="D206" s="160" t="s">
        <v>687</v>
      </c>
      <c r="E206" s="161" t="s">
        <v>586</v>
      </c>
      <c r="F206" s="162">
        <v>160.5</v>
      </c>
      <c r="G206" s="161"/>
      <c r="H206" s="161">
        <v>210</v>
      </c>
      <c r="I206" s="163">
        <v>210</v>
      </c>
      <c r="J206" s="164" t="s">
        <v>588</v>
      </c>
      <c r="K206" s="165">
        <f t="shared" si="127"/>
        <v>49.5</v>
      </c>
      <c r="L206" s="166">
        <f t="shared" si="128"/>
        <v>0.30841121495327101</v>
      </c>
      <c r="M206" s="161" t="s">
        <v>556</v>
      </c>
      <c r="N206" s="167">
        <v>42871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8">
        <v>70</v>
      </c>
      <c r="B207" s="159">
        <v>42646</v>
      </c>
      <c r="C207" s="159"/>
      <c r="D207" s="160" t="s">
        <v>385</v>
      </c>
      <c r="E207" s="161" t="s">
        <v>586</v>
      </c>
      <c r="F207" s="162">
        <v>430</v>
      </c>
      <c r="G207" s="161"/>
      <c r="H207" s="161">
        <v>596</v>
      </c>
      <c r="I207" s="163">
        <v>575</v>
      </c>
      <c r="J207" s="164" t="s">
        <v>688</v>
      </c>
      <c r="K207" s="165">
        <v>166</v>
      </c>
      <c r="L207" s="166">
        <v>0.38604651162790699</v>
      </c>
      <c r="M207" s="161" t="s">
        <v>556</v>
      </c>
      <c r="N207" s="167">
        <v>42769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8">
        <v>71</v>
      </c>
      <c r="B208" s="159">
        <v>42657</v>
      </c>
      <c r="C208" s="159"/>
      <c r="D208" s="160" t="s">
        <v>689</v>
      </c>
      <c r="E208" s="161" t="s">
        <v>586</v>
      </c>
      <c r="F208" s="162">
        <v>280</v>
      </c>
      <c r="G208" s="161"/>
      <c r="H208" s="161">
        <v>345</v>
      </c>
      <c r="I208" s="163">
        <v>345</v>
      </c>
      <c r="J208" s="164" t="s">
        <v>588</v>
      </c>
      <c r="K208" s="165">
        <f t="shared" ref="K208:K213" si="129">H208-F208</f>
        <v>65</v>
      </c>
      <c r="L208" s="166">
        <f>K208/F208</f>
        <v>0.23214285714285715</v>
      </c>
      <c r="M208" s="161" t="s">
        <v>556</v>
      </c>
      <c r="N208" s="167">
        <v>42814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8">
        <v>72</v>
      </c>
      <c r="B209" s="159">
        <v>42657</v>
      </c>
      <c r="C209" s="159"/>
      <c r="D209" s="160" t="s">
        <v>690</v>
      </c>
      <c r="E209" s="161" t="s">
        <v>586</v>
      </c>
      <c r="F209" s="162">
        <v>245</v>
      </c>
      <c r="G209" s="161"/>
      <c r="H209" s="161">
        <v>325.5</v>
      </c>
      <c r="I209" s="163">
        <v>330</v>
      </c>
      <c r="J209" s="164" t="s">
        <v>691</v>
      </c>
      <c r="K209" s="165">
        <f t="shared" si="129"/>
        <v>80.5</v>
      </c>
      <c r="L209" s="166">
        <f>K209/F209</f>
        <v>0.32857142857142857</v>
      </c>
      <c r="M209" s="161" t="s">
        <v>556</v>
      </c>
      <c r="N209" s="167">
        <v>42769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8">
        <v>73</v>
      </c>
      <c r="B210" s="159">
        <v>42660</v>
      </c>
      <c r="C210" s="159"/>
      <c r="D210" s="160" t="s">
        <v>338</v>
      </c>
      <c r="E210" s="161" t="s">
        <v>586</v>
      </c>
      <c r="F210" s="162">
        <v>125</v>
      </c>
      <c r="G210" s="161"/>
      <c r="H210" s="161">
        <v>160</v>
      </c>
      <c r="I210" s="163">
        <v>160</v>
      </c>
      <c r="J210" s="164" t="s">
        <v>644</v>
      </c>
      <c r="K210" s="165">
        <f t="shared" si="129"/>
        <v>35</v>
      </c>
      <c r="L210" s="166">
        <v>0.28000000000000003</v>
      </c>
      <c r="M210" s="161" t="s">
        <v>556</v>
      </c>
      <c r="N210" s="167">
        <v>42803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8">
        <v>74</v>
      </c>
      <c r="B211" s="159">
        <v>42660</v>
      </c>
      <c r="C211" s="159"/>
      <c r="D211" s="160" t="s">
        <v>445</v>
      </c>
      <c r="E211" s="161" t="s">
        <v>586</v>
      </c>
      <c r="F211" s="162">
        <v>114</v>
      </c>
      <c r="G211" s="161"/>
      <c r="H211" s="161">
        <v>145</v>
      </c>
      <c r="I211" s="163">
        <v>145</v>
      </c>
      <c r="J211" s="164" t="s">
        <v>644</v>
      </c>
      <c r="K211" s="165">
        <f t="shared" si="129"/>
        <v>31</v>
      </c>
      <c r="L211" s="166">
        <f>K211/F211</f>
        <v>0.27192982456140352</v>
      </c>
      <c r="M211" s="161" t="s">
        <v>556</v>
      </c>
      <c r="N211" s="167">
        <v>42859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8">
        <v>75</v>
      </c>
      <c r="B212" s="159">
        <v>42660</v>
      </c>
      <c r="C212" s="159"/>
      <c r="D212" s="160" t="s">
        <v>692</v>
      </c>
      <c r="E212" s="161" t="s">
        <v>586</v>
      </c>
      <c r="F212" s="162">
        <v>212</v>
      </c>
      <c r="G212" s="161"/>
      <c r="H212" s="161">
        <v>280</v>
      </c>
      <c r="I212" s="163">
        <v>276</v>
      </c>
      <c r="J212" s="164" t="s">
        <v>693</v>
      </c>
      <c r="K212" s="165">
        <f t="shared" si="129"/>
        <v>68</v>
      </c>
      <c r="L212" s="166">
        <f>K212/F212</f>
        <v>0.32075471698113206</v>
      </c>
      <c r="M212" s="161" t="s">
        <v>556</v>
      </c>
      <c r="N212" s="167">
        <v>42858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8">
        <v>76</v>
      </c>
      <c r="B213" s="159">
        <v>42678</v>
      </c>
      <c r="C213" s="159"/>
      <c r="D213" s="160" t="s">
        <v>435</v>
      </c>
      <c r="E213" s="161" t="s">
        <v>586</v>
      </c>
      <c r="F213" s="162">
        <v>155</v>
      </c>
      <c r="G213" s="161"/>
      <c r="H213" s="161">
        <v>210</v>
      </c>
      <c r="I213" s="163">
        <v>210</v>
      </c>
      <c r="J213" s="164" t="s">
        <v>694</v>
      </c>
      <c r="K213" s="165">
        <f t="shared" si="129"/>
        <v>55</v>
      </c>
      <c r="L213" s="166">
        <f>K213/F213</f>
        <v>0.35483870967741937</v>
      </c>
      <c r="M213" s="161" t="s">
        <v>556</v>
      </c>
      <c r="N213" s="167">
        <v>42944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68">
        <v>77</v>
      </c>
      <c r="B214" s="169">
        <v>42710</v>
      </c>
      <c r="C214" s="169"/>
      <c r="D214" s="170" t="s">
        <v>695</v>
      </c>
      <c r="E214" s="171" t="s">
        <v>586</v>
      </c>
      <c r="F214" s="172">
        <v>150.5</v>
      </c>
      <c r="G214" s="172"/>
      <c r="H214" s="173">
        <v>72.5</v>
      </c>
      <c r="I214" s="173">
        <v>174</v>
      </c>
      <c r="J214" s="174" t="s">
        <v>696</v>
      </c>
      <c r="K214" s="175">
        <v>-78</v>
      </c>
      <c r="L214" s="176">
        <v>-0.51827242524916906</v>
      </c>
      <c r="M214" s="172" t="s">
        <v>568</v>
      </c>
      <c r="N214" s="169">
        <v>43333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8">
        <v>78</v>
      </c>
      <c r="B215" s="159">
        <v>42712</v>
      </c>
      <c r="C215" s="159"/>
      <c r="D215" s="160" t="s">
        <v>697</v>
      </c>
      <c r="E215" s="161" t="s">
        <v>586</v>
      </c>
      <c r="F215" s="162">
        <v>380</v>
      </c>
      <c r="G215" s="161"/>
      <c r="H215" s="161">
        <v>478</v>
      </c>
      <c r="I215" s="163">
        <v>468</v>
      </c>
      <c r="J215" s="164" t="s">
        <v>644</v>
      </c>
      <c r="K215" s="165">
        <f>H215-F215</f>
        <v>98</v>
      </c>
      <c r="L215" s="166">
        <f>K215/F215</f>
        <v>0.25789473684210529</v>
      </c>
      <c r="M215" s="161" t="s">
        <v>556</v>
      </c>
      <c r="N215" s="167">
        <v>43025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8">
        <v>79</v>
      </c>
      <c r="B216" s="159">
        <v>42734</v>
      </c>
      <c r="C216" s="159"/>
      <c r="D216" s="160" t="s">
        <v>108</v>
      </c>
      <c r="E216" s="161" t="s">
        <v>586</v>
      </c>
      <c r="F216" s="162">
        <v>305</v>
      </c>
      <c r="G216" s="161"/>
      <c r="H216" s="161">
        <v>375</v>
      </c>
      <c r="I216" s="163">
        <v>375</v>
      </c>
      <c r="J216" s="164" t="s">
        <v>644</v>
      </c>
      <c r="K216" s="165">
        <f>H216-F216</f>
        <v>70</v>
      </c>
      <c r="L216" s="166">
        <f>K216/F216</f>
        <v>0.22950819672131148</v>
      </c>
      <c r="M216" s="161" t="s">
        <v>556</v>
      </c>
      <c r="N216" s="167">
        <v>42768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8">
        <v>80</v>
      </c>
      <c r="B217" s="159">
        <v>42739</v>
      </c>
      <c r="C217" s="159"/>
      <c r="D217" s="160" t="s">
        <v>94</v>
      </c>
      <c r="E217" s="161" t="s">
        <v>586</v>
      </c>
      <c r="F217" s="162">
        <v>99.5</v>
      </c>
      <c r="G217" s="161"/>
      <c r="H217" s="161">
        <v>158</v>
      </c>
      <c r="I217" s="163">
        <v>158</v>
      </c>
      <c r="J217" s="164" t="s">
        <v>644</v>
      </c>
      <c r="K217" s="165">
        <f>H217-F217</f>
        <v>58.5</v>
      </c>
      <c r="L217" s="166">
        <f>K217/F217</f>
        <v>0.5879396984924623</v>
      </c>
      <c r="M217" s="161" t="s">
        <v>556</v>
      </c>
      <c r="N217" s="167">
        <v>42898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8">
        <v>81</v>
      </c>
      <c r="B218" s="159">
        <v>42739</v>
      </c>
      <c r="C218" s="159"/>
      <c r="D218" s="160" t="s">
        <v>94</v>
      </c>
      <c r="E218" s="161" t="s">
        <v>586</v>
      </c>
      <c r="F218" s="162">
        <v>99.5</v>
      </c>
      <c r="G218" s="161"/>
      <c r="H218" s="161">
        <v>158</v>
      </c>
      <c r="I218" s="163">
        <v>158</v>
      </c>
      <c r="J218" s="164" t="s">
        <v>644</v>
      </c>
      <c r="K218" s="165">
        <v>58.5</v>
      </c>
      <c r="L218" s="166">
        <v>0.58793969849246197</v>
      </c>
      <c r="M218" s="161" t="s">
        <v>556</v>
      </c>
      <c r="N218" s="167">
        <v>42898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8">
        <v>82</v>
      </c>
      <c r="B219" s="159">
        <v>42786</v>
      </c>
      <c r="C219" s="159"/>
      <c r="D219" s="160" t="s">
        <v>184</v>
      </c>
      <c r="E219" s="161" t="s">
        <v>586</v>
      </c>
      <c r="F219" s="162">
        <v>140.5</v>
      </c>
      <c r="G219" s="161"/>
      <c r="H219" s="161">
        <v>220</v>
      </c>
      <c r="I219" s="163">
        <v>220</v>
      </c>
      <c r="J219" s="164" t="s">
        <v>644</v>
      </c>
      <c r="K219" s="165">
        <f>H219-F219</f>
        <v>79.5</v>
      </c>
      <c r="L219" s="166">
        <f>K219/F219</f>
        <v>0.5658362989323843</v>
      </c>
      <c r="M219" s="161" t="s">
        <v>556</v>
      </c>
      <c r="N219" s="167">
        <v>42864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8">
        <v>83</v>
      </c>
      <c r="B220" s="159">
        <v>42786</v>
      </c>
      <c r="C220" s="159"/>
      <c r="D220" s="160" t="s">
        <v>698</v>
      </c>
      <c r="E220" s="161" t="s">
        <v>586</v>
      </c>
      <c r="F220" s="162">
        <v>202.5</v>
      </c>
      <c r="G220" s="161"/>
      <c r="H220" s="161">
        <v>234</v>
      </c>
      <c r="I220" s="163">
        <v>234</v>
      </c>
      <c r="J220" s="164" t="s">
        <v>644</v>
      </c>
      <c r="K220" s="165">
        <v>31.5</v>
      </c>
      <c r="L220" s="166">
        <v>0.155555555555556</v>
      </c>
      <c r="M220" s="161" t="s">
        <v>556</v>
      </c>
      <c r="N220" s="167">
        <v>42836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58">
        <v>84</v>
      </c>
      <c r="B221" s="159">
        <v>42818</v>
      </c>
      <c r="C221" s="159"/>
      <c r="D221" s="160" t="s">
        <v>699</v>
      </c>
      <c r="E221" s="161" t="s">
        <v>586</v>
      </c>
      <c r="F221" s="162">
        <v>300.5</v>
      </c>
      <c r="G221" s="161"/>
      <c r="H221" s="161">
        <v>417.5</v>
      </c>
      <c r="I221" s="163">
        <v>420</v>
      </c>
      <c r="J221" s="164" t="s">
        <v>700</v>
      </c>
      <c r="K221" s="165">
        <f>H221-F221</f>
        <v>117</v>
      </c>
      <c r="L221" s="166">
        <f>K221/F221</f>
        <v>0.38935108153078202</v>
      </c>
      <c r="M221" s="161" t="s">
        <v>556</v>
      </c>
      <c r="N221" s="167">
        <v>43070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58">
        <v>85</v>
      </c>
      <c r="B222" s="159">
        <v>42818</v>
      </c>
      <c r="C222" s="159"/>
      <c r="D222" s="160" t="s">
        <v>674</v>
      </c>
      <c r="E222" s="161" t="s">
        <v>586</v>
      </c>
      <c r="F222" s="162">
        <v>850</v>
      </c>
      <c r="G222" s="161"/>
      <c r="H222" s="161">
        <v>1042.5</v>
      </c>
      <c r="I222" s="163">
        <v>1023</v>
      </c>
      <c r="J222" s="164" t="s">
        <v>701</v>
      </c>
      <c r="K222" s="165">
        <v>192.5</v>
      </c>
      <c r="L222" s="166">
        <v>0.22647058823529401</v>
      </c>
      <c r="M222" s="161" t="s">
        <v>556</v>
      </c>
      <c r="N222" s="167">
        <v>42830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8">
        <v>86</v>
      </c>
      <c r="B223" s="159">
        <v>42830</v>
      </c>
      <c r="C223" s="159"/>
      <c r="D223" s="160" t="s">
        <v>464</v>
      </c>
      <c r="E223" s="161" t="s">
        <v>586</v>
      </c>
      <c r="F223" s="162">
        <v>785</v>
      </c>
      <c r="G223" s="161"/>
      <c r="H223" s="161">
        <v>930</v>
      </c>
      <c r="I223" s="163">
        <v>920</v>
      </c>
      <c r="J223" s="164" t="s">
        <v>702</v>
      </c>
      <c r="K223" s="165">
        <f>H223-F223</f>
        <v>145</v>
      </c>
      <c r="L223" s="166">
        <f>K223/F223</f>
        <v>0.18471337579617833</v>
      </c>
      <c r="M223" s="161" t="s">
        <v>556</v>
      </c>
      <c r="N223" s="167">
        <v>42976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68">
        <v>87</v>
      </c>
      <c r="B224" s="169">
        <v>42831</v>
      </c>
      <c r="C224" s="169"/>
      <c r="D224" s="170" t="s">
        <v>703</v>
      </c>
      <c r="E224" s="171" t="s">
        <v>586</v>
      </c>
      <c r="F224" s="172">
        <v>40</v>
      </c>
      <c r="G224" s="172"/>
      <c r="H224" s="173">
        <v>13.1</v>
      </c>
      <c r="I224" s="173">
        <v>60</v>
      </c>
      <c r="J224" s="174" t="s">
        <v>704</v>
      </c>
      <c r="K224" s="175">
        <v>-26.9</v>
      </c>
      <c r="L224" s="176">
        <v>-0.67249999999999999</v>
      </c>
      <c r="M224" s="172" t="s">
        <v>568</v>
      </c>
      <c r="N224" s="169">
        <v>43138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58">
        <v>88</v>
      </c>
      <c r="B225" s="159">
        <v>42837</v>
      </c>
      <c r="C225" s="159"/>
      <c r="D225" s="160" t="s">
        <v>93</v>
      </c>
      <c r="E225" s="161" t="s">
        <v>586</v>
      </c>
      <c r="F225" s="162">
        <v>289.5</v>
      </c>
      <c r="G225" s="161"/>
      <c r="H225" s="161">
        <v>354</v>
      </c>
      <c r="I225" s="163">
        <v>360</v>
      </c>
      <c r="J225" s="164" t="s">
        <v>705</v>
      </c>
      <c r="K225" s="165">
        <f t="shared" ref="K225:K233" si="130">H225-F225</f>
        <v>64.5</v>
      </c>
      <c r="L225" s="166">
        <f t="shared" ref="L225:L233" si="131">K225/F225</f>
        <v>0.22279792746113988</v>
      </c>
      <c r="M225" s="161" t="s">
        <v>556</v>
      </c>
      <c r="N225" s="167">
        <v>43040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58">
        <v>89</v>
      </c>
      <c r="B226" s="159">
        <v>42845</v>
      </c>
      <c r="C226" s="159"/>
      <c r="D226" s="160" t="s">
        <v>410</v>
      </c>
      <c r="E226" s="161" t="s">
        <v>586</v>
      </c>
      <c r="F226" s="162">
        <v>700</v>
      </c>
      <c r="G226" s="161"/>
      <c r="H226" s="161">
        <v>840</v>
      </c>
      <c r="I226" s="163">
        <v>840</v>
      </c>
      <c r="J226" s="164" t="s">
        <v>706</v>
      </c>
      <c r="K226" s="165">
        <f t="shared" si="130"/>
        <v>140</v>
      </c>
      <c r="L226" s="166">
        <f t="shared" si="131"/>
        <v>0.2</v>
      </c>
      <c r="M226" s="161" t="s">
        <v>556</v>
      </c>
      <c r="N226" s="167">
        <v>42893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8">
        <v>90</v>
      </c>
      <c r="B227" s="159">
        <v>42887</v>
      </c>
      <c r="C227" s="159"/>
      <c r="D227" s="160" t="s">
        <v>707</v>
      </c>
      <c r="E227" s="161" t="s">
        <v>586</v>
      </c>
      <c r="F227" s="162">
        <v>130</v>
      </c>
      <c r="G227" s="161"/>
      <c r="H227" s="161">
        <v>144.25</v>
      </c>
      <c r="I227" s="163">
        <v>170</v>
      </c>
      <c r="J227" s="164" t="s">
        <v>708</v>
      </c>
      <c r="K227" s="165">
        <f t="shared" si="130"/>
        <v>14.25</v>
      </c>
      <c r="L227" s="166">
        <f t="shared" si="131"/>
        <v>0.10961538461538461</v>
      </c>
      <c r="M227" s="161" t="s">
        <v>556</v>
      </c>
      <c r="N227" s="167">
        <v>43675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58">
        <v>91</v>
      </c>
      <c r="B228" s="159">
        <v>42901</v>
      </c>
      <c r="C228" s="159"/>
      <c r="D228" s="160" t="s">
        <v>709</v>
      </c>
      <c r="E228" s="161" t="s">
        <v>586</v>
      </c>
      <c r="F228" s="162">
        <v>214.5</v>
      </c>
      <c r="G228" s="161"/>
      <c r="H228" s="161">
        <v>262</v>
      </c>
      <c r="I228" s="163">
        <v>262</v>
      </c>
      <c r="J228" s="164" t="s">
        <v>710</v>
      </c>
      <c r="K228" s="165">
        <f t="shared" si="130"/>
        <v>47.5</v>
      </c>
      <c r="L228" s="166">
        <f t="shared" si="131"/>
        <v>0.22144522144522144</v>
      </c>
      <c r="M228" s="161" t="s">
        <v>556</v>
      </c>
      <c r="N228" s="167">
        <v>42977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9">
        <v>92</v>
      </c>
      <c r="B229" s="190">
        <v>42933</v>
      </c>
      <c r="C229" s="190"/>
      <c r="D229" s="191" t="s">
        <v>711</v>
      </c>
      <c r="E229" s="192" t="s">
        <v>586</v>
      </c>
      <c r="F229" s="193">
        <v>370</v>
      </c>
      <c r="G229" s="192"/>
      <c r="H229" s="192">
        <v>447.5</v>
      </c>
      <c r="I229" s="194">
        <v>450</v>
      </c>
      <c r="J229" s="195" t="s">
        <v>644</v>
      </c>
      <c r="K229" s="165">
        <f t="shared" si="130"/>
        <v>77.5</v>
      </c>
      <c r="L229" s="196">
        <f t="shared" si="131"/>
        <v>0.20945945945945946</v>
      </c>
      <c r="M229" s="192" t="s">
        <v>556</v>
      </c>
      <c r="N229" s="197">
        <v>43035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9">
        <v>93</v>
      </c>
      <c r="B230" s="190">
        <v>42943</v>
      </c>
      <c r="C230" s="190"/>
      <c r="D230" s="191" t="s">
        <v>182</v>
      </c>
      <c r="E230" s="192" t="s">
        <v>586</v>
      </c>
      <c r="F230" s="193">
        <v>657.5</v>
      </c>
      <c r="G230" s="192"/>
      <c r="H230" s="192">
        <v>825</v>
      </c>
      <c r="I230" s="194">
        <v>820</v>
      </c>
      <c r="J230" s="195" t="s">
        <v>644</v>
      </c>
      <c r="K230" s="165">
        <f t="shared" si="130"/>
        <v>167.5</v>
      </c>
      <c r="L230" s="196">
        <f t="shared" si="131"/>
        <v>0.25475285171102663</v>
      </c>
      <c r="M230" s="192" t="s">
        <v>556</v>
      </c>
      <c r="N230" s="197">
        <v>43090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58">
        <v>94</v>
      </c>
      <c r="B231" s="159">
        <v>42964</v>
      </c>
      <c r="C231" s="159"/>
      <c r="D231" s="160" t="s">
        <v>353</v>
      </c>
      <c r="E231" s="161" t="s">
        <v>586</v>
      </c>
      <c r="F231" s="162">
        <v>605</v>
      </c>
      <c r="G231" s="161"/>
      <c r="H231" s="161">
        <v>750</v>
      </c>
      <c r="I231" s="163">
        <v>750</v>
      </c>
      <c r="J231" s="164" t="s">
        <v>702</v>
      </c>
      <c r="K231" s="165">
        <f t="shared" si="130"/>
        <v>145</v>
      </c>
      <c r="L231" s="166">
        <f t="shared" si="131"/>
        <v>0.23966942148760331</v>
      </c>
      <c r="M231" s="161" t="s">
        <v>556</v>
      </c>
      <c r="N231" s="167">
        <v>43027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68">
        <v>95</v>
      </c>
      <c r="B232" s="169">
        <v>42979</v>
      </c>
      <c r="C232" s="169"/>
      <c r="D232" s="177" t="s">
        <v>712</v>
      </c>
      <c r="E232" s="172" t="s">
        <v>586</v>
      </c>
      <c r="F232" s="172">
        <v>255</v>
      </c>
      <c r="G232" s="173"/>
      <c r="H232" s="173">
        <v>217.25</v>
      </c>
      <c r="I232" s="173">
        <v>320</v>
      </c>
      <c r="J232" s="174" t="s">
        <v>713</v>
      </c>
      <c r="K232" s="175">
        <f t="shared" si="130"/>
        <v>-37.75</v>
      </c>
      <c r="L232" s="178">
        <f t="shared" si="131"/>
        <v>-0.14803921568627451</v>
      </c>
      <c r="M232" s="172" t="s">
        <v>568</v>
      </c>
      <c r="N232" s="169">
        <v>43661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58">
        <v>96</v>
      </c>
      <c r="B233" s="159">
        <v>42997</v>
      </c>
      <c r="C233" s="159"/>
      <c r="D233" s="160" t="s">
        <v>714</v>
      </c>
      <c r="E233" s="161" t="s">
        <v>586</v>
      </c>
      <c r="F233" s="162">
        <v>215</v>
      </c>
      <c r="G233" s="161"/>
      <c r="H233" s="161">
        <v>258</v>
      </c>
      <c r="I233" s="163">
        <v>258</v>
      </c>
      <c r="J233" s="164" t="s">
        <v>644</v>
      </c>
      <c r="K233" s="165">
        <f t="shared" si="130"/>
        <v>43</v>
      </c>
      <c r="L233" s="166">
        <f t="shared" si="131"/>
        <v>0.2</v>
      </c>
      <c r="M233" s="161" t="s">
        <v>556</v>
      </c>
      <c r="N233" s="167">
        <v>43040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58">
        <v>97</v>
      </c>
      <c r="B234" s="159">
        <v>42997</v>
      </c>
      <c r="C234" s="159"/>
      <c r="D234" s="160" t="s">
        <v>714</v>
      </c>
      <c r="E234" s="161" t="s">
        <v>586</v>
      </c>
      <c r="F234" s="162">
        <v>215</v>
      </c>
      <c r="G234" s="161"/>
      <c r="H234" s="161">
        <v>258</v>
      </c>
      <c r="I234" s="163">
        <v>258</v>
      </c>
      <c r="J234" s="195" t="s">
        <v>644</v>
      </c>
      <c r="K234" s="165">
        <v>43</v>
      </c>
      <c r="L234" s="166">
        <v>0.2</v>
      </c>
      <c r="M234" s="161" t="s">
        <v>556</v>
      </c>
      <c r="N234" s="167">
        <v>43040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9">
        <v>98</v>
      </c>
      <c r="B235" s="190">
        <v>42998</v>
      </c>
      <c r="C235" s="190"/>
      <c r="D235" s="191" t="s">
        <v>715</v>
      </c>
      <c r="E235" s="192" t="s">
        <v>586</v>
      </c>
      <c r="F235" s="162">
        <v>75</v>
      </c>
      <c r="G235" s="192"/>
      <c r="H235" s="192">
        <v>90</v>
      </c>
      <c r="I235" s="194">
        <v>90</v>
      </c>
      <c r="J235" s="164" t="s">
        <v>716</v>
      </c>
      <c r="K235" s="165">
        <f t="shared" ref="K235:K240" si="132">H235-F235</f>
        <v>15</v>
      </c>
      <c r="L235" s="166">
        <f t="shared" ref="L235:L240" si="133">K235/F235</f>
        <v>0.2</v>
      </c>
      <c r="M235" s="161" t="s">
        <v>556</v>
      </c>
      <c r="N235" s="167">
        <v>43019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9">
        <v>99</v>
      </c>
      <c r="B236" s="190">
        <v>43011</v>
      </c>
      <c r="C236" s="190"/>
      <c r="D236" s="191" t="s">
        <v>570</v>
      </c>
      <c r="E236" s="192" t="s">
        <v>586</v>
      </c>
      <c r="F236" s="193">
        <v>315</v>
      </c>
      <c r="G236" s="192"/>
      <c r="H236" s="192">
        <v>392</v>
      </c>
      <c r="I236" s="194">
        <v>384</v>
      </c>
      <c r="J236" s="195" t="s">
        <v>717</v>
      </c>
      <c r="K236" s="165">
        <f t="shared" si="132"/>
        <v>77</v>
      </c>
      <c r="L236" s="196">
        <f t="shared" si="133"/>
        <v>0.24444444444444444</v>
      </c>
      <c r="M236" s="192" t="s">
        <v>556</v>
      </c>
      <c r="N236" s="197">
        <v>43017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9">
        <v>100</v>
      </c>
      <c r="B237" s="190">
        <v>43013</v>
      </c>
      <c r="C237" s="190"/>
      <c r="D237" s="191" t="s">
        <v>440</v>
      </c>
      <c r="E237" s="192" t="s">
        <v>586</v>
      </c>
      <c r="F237" s="193">
        <v>145</v>
      </c>
      <c r="G237" s="192"/>
      <c r="H237" s="192">
        <v>179</v>
      </c>
      <c r="I237" s="194">
        <v>180</v>
      </c>
      <c r="J237" s="195" t="s">
        <v>718</v>
      </c>
      <c r="K237" s="165">
        <f t="shared" si="132"/>
        <v>34</v>
      </c>
      <c r="L237" s="196">
        <f t="shared" si="133"/>
        <v>0.23448275862068965</v>
      </c>
      <c r="M237" s="192" t="s">
        <v>556</v>
      </c>
      <c r="N237" s="197">
        <v>43025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9">
        <v>101</v>
      </c>
      <c r="B238" s="190">
        <v>43014</v>
      </c>
      <c r="C238" s="190"/>
      <c r="D238" s="191" t="s">
        <v>328</v>
      </c>
      <c r="E238" s="192" t="s">
        <v>586</v>
      </c>
      <c r="F238" s="193">
        <v>256</v>
      </c>
      <c r="G238" s="192"/>
      <c r="H238" s="192">
        <v>323</v>
      </c>
      <c r="I238" s="194">
        <v>320</v>
      </c>
      <c r="J238" s="195" t="s">
        <v>644</v>
      </c>
      <c r="K238" s="165">
        <f t="shared" si="132"/>
        <v>67</v>
      </c>
      <c r="L238" s="196">
        <f t="shared" si="133"/>
        <v>0.26171875</v>
      </c>
      <c r="M238" s="192" t="s">
        <v>556</v>
      </c>
      <c r="N238" s="197">
        <v>43067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9">
        <v>102</v>
      </c>
      <c r="B239" s="190">
        <v>43017</v>
      </c>
      <c r="C239" s="190"/>
      <c r="D239" s="191" t="s">
        <v>343</v>
      </c>
      <c r="E239" s="192" t="s">
        <v>586</v>
      </c>
      <c r="F239" s="193">
        <v>137.5</v>
      </c>
      <c r="G239" s="192"/>
      <c r="H239" s="192">
        <v>184</v>
      </c>
      <c r="I239" s="194">
        <v>183</v>
      </c>
      <c r="J239" s="195" t="s">
        <v>719</v>
      </c>
      <c r="K239" s="165">
        <f t="shared" si="132"/>
        <v>46.5</v>
      </c>
      <c r="L239" s="196">
        <f t="shared" si="133"/>
        <v>0.33818181818181819</v>
      </c>
      <c r="M239" s="192" t="s">
        <v>556</v>
      </c>
      <c r="N239" s="197">
        <v>43108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9">
        <v>103</v>
      </c>
      <c r="B240" s="190">
        <v>43018</v>
      </c>
      <c r="C240" s="190"/>
      <c r="D240" s="191" t="s">
        <v>720</v>
      </c>
      <c r="E240" s="192" t="s">
        <v>586</v>
      </c>
      <c r="F240" s="193">
        <v>125.5</v>
      </c>
      <c r="G240" s="192"/>
      <c r="H240" s="192">
        <v>158</v>
      </c>
      <c r="I240" s="194">
        <v>155</v>
      </c>
      <c r="J240" s="195" t="s">
        <v>721</v>
      </c>
      <c r="K240" s="165">
        <f t="shared" si="132"/>
        <v>32.5</v>
      </c>
      <c r="L240" s="196">
        <f t="shared" si="133"/>
        <v>0.25896414342629481</v>
      </c>
      <c r="M240" s="192" t="s">
        <v>556</v>
      </c>
      <c r="N240" s="197">
        <v>43067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9">
        <v>104</v>
      </c>
      <c r="B241" s="190">
        <v>43018</v>
      </c>
      <c r="C241" s="190"/>
      <c r="D241" s="191" t="s">
        <v>722</v>
      </c>
      <c r="E241" s="192" t="s">
        <v>586</v>
      </c>
      <c r="F241" s="193">
        <v>895</v>
      </c>
      <c r="G241" s="192"/>
      <c r="H241" s="192">
        <v>1122.5</v>
      </c>
      <c r="I241" s="194">
        <v>1078</v>
      </c>
      <c r="J241" s="195" t="s">
        <v>723</v>
      </c>
      <c r="K241" s="165">
        <v>227.5</v>
      </c>
      <c r="L241" s="196">
        <v>0.25418994413407803</v>
      </c>
      <c r="M241" s="192" t="s">
        <v>556</v>
      </c>
      <c r="N241" s="197">
        <v>43117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9">
        <v>105</v>
      </c>
      <c r="B242" s="190">
        <v>43020</v>
      </c>
      <c r="C242" s="190"/>
      <c r="D242" s="191" t="s">
        <v>337</v>
      </c>
      <c r="E242" s="192" t="s">
        <v>586</v>
      </c>
      <c r="F242" s="193">
        <v>525</v>
      </c>
      <c r="G242" s="192"/>
      <c r="H242" s="192">
        <v>629</v>
      </c>
      <c r="I242" s="194">
        <v>629</v>
      </c>
      <c r="J242" s="195" t="s">
        <v>644</v>
      </c>
      <c r="K242" s="165">
        <v>104</v>
      </c>
      <c r="L242" s="196">
        <v>0.19809523809523799</v>
      </c>
      <c r="M242" s="192" t="s">
        <v>556</v>
      </c>
      <c r="N242" s="197">
        <v>43119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9">
        <v>106</v>
      </c>
      <c r="B243" s="190">
        <v>43046</v>
      </c>
      <c r="C243" s="190"/>
      <c r="D243" s="191" t="s">
        <v>376</v>
      </c>
      <c r="E243" s="192" t="s">
        <v>586</v>
      </c>
      <c r="F243" s="193">
        <v>740</v>
      </c>
      <c r="G243" s="192"/>
      <c r="H243" s="192">
        <v>892.5</v>
      </c>
      <c r="I243" s="194">
        <v>900</v>
      </c>
      <c r="J243" s="195" t="s">
        <v>724</v>
      </c>
      <c r="K243" s="165">
        <f>H243-F243</f>
        <v>152.5</v>
      </c>
      <c r="L243" s="196">
        <f>K243/F243</f>
        <v>0.20608108108108109</v>
      </c>
      <c r="M243" s="192" t="s">
        <v>556</v>
      </c>
      <c r="N243" s="197">
        <v>43052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58">
        <v>107</v>
      </c>
      <c r="B244" s="159">
        <v>43073</v>
      </c>
      <c r="C244" s="159"/>
      <c r="D244" s="160" t="s">
        <v>725</v>
      </c>
      <c r="E244" s="161" t="s">
        <v>586</v>
      </c>
      <c r="F244" s="162">
        <v>118.5</v>
      </c>
      <c r="G244" s="161"/>
      <c r="H244" s="161">
        <v>143.5</v>
      </c>
      <c r="I244" s="163">
        <v>145</v>
      </c>
      <c r="J244" s="164" t="s">
        <v>577</v>
      </c>
      <c r="K244" s="165">
        <f>H244-F244</f>
        <v>25</v>
      </c>
      <c r="L244" s="166">
        <f>K244/F244</f>
        <v>0.2109704641350211</v>
      </c>
      <c r="M244" s="161" t="s">
        <v>556</v>
      </c>
      <c r="N244" s="167">
        <v>43097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68">
        <v>108</v>
      </c>
      <c r="B245" s="169">
        <v>43090</v>
      </c>
      <c r="C245" s="169"/>
      <c r="D245" s="170" t="s">
        <v>415</v>
      </c>
      <c r="E245" s="171" t="s">
        <v>586</v>
      </c>
      <c r="F245" s="172">
        <v>715</v>
      </c>
      <c r="G245" s="172"/>
      <c r="H245" s="173">
        <v>500</v>
      </c>
      <c r="I245" s="173">
        <v>872</v>
      </c>
      <c r="J245" s="174" t="s">
        <v>726</v>
      </c>
      <c r="K245" s="175">
        <f>H245-F245</f>
        <v>-215</v>
      </c>
      <c r="L245" s="176">
        <f>K245/F245</f>
        <v>-0.30069930069930068</v>
      </c>
      <c r="M245" s="172" t="s">
        <v>568</v>
      </c>
      <c r="N245" s="169">
        <v>43670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58">
        <v>109</v>
      </c>
      <c r="B246" s="159">
        <v>43098</v>
      </c>
      <c r="C246" s="159"/>
      <c r="D246" s="160" t="s">
        <v>570</v>
      </c>
      <c r="E246" s="161" t="s">
        <v>586</v>
      </c>
      <c r="F246" s="162">
        <v>435</v>
      </c>
      <c r="G246" s="161"/>
      <c r="H246" s="161">
        <v>542.5</v>
      </c>
      <c r="I246" s="163">
        <v>539</v>
      </c>
      <c r="J246" s="164" t="s">
        <v>644</v>
      </c>
      <c r="K246" s="165">
        <v>107.5</v>
      </c>
      <c r="L246" s="166">
        <v>0.247126436781609</v>
      </c>
      <c r="M246" s="161" t="s">
        <v>556</v>
      </c>
      <c r="N246" s="167">
        <v>43206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58">
        <v>110</v>
      </c>
      <c r="B247" s="159">
        <v>43098</v>
      </c>
      <c r="C247" s="159"/>
      <c r="D247" s="160" t="s">
        <v>528</v>
      </c>
      <c r="E247" s="161" t="s">
        <v>586</v>
      </c>
      <c r="F247" s="162">
        <v>885</v>
      </c>
      <c r="G247" s="161"/>
      <c r="H247" s="161">
        <v>1090</v>
      </c>
      <c r="I247" s="163">
        <v>1084</v>
      </c>
      <c r="J247" s="164" t="s">
        <v>644</v>
      </c>
      <c r="K247" s="165">
        <v>205</v>
      </c>
      <c r="L247" s="166">
        <v>0.23163841807909599</v>
      </c>
      <c r="M247" s="161" t="s">
        <v>556</v>
      </c>
      <c r="N247" s="167">
        <v>43213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98">
        <v>111</v>
      </c>
      <c r="B248" s="199">
        <v>43192</v>
      </c>
      <c r="C248" s="199"/>
      <c r="D248" s="177" t="s">
        <v>727</v>
      </c>
      <c r="E248" s="172" t="s">
        <v>586</v>
      </c>
      <c r="F248" s="200">
        <v>478.5</v>
      </c>
      <c r="G248" s="172"/>
      <c r="H248" s="172">
        <v>442</v>
      </c>
      <c r="I248" s="173">
        <v>613</v>
      </c>
      <c r="J248" s="174" t="s">
        <v>728</v>
      </c>
      <c r="K248" s="175">
        <f>H248-F248</f>
        <v>-36.5</v>
      </c>
      <c r="L248" s="176">
        <f>K248/F248</f>
        <v>-7.6280041797283177E-2</v>
      </c>
      <c r="M248" s="172" t="s">
        <v>568</v>
      </c>
      <c r="N248" s="169">
        <v>43762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68">
        <v>112</v>
      </c>
      <c r="B249" s="169">
        <v>43194</v>
      </c>
      <c r="C249" s="169"/>
      <c r="D249" s="170" t="s">
        <v>729</v>
      </c>
      <c r="E249" s="171" t="s">
        <v>586</v>
      </c>
      <c r="F249" s="172">
        <f>141.5-7.3</f>
        <v>134.19999999999999</v>
      </c>
      <c r="G249" s="172"/>
      <c r="H249" s="173">
        <v>77</v>
      </c>
      <c r="I249" s="173">
        <v>180</v>
      </c>
      <c r="J249" s="174" t="s">
        <v>730</v>
      </c>
      <c r="K249" s="175">
        <f>H249-F249</f>
        <v>-57.199999999999989</v>
      </c>
      <c r="L249" s="176">
        <f>K249/F249</f>
        <v>-0.42622950819672129</v>
      </c>
      <c r="M249" s="172" t="s">
        <v>568</v>
      </c>
      <c r="N249" s="169">
        <v>43522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68">
        <v>113</v>
      </c>
      <c r="B250" s="169">
        <v>43209</v>
      </c>
      <c r="C250" s="169"/>
      <c r="D250" s="170" t="s">
        <v>731</v>
      </c>
      <c r="E250" s="171" t="s">
        <v>586</v>
      </c>
      <c r="F250" s="172">
        <v>430</v>
      </c>
      <c r="G250" s="172"/>
      <c r="H250" s="173">
        <v>220</v>
      </c>
      <c r="I250" s="173">
        <v>537</v>
      </c>
      <c r="J250" s="174" t="s">
        <v>732</v>
      </c>
      <c r="K250" s="175">
        <f>H250-F250</f>
        <v>-210</v>
      </c>
      <c r="L250" s="176">
        <f>K250/F250</f>
        <v>-0.48837209302325579</v>
      </c>
      <c r="M250" s="172" t="s">
        <v>568</v>
      </c>
      <c r="N250" s="169">
        <v>43252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9">
        <v>114</v>
      </c>
      <c r="B251" s="190">
        <v>43220</v>
      </c>
      <c r="C251" s="190"/>
      <c r="D251" s="191" t="s">
        <v>377</v>
      </c>
      <c r="E251" s="192" t="s">
        <v>586</v>
      </c>
      <c r="F251" s="192">
        <v>153.5</v>
      </c>
      <c r="G251" s="192"/>
      <c r="H251" s="192">
        <v>196</v>
      </c>
      <c r="I251" s="194">
        <v>196</v>
      </c>
      <c r="J251" s="164" t="s">
        <v>733</v>
      </c>
      <c r="K251" s="165">
        <f>H251-F251</f>
        <v>42.5</v>
      </c>
      <c r="L251" s="166">
        <f>K251/F251</f>
        <v>0.27687296416938112</v>
      </c>
      <c r="M251" s="161" t="s">
        <v>556</v>
      </c>
      <c r="N251" s="167">
        <v>43605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68">
        <v>115</v>
      </c>
      <c r="B252" s="169">
        <v>43306</v>
      </c>
      <c r="C252" s="169"/>
      <c r="D252" s="170" t="s">
        <v>703</v>
      </c>
      <c r="E252" s="171" t="s">
        <v>586</v>
      </c>
      <c r="F252" s="172">
        <v>27.5</v>
      </c>
      <c r="G252" s="172"/>
      <c r="H252" s="173">
        <v>13.1</v>
      </c>
      <c r="I252" s="173">
        <v>60</v>
      </c>
      <c r="J252" s="174" t="s">
        <v>734</v>
      </c>
      <c r="K252" s="175">
        <v>-14.4</v>
      </c>
      <c r="L252" s="176">
        <v>-0.52363636363636401</v>
      </c>
      <c r="M252" s="172" t="s">
        <v>568</v>
      </c>
      <c r="N252" s="169">
        <v>43138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98">
        <v>116</v>
      </c>
      <c r="B253" s="199">
        <v>43318</v>
      </c>
      <c r="C253" s="199"/>
      <c r="D253" s="177" t="s">
        <v>735</v>
      </c>
      <c r="E253" s="172" t="s">
        <v>586</v>
      </c>
      <c r="F253" s="172">
        <v>148.5</v>
      </c>
      <c r="G253" s="172"/>
      <c r="H253" s="172">
        <v>102</v>
      </c>
      <c r="I253" s="173">
        <v>182</v>
      </c>
      <c r="J253" s="174" t="s">
        <v>736</v>
      </c>
      <c r="K253" s="175">
        <f>H253-F253</f>
        <v>-46.5</v>
      </c>
      <c r="L253" s="176">
        <f>K253/F253</f>
        <v>-0.31313131313131315</v>
      </c>
      <c r="M253" s="172" t="s">
        <v>568</v>
      </c>
      <c r="N253" s="169">
        <v>43661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58">
        <v>117</v>
      </c>
      <c r="B254" s="159">
        <v>43335</v>
      </c>
      <c r="C254" s="159"/>
      <c r="D254" s="160" t="s">
        <v>737</v>
      </c>
      <c r="E254" s="161" t="s">
        <v>586</v>
      </c>
      <c r="F254" s="192">
        <v>285</v>
      </c>
      <c r="G254" s="161"/>
      <c r="H254" s="161">
        <v>355</v>
      </c>
      <c r="I254" s="163">
        <v>364</v>
      </c>
      <c r="J254" s="164" t="s">
        <v>738</v>
      </c>
      <c r="K254" s="165">
        <v>70</v>
      </c>
      <c r="L254" s="166">
        <v>0.24561403508771901</v>
      </c>
      <c r="M254" s="161" t="s">
        <v>556</v>
      </c>
      <c r="N254" s="167">
        <v>43455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58">
        <v>118</v>
      </c>
      <c r="B255" s="159">
        <v>43341</v>
      </c>
      <c r="C255" s="159"/>
      <c r="D255" s="160" t="s">
        <v>365</v>
      </c>
      <c r="E255" s="161" t="s">
        <v>586</v>
      </c>
      <c r="F255" s="192">
        <v>525</v>
      </c>
      <c r="G255" s="161"/>
      <c r="H255" s="161">
        <v>585</v>
      </c>
      <c r="I255" s="163">
        <v>635</v>
      </c>
      <c r="J255" s="164" t="s">
        <v>739</v>
      </c>
      <c r="K255" s="165">
        <f t="shared" ref="K255:K272" si="134">H255-F255</f>
        <v>60</v>
      </c>
      <c r="L255" s="166">
        <f t="shared" ref="L255:L272" si="135">K255/F255</f>
        <v>0.11428571428571428</v>
      </c>
      <c r="M255" s="161" t="s">
        <v>556</v>
      </c>
      <c r="N255" s="167">
        <v>43662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58">
        <v>119</v>
      </c>
      <c r="B256" s="159">
        <v>43395</v>
      </c>
      <c r="C256" s="159"/>
      <c r="D256" s="160" t="s">
        <v>353</v>
      </c>
      <c r="E256" s="161" t="s">
        <v>586</v>
      </c>
      <c r="F256" s="192">
        <v>475</v>
      </c>
      <c r="G256" s="161"/>
      <c r="H256" s="161">
        <v>574</v>
      </c>
      <c r="I256" s="163">
        <v>570</v>
      </c>
      <c r="J256" s="164" t="s">
        <v>644</v>
      </c>
      <c r="K256" s="165">
        <f t="shared" si="134"/>
        <v>99</v>
      </c>
      <c r="L256" s="166">
        <f t="shared" si="135"/>
        <v>0.20842105263157895</v>
      </c>
      <c r="M256" s="161" t="s">
        <v>556</v>
      </c>
      <c r="N256" s="167">
        <v>43403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9">
        <v>120</v>
      </c>
      <c r="B257" s="190">
        <v>43397</v>
      </c>
      <c r="C257" s="190"/>
      <c r="D257" s="191" t="s">
        <v>372</v>
      </c>
      <c r="E257" s="192" t="s">
        <v>586</v>
      </c>
      <c r="F257" s="192">
        <v>707.5</v>
      </c>
      <c r="G257" s="192"/>
      <c r="H257" s="192">
        <v>872</v>
      </c>
      <c r="I257" s="194">
        <v>872</v>
      </c>
      <c r="J257" s="195" t="s">
        <v>644</v>
      </c>
      <c r="K257" s="165">
        <f t="shared" si="134"/>
        <v>164.5</v>
      </c>
      <c r="L257" s="196">
        <f t="shared" si="135"/>
        <v>0.23250883392226149</v>
      </c>
      <c r="M257" s="192" t="s">
        <v>556</v>
      </c>
      <c r="N257" s="197">
        <v>43482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9">
        <v>121</v>
      </c>
      <c r="B258" s="190">
        <v>43398</v>
      </c>
      <c r="C258" s="190"/>
      <c r="D258" s="191" t="s">
        <v>740</v>
      </c>
      <c r="E258" s="192" t="s">
        <v>586</v>
      </c>
      <c r="F258" s="192">
        <v>162</v>
      </c>
      <c r="G258" s="192"/>
      <c r="H258" s="192">
        <v>204</v>
      </c>
      <c r="I258" s="194">
        <v>209</v>
      </c>
      <c r="J258" s="195" t="s">
        <v>741</v>
      </c>
      <c r="K258" s="165">
        <f t="shared" si="134"/>
        <v>42</v>
      </c>
      <c r="L258" s="196">
        <f t="shared" si="135"/>
        <v>0.25925925925925924</v>
      </c>
      <c r="M258" s="192" t="s">
        <v>556</v>
      </c>
      <c r="N258" s="197">
        <v>43539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9">
        <v>122</v>
      </c>
      <c r="B259" s="190">
        <v>43399</v>
      </c>
      <c r="C259" s="190"/>
      <c r="D259" s="191" t="s">
        <v>457</v>
      </c>
      <c r="E259" s="192" t="s">
        <v>586</v>
      </c>
      <c r="F259" s="192">
        <v>240</v>
      </c>
      <c r="G259" s="192"/>
      <c r="H259" s="192">
        <v>297</v>
      </c>
      <c r="I259" s="194">
        <v>297</v>
      </c>
      <c r="J259" s="195" t="s">
        <v>644</v>
      </c>
      <c r="K259" s="201">
        <f t="shared" si="134"/>
        <v>57</v>
      </c>
      <c r="L259" s="196">
        <f t="shared" si="135"/>
        <v>0.23749999999999999</v>
      </c>
      <c r="M259" s="192" t="s">
        <v>556</v>
      </c>
      <c r="N259" s="197">
        <v>43417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58">
        <v>123</v>
      </c>
      <c r="B260" s="159">
        <v>43439</v>
      </c>
      <c r="C260" s="159"/>
      <c r="D260" s="160" t="s">
        <v>742</v>
      </c>
      <c r="E260" s="161" t="s">
        <v>586</v>
      </c>
      <c r="F260" s="161">
        <v>202.5</v>
      </c>
      <c r="G260" s="161"/>
      <c r="H260" s="161">
        <v>255</v>
      </c>
      <c r="I260" s="163">
        <v>252</v>
      </c>
      <c r="J260" s="164" t="s">
        <v>644</v>
      </c>
      <c r="K260" s="165">
        <f t="shared" si="134"/>
        <v>52.5</v>
      </c>
      <c r="L260" s="166">
        <f t="shared" si="135"/>
        <v>0.25925925925925924</v>
      </c>
      <c r="M260" s="161" t="s">
        <v>556</v>
      </c>
      <c r="N260" s="167">
        <v>43542</v>
      </c>
      <c r="O260" s="1"/>
      <c r="P260" s="1"/>
      <c r="Q260" s="1"/>
      <c r="R260" s="6" t="s">
        <v>743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9">
        <v>124</v>
      </c>
      <c r="B261" s="190">
        <v>43465</v>
      </c>
      <c r="C261" s="159"/>
      <c r="D261" s="191" t="s">
        <v>402</v>
      </c>
      <c r="E261" s="192" t="s">
        <v>586</v>
      </c>
      <c r="F261" s="192">
        <v>710</v>
      </c>
      <c r="G261" s="192"/>
      <c r="H261" s="192">
        <v>866</v>
      </c>
      <c r="I261" s="194">
        <v>866</v>
      </c>
      <c r="J261" s="195" t="s">
        <v>644</v>
      </c>
      <c r="K261" s="165">
        <f t="shared" si="134"/>
        <v>156</v>
      </c>
      <c r="L261" s="166">
        <f t="shared" si="135"/>
        <v>0.21971830985915494</v>
      </c>
      <c r="M261" s="161" t="s">
        <v>556</v>
      </c>
      <c r="N261" s="167">
        <v>43553</v>
      </c>
      <c r="O261" s="1"/>
      <c r="P261" s="1"/>
      <c r="Q261" s="1"/>
      <c r="R261" s="6" t="s">
        <v>743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9">
        <v>125</v>
      </c>
      <c r="B262" s="190">
        <v>43522</v>
      </c>
      <c r="C262" s="190"/>
      <c r="D262" s="191" t="s">
        <v>152</v>
      </c>
      <c r="E262" s="192" t="s">
        <v>586</v>
      </c>
      <c r="F262" s="192">
        <v>337.25</v>
      </c>
      <c r="G262" s="192"/>
      <c r="H262" s="192">
        <v>398.5</v>
      </c>
      <c r="I262" s="194">
        <v>411</v>
      </c>
      <c r="J262" s="164" t="s">
        <v>744</v>
      </c>
      <c r="K262" s="165">
        <f t="shared" si="134"/>
        <v>61.25</v>
      </c>
      <c r="L262" s="166">
        <f t="shared" si="135"/>
        <v>0.1816160118606375</v>
      </c>
      <c r="M262" s="161" t="s">
        <v>556</v>
      </c>
      <c r="N262" s="167">
        <v>43760</v>
      </c>
      <c r="O262" s="1"/>
      <c r="P262" s="1"/>
      <c r="Q262" s="1"/>
      <c r="R262" s="6" t="s">
        <v>743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02">
        <v>126</v>
      </c>
      <c r="B263" s="203">
        <v>43559</v>
      </c>
      <c r="C263" s="203"/>
      <c r="D263" s="204" t="s">
        <v>745</v>
      </c>
      <c r="E263" s="205" t="s">
        <v>586</v>
      </c>
      <c r="F263" s="205">
        <v>130</v>
      </c>
      <c r="G263" s="205"/>
      <c r="H263" s="205">
        <v>65</v>
      </c>
      <c r="I263" s="206">
        <v>158</v>
      </c>
      <c r="J263" s="174" t="s">
        <v>746</v>
      </c>
      <c r="K263" s="175">
        <f t="shared" si="134"/>
        <v>-65</v>
      </c>
      <c r="L263" s="176">
        <f t="shared" si="135"/>
        <v>-0.5</v>
      </c>
      <c r="M263" s="172" t="s">
        <v>568</v>
      </c>
      <c r="N263" s="169">
        <v>43726</v>
      </c>
      <c r="O263" s="1"/>
      <c r="P263" s="1"/>
      <c r="Q263" s="1"/>
      <c r="R263" s="6" t="s">
        <v>747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9">
        <v>127</v>
      </c>
      <c r="B264" s="190">
        <v>43017</v>
      </c>
      <c r="C264" s="190"/>
      <c r="D264" s="191" t="s">
        <v>184</v>
      </c>
      <c r="E264" s="192" t="s">
        <v>586</v>
      </c>
      <c r="F264" s="192">
        <v>141.5</v>
      </c>
      <c r="G264" s="192"/>
      <c r="H264" s="192">
        <v>183.5</v>
      </c>
      <c r="I264" s="194">
        <v>210</v>
      </c>
      <c r="J264" s="164" t="s">
        <v>741</v>
      </c>
      <c r="K264" s="165">
        <f t="shared" si="134"/>
        <v>42</v>
      </c>
      <c r="L264" s="166">
        <f t="shared" si="135"/>
        <v>0.29681978798586572</v>
      </c>
      <c r="M264" s="161" t="s">
        <v>556</v>
      </c>
      <c r="N264" s="167">
        <v>43042</v>
      </c>
      <c r="O264" s="1"/>
      <c r="P264" s="1"/>
      <c r="Q264" s="1"/>
      <c r="R264" s="6" t="s">
        <v>747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02">
        <v>128</v>
      </c>
      <c r="B265" s="203">
        <v>43074</v>
      </c>
      <c r="C265" s="203"/>
      <c r="D265" s="204" t="s">
        <v>748</v>
      </c>
      <c r="E265" s="205" t="s">
        <v>586</v>
      </c>
      <c r="F265" s="200">
        <v>172</v>
      </c>
      <c r="G265" s="205"/>
      <c r="H265" s="205">
        <v>155.25</v>
      </c>
      <c r="I265" s="206">
        <v>230</v>
      </c>
      <c r="J265" s="174" t="s">
        <v>749</v>
      </c>
      <c r="K265" s="175">
        <f t="shared" si="134"/>
        <v>-16.75</v>
      </c>
      <c r="L265" s="176">
        <f t="shared" si="135"/>
        <v>-9.7383720930232565E-2</v>
      </c>
      <c r="M265" s="172" t="s">
        <v>568</v>
      </c>
      <c r="N265" s="169">
        <v>43787</v>
      </c>
      <c r="O265" s="1"/>
      <c r="P265" s="1"/>
      <c r="Q265" s="1"/>
      <c r="R265" s="6" t="s">
        <v>747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9">
        <v>129</v>
      </c>
      <c r="B266" s="190">
        <v>43398</v>
      </c>
      <c r="C266" s="190"/>
      <c r="D266" s="191" t="s">
        <v>107</v>
      </c>
      <c r="E266" s="192" t="s">
        <v>586</v>
      </c>
      <c r="F266" s="192">
        <v>698.5</v>
      </c>
      <c r="G266" s="192"/>
      <c r="H266" s="192">
        <v>890</v>
      </c>
      <c r="I266" s="194">
        <v>890</v>
      </c>
      <c r="J266" s="164" t="s">
        <v>816</v>
      </c>
      <c r="K266" s="165">
        <f t="shared" si="134"/>
        <v>191.5</v>
      </c>
      <c r="L266" s="166">
        <f t="shared" si="135"/>
        <v>0.27415891195418757</v>
      </c>
      <c r="M266" s="161" t="s">
        <v>556</v>
      </c>
      <c r="N266" s="167">
        <v>44328</v>
      </c>
      <c r="O266" s="1"/>
      <c r="P266" s="1"/>
      <c r="Q266" s="1"/>
      <c r="R266" s="6" t="s">
        <v>743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9">
        <v>130</v>
      </c>
      <c r="B267" s="190">
        <v>42877</v>
      </c>
      <c r="C267" s="190"/>
      <c r="D267" s="191" t="s">
        <v>364</v>
      </c>
      <c r="E267" s="192" t="s">
        <v>586</v>
      </c>
      <c r="F267" s="192">
        <v>127.6</v>
      </c>
      <c r="G267" s="192"/>
      <c r="H267" s="192">
        <v>138</v>
      </c>
      <c r="I267" s="194">
        <v>190</v>
      </c>
      <c r="J267" s="164" t="s">
        <v>750</v>
      </c>
      <c r="K267" s="165">
        <f t="shared" si="134"/>
        <v>10.400000000000006</v>
      </c>
      <c r="L267" s="166">
        <f t="shared" si="135"/>
        <v>8.1504702194357417E-2</v>
      </c>
      <c r="M267" s="161" t="s">
        <v>556</v>
      </c>
      <c r="N267" s="167">
        <v>43774</v>
      </c>
      <c r="O267" s="1"/>
      <c r="P267" s="1"/>
      <c r="Q267" s="1"/>
      <c r="R267" s="6" t="s">
        <v>747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9">
        <v>131</v>
      </c>
      <c r="B268" s="190">
        <v>43158</v>
      </c>
      <c r="C268" s="190"/>
      <c r="D268" s="191" t="s">
        <v>751</v>
      </c>
      <c r="E268" s="192" t="s">
        <v>586</v>
      </c>
      <c r="F268" s="192">
        <v>317</v>
      </c>
      <c r="G268" s="192"/>
      <c r="H268" s="192">
        <v>382.5</v>
      </c>
      <c r="I268" s="194">
        <v>398</v>
      </c>
      <c r="J268" s="164" t="s">
        <v>752</v>
      </c>
      <c r="K268" s="165">
        <f t="shared" si="134"/>
        <v>65.5</v>
      </c>
      <c r="L268" s="166">
        <f t="shared" si="135"/>
        <v>0.20662460567823343</v>
      </c>
      <c r="M268" s="161" t="s">
        <v>556</v>
      </c>
      <c r="N268" s="167">
        <v>44238</v>
      </c>
      <c r="O268" s="1"/>
      <c r="P268" s="1"/>
      <c r="Q268" s="1"/>
      <c r="R268" s="6" t="s">
        <v>747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02">
        <v>132</v>
      </c>
      <c r="B269" s="203">
        <v>43164</v>
      </c>
      <c r="C269" s="203"/>
      <c r="D269" s="204" t="s">
        <v>144</v>
      </c>
      <c r="E269" s="205" t="s">
        <v>586</v>
      </c>
      <c r="F269" s="200">
        <f>510-14.4</f>
        <v>495.6</v>
      </c>
      <c r="G269" s="205"/>
      <c r="H269" s="205">
        <v>350</v>
      </c>
      <c r="I269" s="206">
        <v>672</v>
      </c>
      <c r="J269" s="174" t="s">
        <v>753</v>
      </c>
      <c r="K269" s="175">
        <f t="shared" si="134"/>
        <v>-145.60000000000002</v>
      </c>
      <c r="L269" s="176">
        <f t="shared" si="135"/>
        <v>-0.29378531073446329</v>
      </c>
      <c r="M269" s="172" t="s">
        <v>568</v>
      </c>
      <c r="N269" s="169">
        <v>43887</v>
      </c>
      <c r="O269" s="1"/>
      <c r="P269" s="1"/>
      <c r="Q269" s="1"/>
      <c r="R269" s="6" t="s">
        <v>743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02">
        <v>133</v>
      </c>
      <c r="B270" s="203">
        <v>43237</v>
      </c>
      <c r="C270" s="203"/>
      <c r="D270" s="204" t="s">
        <v>449</v>
      </c>
      <c r="E270" s="205" t="s">
        <v>586</v>
      </c>
      <c r="F270" s="200">
        <v>230.3</v>
      </c>
      <c r="G270" s="205"/>
      <c r="H270" s="205">
        <v>102.5</v>
      </c>
      <c r="I270" s="206">
        <v>348</v>
      </c>
      <c r="J270" s="174" t="s">
        <v>754</v>
      </c>
      <c r="K270" s="175">
        <f t="shared" si="134"/>
        <v>-127.80000000000001</v>
      </c>
      <c r="L270" s="176">
        <f t="shared" si="135"/>
        <v>-0.55492835432045162</v>
      </c>
      <c r="M270" s="172" t="s">
        <v>568</v>
      </c>
      <c r="N270" s="169">
        <v>43896</v>
      </c>
      <c r="O270" s="1"/>
      <c r="P270" s="1"/>
      <c r="Q270" s="1"/>
      <c r="R270" s="6" t="s">
        <v>743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9">
        <v>134</v>
      </c>
      <c r="B271" s="190">
        <v>43258</v>
      </c>
      <c r="C271" s="190"/>
      <c r="D271" s="191" t="s">
        <v>419</v>
      </c>
      <c r="E271" s="192" t="s">
        <v>586</v>
      </c>
      <c r="F271" s="192">
        <f>342.5-5.1</f>
        <v>337.4</v>
      </c>
      <c r="G271" s="192"/>
      <c r="H271" s="192">
        <v>412.5</v>
      </c>
      <c r="I271" s="194">
        <v>439</v>
      </c>
      <c r="J271" s="164" t="s">
        <v>755</v>
      </c>
      <c r="K271" s="165">
        <f t="shared" si="134"/>
        <v>75.100000000000023</v>
      </c>
      <c r="L271" s="166">
        <f t="shared" si="135"/>
        <v>0.22258446947243635</v>
      </c>
      <c r="M271" s="161" t="s">
        <v>556</v>
      </c>
      <c r="N271" s="167">
        <v>44230</v>
      </c>
      <c r="O271" s="1"/>
      <c r="P271" s="1"/>
      <c r="Q271" s="1"/>
      <c r="R271" s="6" t="s">
        <v>747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3">
        <v>135</v>
      </c>
      <c r="B272" s="182">
        <v>43285</v>
      </c>
      <c r="C272" s="182"/>
      <c r="D272" s="183" t="s">
        <v>55</v>
      </c>
      <c r="E272" s="184" t="s">
        <v>586</v>
      </c>
      <c r="F272" s="184">
        <f>127.5-5.53</f>
        <v>121.97</v>
      </c>
      <c r="G272" s="185"/>
      <c r="H272" s="185">
        <v>122.5</v>
      </c>
      <c r="I272" s="185">
        <v>170</v>
      </c>
      <c r="J272" s="186" t="s">
        <v>784</v>
      </c>
      <c r="K272" s="187">
        <f t="shared" si="134"/>
        <v>0.53000000000000114</v>
      </c>
      <c r="L272" s="188">
        <f t="shared" si="135"/>
        <v>4.3453308190538747E-3</v>
      </c>
      <c r="M272" s="184" t="s">
        <v>677</v>
      </c>
      <c r="N272" s="182">
        <v>44431</v>
      </c>
      <c r="O272" s="1"/>
      <c r="P272" s="1"/>
      <c r="Q272" s="1"/>
      <c r="R272" s="6" t="s">
        <v>743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02">
        <v>136</v>
      </c>
      <c r="B273" s="203">
        <v>43294</v>
      </c>
      <c r="C273" s="203"/>
      <c r="D273" s="204" t="s">
        <v>355</v>
      </c>
      <c r="E273" s="205" t="s">
        <v>586</v>
      </c>
      <c r="F273" s="200">
        <v>46.5</v>
      </c>
      <c r="G273" s="205"/>
      <c r="H273" s="205">
        <v>17</v>
      </c>
      <c r="I273" s="206">
        <v>59</v>
      </c>
      <c r="J273" s="174" t="s">
        <v>756</v>
      </c>
      <c r="K273" s="175">
        <f t="shared" ref="K273:K281" si="136">H273-F273</f>
        <v>-29.5</v>
      </c>
      <c r="L273" s="176">
        <f t="shared" ref="L273:L281" si="137">K273/F273</f>
        <v>-0.63440860215053763</v>
      </c>
      <c r="M273" s="172" t="s">
        <v>568</v>
      </c>
      <c r="N273" s="169">
        <v>43887</v>
      </c>
      <c r="O273" s="1"/>
      <c r="P273" s="1"/>
      <c r="Q273" s="1"/>
      <c r="R273" s="6" t="s">
        <v>743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9">
        <v>137</v>
      </c>
      <c r="B274" s="190">
        <v>43396</v>
      </c>
      <c r="C274" s="190"/>
      <c r="D274" s="191" t="s">
        <v>404</v>
      </c>
      <c r="E274" s="192" t="s">
        <v>586</v>
      </c>
      <c r="F274" s="192">
        <v>156.5</v>
      </c>
      <c r="G274" s="192"/>
      <c r="H274" s="192">
        <v>207.5</v>
      </c>
      <c r="I274" s="194">
        <v>191</v>
      </c>
      <c r="J274" s="164" t="s">
        <v>644</v>
      </c>
      <c r="K274" s="165">
        <f t="shared" si="136"/>
        <v>51</v>
      </c>
      <c r="L274" s="166">
        <f t="shared" si="137"/>
        <v>0.32587859424920129</v>
      </c>
      <c r="M274" s="161" t="s">
        <v>556</v>
      </c>
      <c r="N274" s="167">
        <v>44369</v>
      </c>
      <c r="O274" s="1"/>
      <c r="P274" s="1"/>
      <c r="Q274" s="1"/>
      <c r="R274" s="6" t="s">
        <v>743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9">
        <v>138</v>
      </c>
      <c r="B275" s="190">
        <v>43439</v>
      </c>
      <c r="C275" s="190"/>
      <c r="D275" s="191" t="s">
        <v>318</v>
      </c>
      <c r="E275" s="192" t="s">
        <v>586</v>
      </c>
      <c r="F275" s="192">
        <v>259.5</v>
      </c>
      <c r="G275" s="192"/>
      <c r="H275" s="192">
        <v>320</v>
      </c>
      <c r="I275" s="194">
        <v>320</v>
      </c>
      <c r="J275" s="164" t="s">
        <v>644</v>
      </c>
      <c r="K275" s="165">
        <f t="shared" si="136"/>
        <v>60.5</v>
      </c>
      <c r="L275" s="166">
        <f t="shared" si="137"/>
        <v>0.23314065510597304</v>
      </c>
      <c r="M275" s="161" t="s">
        <v>556</v>
      </c>
      <c r="N275" s="167">
        <v>44323</v>
      </c>
      <c r="O275" s="1"/>
      <c r="P275" s="1"/>
      <c r="Q275" s="1"/>
      <c r="R275" s="6" t="s">
        <v>743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02">
        <v>139</v>
      </c>
      <c r="B276" s="203">
        <v>43439</v>
      </c>
      <c r="C276" s="203"/>
      <c r="D276" s="204" t="s">
        <v>757</v>
      </c>
      <c r="E276" s="205" t="s">
        <v>586</v>
      </c>
      <c r="F276" s="205">
        <v>715</v>
      </c>
      <c r="G276" s="205"/>
      <c r="H276" s="205">
        <v>445</v>
      </c>
      <c r="I276" s="206">
        <v>840</v>
      </c>
      <c r="J276" s="174" t="s">
        <v>758</v>
      </c>
      <c r="K276" s="175">
        <f t="shared" si="136"/>
        <v>-270</v>
      </c>
      <c r="L276" s="176">
        <f t="shared" si="137"/>
        <v>-0.3776223776223776</v>
      </c>
      <c r="M276" s="172" t="s">
        <v>568</v>
      </c>
      <c r="N276" s="169">
        <v>43800</v>
      </c>
      <c r="O276" s="1"/>
      <c r="P276" s="1"/>
      <c r="Q276" s="1"/>
      <c r="R276" s="6" t="s">
        <v>743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9">
        <v>140</v>
      </c>
      <c r="B277" s="190">
        <v>43469</v>
      </c>
      <c r="C277" s="190"/>
      <c r="D277" s="191" t="s">
        <v>157</v>
      </c>
      <c r="E277" s="192" t="s">
        <v>586</v>
      </c>
      <c r="F277" s="192">
        <v>875</v>
      </c>
      <c r="G277" s="192"/>
      <c r="H277" s="192">
        <v>1165</v>
      </c>
      <c r="I277" s="194">
        <v>1185</v>
      </c>
      <c r="J277" s="164" t="s">
        <v>759</v>
      </c>
      <c r="K277" s="165">
        <f t="shared" si="136"/>
        <v>290</v>
      </c>
      <c r="L277" s="166">
        <f t="shared" si="137"/>
        <v>0.33142857142857141</v>
      </c>
      <c r="M277" s="161" t="s">
        <v>556</v>
      </c>
      <c r="N277" s="167">
        <v>43847</v>
      </c>
      <c r="O277" s="1"/>
      <c r="P277" s="1"/>
      <c r="Q277" s="1"/>
      <c r="R277" s="6" t="s">
        <v>743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9">
        <v>141</v>
      </c>
      <c r="B278" s="190">
        <v>43559</v>
      </c>
      <c r="C278" s="190"/>
      <c r="D278" s="191" t="s">
        <v>334</v>
      </c>
      <c r="E278" s="192" t="s">
        <v>586</v>
      </c>
      <c r="F278" s="192">
        <f>387-14.63</f>
        <v>372.37</v>
      </c>
      <c r="G278" s="192"/>
      <c r="H278" s="192">
        <v>490</v>
      </c>
      <c r="I278" s="194">
        <v>490</v>
      </c>
      <c r="J278" s="164" t="s">
        <v>644</v>
      </c>
      <c r="K278" s="165">
        <f t="shared" si="136"/>
        <v>117.63</v>
      </c>
      <c r="L278" s="166">
        <f t="shared" si="137"/>
        <v>0.31589548030185027</v>
      </c>
      <c r="M278" s="161" t="s">
        <v>556</v>
      </c>
      <c r="N278" s="167">
        <v>43850</v>
      </c>
      <c r="O278" s="1"/>
      <c r="P278" s="1"/>
      <c r="Q278" s="1"/>
      <c r="R278" s="6" t="s">
        <v>743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02">
        <v>142</v>
      </c>
      <c r="B279" s="203">
        <v>43578</v>
      </c>
      <c r="C279" s="203"/>
      <c r="D279" s="204" t="s">
        <v>760</v>
      </c>
      <c r="E279" s="205" t="s">
        <v>558</v>
      </c>
      <c r="F279" s="205">
        <v>220</v>
      </c>
      <c r="G279" s="205"/>
      <c r="H279" s="205">
        <v>127.5</v>
      </c>
      <c r="I279" s="206">
        <v>284</v>
      </c>
      <c r="J279" s="174" t="s">
        <v>761</v>
      </c>
      <c r="K279" s="175">
        <f t="shared" si="136"/>
        <v>-92.5</v>
      </c>
      <c r="L279" s="176">
        <f t="shared" si="137"/>
        <v>-0.42045454545454547</v>
      </c>
      <c r="M279" s="172" t="s">
        <v>568</v>
      </c>
      <c r="N279" s="169">
        <v>43896</v>
      </c>
      <c r="O279" s="1"/>
      <c r="P279" s="1"/>
      <c r="Q279" s="1"/>
      <c r="R279" s="6" t="s">
        <v>743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9">
        <v>143</v>
      </c>
      <c r="B280" s="190">
        <v>43622</v>
      </c>
      <c r="C280" s="190"/>
      <c r="D280" s="191" t="s">
        <v>458</v>
      </c>
      <c r="E280" s="192" t="s">
        <v>558</v>
      </c>
      <c r="F280" s="192">
        <v>332.8</v>
      </c>
      <c r="G280" s="192"/>
      <c r="H280" s="192">
        <v>405</v>
      </c>
      <c r="I280" s="194">
        <v>419</v>
      </c>
      <c r="J280" s="164" t="s">
        <v>762</v>
      </c>
      <c r="K280" s="165">
        <f t="shared" si="136"/>
        <v>72.199999999999989</v>
      </c>
      <c r="L280" s="166">
        <f t="shared" si="137"/>
        <v>0.21694711538461534</v>
      </c>
      <c r="M280" s="161" t="s">
        <v>556</v>
      </c>
      <c r="N280" s="167">
        <v>43860</v>
      </c>
      <c r="O280" s="1"/>
      <c r="P280" s="1"/>
      <c r="Q280" s="1"/>
      <c r="R280" s="6" t="s">
        <v>747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3">
        <v>144</v>
      </c>
      <c r="B281" s="182">
        <v>43641</v>
      </c>
      <c r="C281" s="182"/>
      <c r="D281" s="183" t="s">
        <v>150</v>
      </c>
      <c r="E281" s="184" t="s">
        <v>586</v>
      </c>
      <c r="F281" s="184">
        <v>386</v>
      </c>
      <c r="G281" s="185"/>
      <c r="H281" s="185">
        <v>395</v>
      </c>
      <c r="I281" s="185">
        <v>452</v>
      </c>
      <c r="J281" s="186" t="s">
        <v>763</v>
      </c>
      <c r="K281" s="187">
        <f t="shared" si="136"/>
        <v>9</v>
      </c>
      <c r="L281" s="188">
        <f t="shared" si="137"/>
        <v>2.3316062176165803E-2</v>
      </c>
      <c r="M281" s="184" t="s">
        <v>677</v>
      </c>
      <c r="N281" s="182">
        <v>43868</v>
      </c>
      <c r="O281" s="1"/>
      <c r="P281" s="1"/>
      <c r="Q281" s="1"/>
      <c r="R281" s="6" t="s">
        <v>747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3">
        <v>145</v>
      </c>
      <c r="B282" s="182">
        <v>43707</v>
      </c>
      <c r="C282" s="182"/>
      <c r="D282" s="183" t="s">
        <v>130</v>
      </c>
      <c r="E282" s="184" t="s">
        <v>586</v>
      </c>
      <c r="F282" s="184">
        <v>137.5</v>
      </c>
      <c r="G282" s="185"/>
      <c r="H282" s="185">
        <v>138.5</v>
      </c>
      <c r="I282" s="185">
        <v>190</v>
      </c>
      <c r="J282" s="186" t="s">
        <v>783</v>
      </c>
      <c r="K282" s="187">
        <f>H282-F282</f>
        <v>1</v>
      </c>
      <c r="L282" s="188">
        <f>K282/F282</f>
        <v>7.2727272727272727E-3</v>
      </c>
      <c r="M282" s="184" t="s">
        <v>677</v>
      </c>
      <c r="N282" s="182">
        <v>44432</v>
      </c>
      <c r="O282" s="1"/>
      <c r="P282" s="1"/>
      <c r="Q282" s="1"/>
      <c r="R282" s="6" t="s">
        <v>743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9">
        <v>146</v>
      </c>
      <c r="B283" s="190">
        <v>43731</v>
      </c>
      <c r="C283" s="190"/>
      <c r="D283" s="191" t="s">
        <v>412</v>
      </c>
      <c r="E283" s="192" t="s">
        <v>586</v>
      </c>
      <c r="F283" s="192">
        <v>235</v>
      </c>
      <c r="G283" s="192"/>
      <c r="H283" s="192">
        <v>295</v>
      </c>
      <c r="I283" s="194">
        <v>296</v>
      </c>
      <c r="J283" s="164" t="s">
        <v>764</v>
      </c>
      <c r="K283" s="165">
        <f t="shared" ref="K283:K289" si="138">H283-F283</f>
        <v>60</v>
      </c>
      <c r="L283" s="166">
        <f t="shared" ref="L283:L289" si="139">K283/F283</f>
        <v>0.25531914893617019</v>
      </c>
      <c r="M283" s="161" t="s">
        <v>556</v>
      </c>
      <c r="N283" s="167">
        <v>43844</v>
      </c>
      <c r="O283" s="1"/>
      <c r="P283" s="1"/>
      <c r="Q283" s="1"/>
      <c r="R283" s="6" t="s">
        <v>747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9">
        <v>147</v>
      </c>
      <c r="B284" s="190">
        <v>43752</v>
      </c>
      <c r="C284" s="190"/>
      <c r="D284" s="191" t="s">
        <v>765</v>
      </c>
      <c r="E284" s="192" t="s">
        <v>586</v>
      </c>
      <c r="F284" s="192">
        <v>277.5</v>
      </c>
      <c r="G284" s="192"/>
      <c r="H284" s="192">
        <v>333</v>
      </c>
      <c r="I284" s="194">
        <v>333</v>
      </c>
      <c r="J284" s="164" t="s">
        <v>766</v>
      </c>
      <c r="K284" s="165">
        <f t="shared" si="138"/>
        <v>55.5</v>
      </c>
      <c r="L284" s="166">
        <f t="shared" si="139"/>
        <v>0.2</v>
      </c>
      <c r="M284" s="161" t="s">
        <v>556</v>
      </c>
      <c r="N284" s="167">
        <v>43846</v>
      </c>
      <c r="O284" s="1"/>
      <c r="P284" s="1"/>
      <c r="Q284" s="1"/>
      <c r="R284" s="6" t="s">
        <v>743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89">
        <v>148</v>
      </c>
      <c r="B285" s="190">
        <v>43752</v>
      </c>
      <c r="C285" s="190"/>
      <c r="D285" s="191" t="s">
        <v>767</v>
      </c>
      <c r="E285" s="192" t="s">
        <v>586</v>
      </c>
      <c r="F285" s="192">
        <v>930</v>
      </c>
      <c r="G285" s="192"/>
      <c r="H285" s="192">
        <v>1165</v>
      </c>
      <c r="I285" s="194">
        <v>1200</v>
      </c>
      <c r="J285" s="164" t="s">
        <v>768</v>
      </c>
      <c r="K285" s="165">
        <f t="shared" si="138"/>
        <v>235</v>
      </c>
      <c r="L285" s="166">
        <f t="shared" si="139"/>
        <v>0.25268817204301075</v>
      </c>
      <c r="M285" s="161" t="s">
        <v>556</v>
      </c>
      <c r="N285" s="167">
        <v>43847</v>
      </c>
      <c r="O285" s="1"/>
      <c r="P285" s="1"/>
      <c r="Q285" s="1"/>
      <c r="R285" s="6" t="s">
        <v>747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9">
        <v>149</v>
      </c>
      <c r="B286" s="190">
        <v>43753</v>
      </c>
      <c r="C286" s="190"/>
      <c r="D286" s="191" t="s">
        <v>769</v>
      </c>
      <c r="E286" s="192" t="s">
        <v>586</v>
      </c>
      <c r="F286" s="162">
        <v>111</v>
      </c>
      <c r="G286" s="192"/>
      <c r="H286" s="192">
        <v>141</v>
      </c>
      <c r="I286" s="194">
        <v>141</v>
      </c>
      <c r="J286" s="164" t="s">
        <v>571</v>
      </c>
      <c r="K286" s="165">
        <f t="shared" si="138"/>
        <v>30</v>
      </c>
      <c r="L286" s="166">
        <f t="shared" si="139"/>
        <v>0.27027027027027029</v>
      </c>
      <c r="M286" s="161" t="s">
        <v>556</v>
      </c>
      <c r="N286" s="167">
        <v>44328</v>
      </c>
      <c r="O286" s="1"/>
      <c r="P286" s="1"/>
      <c r="Q286" s="1"/>
      <c r="R286" s="6" t="s">
        <v>747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89">
        <v>150</v>
      </c>
      <c r="B287" s="190">
        <v>43753</v>
      </c>
      <c r="C287" s="190"/>
      <c r="D287" s="191" t="s">
        <v>770</v>
      </c>
      <c r="E287" s="192" t="s">
        <v>586</v>
      </c>
      <c r="F287" s="162">
        <v>296</v>
      </c>
      <c r="G287" s="192"/>
      <c r="H287" s="192">
        <v>370</v>
      </c>
      <c r="I287" s="194">
        <v>370</v>
      </c>
      <c r="J287" s="164" t="s">
        <v>644</v>
      </c>
      <c r="K287" s="165">
        <f t="shared" si="138"/>
        <v>74</v>
      </c>
      <c r="L287" s="166">
        <f t="shared" si="139"/>
        <v>0.25</v>
      </c>
      <c r="M287" s="161" t="s">
        <v>556</v>
      </c>
      <c r="N287" s="167">
        <v>43853</v>
      </c>
      <c r="O287" s="1"/>
      <c r="P287" s="1"/>
      <c r="Q287" s="1"/>
      <c r="R287" s="6" t="s">
        <v>747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9">
        <v>151</v>
      </c>
      <c r="B288" s="190">
        <v>43754</v>
      </c>
      <c r="C288" s="190"/>
      <c r="D288" s="191" t="s">
        <v>771</v>
      </c>
      <c r="E288" s="192" t="s">
        <v>586</v>
      </c>
      <c r="F288" s="162">
        <v>300</v>
      </c>
      <c r="G288" s="192"/>
      <c r="H288" s="192">
        <v>382.5</v>
      </c>
      <c r="I288" s="194">
        <v>344</v>
      </c>
      <c r="J288" s="164" t="s">
        <v>820</v>
      </c>
      <c r="K288" s="165">
        <f t="shared" si="138"/>
        <v>82.5</v>
      </c>
      <c r="L288" s="166">
        <f t="shared" si="139"/>
        <v>0.27500000000000002</v>
      </c>
      <c r="M288" s="161" t="s">
        <v>556</v>
      </c>
      <c r="N288" s="167">
        <v>44238</v>
      </c>
      <c r="O288" s="1"/>
      <c r="P288" s="1"/>
      <c r="Q288" s="1"/>
      <c r="R288" s="6" t="s">
        <v>747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89">
        <v>152</v>
      </c>
      <c r="B289" s="190">
        <v>43832</v>
      </c>
      <c r="C289" s="190"/>
      <c r="D289" s="191" t="s">
        <v>772</v>
      </c>
      <c r="E289" s="192" t="s">
        <v>586</v>
      </c>
      <c r="F289" s="162">
        <v>495</v>
      </c>
      <c r="G289" s="192"/>
      <c r="H289" s="192">
        <v>595</v>
      </c>
      <c r="I289" s="194">
        <v>590</v>
      </c>
      <c r="J289" s="164" t="s">
        <v>819</v>
      </c>
      <c r="K289" s="165">
        <f t="shared" si="138"/>
        <v>100</v>
      </c>
      <c r="L289" s="166">
        <f t="shared" si="139"/>
        <v>0.20202020202020202</v>
      </c>
      <c r="M289" s="161" t="s">
        <v>556</v>
      </c>
      <c r="N289" s="167">
        <v>44589</v>
      </c>
      <c r="O289" s="1"/>
      <c r="P289" s="1"/>
      <c r="Q289" s="1"/>
      <c r="R289" s="6" t="s">
        <v>747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89">
        <v>153</v>
      </c>
      <c r="B290" s="190">
        <v>43966</v>
      </c>
      <c r="C290" s="190"/>
      <c r="D290" s="191" t="s">
        <v>71</v>
      </c>
      <c r="E290" s="192" t="s">
        <v>586</v>
      </c>
      <c r="F290" s="162">
        <v>67.5</v>
      </c>
      <c r="G290" s="192"/>
      <c r="H290" s="192">
        <v>86</v>
      </c>
      <c r="I290" s="194">
        <v>86</v>
      </c>
      <c r="J290" s="164" t="s">
        <v>773</v>
      </c>
      <c r="K290" s="165">
        <f t="shared" ref="K290:K297" si="140">H290-F290</f>
        <v>18.5</v>
      </c>
      <c r="L290" s="166">
        <f t="shared" ref="L290:L297" si="141">K290/F290</f>
        <v>0.27407407407407408</v>
      </c>
      <c r="M290" s="161" t="s">
        <v>556</v>
      </c>
      <c r="N290" s="167">
        <v>44008</v>
      </c>
      <c r="O290" s="1"/>
      <c r="P290" s="1"/>
      <c r="Q290" s="1"/>
      <c r="R290" s="6" t="s">
        <v>747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89">
        <v>154</v>
      </c>
      <c r="B291" s="190">
        <v>44035</v>
      </c>
      <c r="C291" s="190"/>
      <c r="D291" s="191" t="s">
        <v>457</v>
      </c>
      <c r="E291" s="192" t="s">
        <v>586</v>
      </c>
      <c r="F291" s="162">
        <v>231</v>
      </c>
      <c r="G291" s="192"/>
      <c r="H291" s="192">
        <v>281</v>
      </c>
      <c r="I291" s="194">
        <v>281</v>
      </c>
      <c r="J291" s="164" t="s">
        <v>644</v>
      </c>
      <c r="K291" s="165">
        <f t="shared" si="140"/>
        <v>50</v>
      </c>
      <c r="L291" s="166">
        <f t="shared" si="141"/>
        <v>0.21645021645021645</v>
      </c>
      <c r="M291" s="161" t="s">
        <v>556</v>
      </c>
      <c r="N291" s="167">
        <v>44358</v>
      </c>
      <c r="O291" s="1"/>
      <c r="P291" s="1"/>
      <c r="Q291" s="1"/>
      <c r="R291" s="6" t="s">
        <v>747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89">
        <v>155</v>
      </c>
      <c r="B292" s="190">
        <v>44092</v>
      </c>
      <c r="C292" s="190"/>
      <c r="D292" s="191" t="s">
        <v>394</v>
      </c>
      <c r="E292" s="192" t="s">
        <v>586</v>
      </c>
      <c r="F292" s="192">
        <v>206</v>
      </c>
      <c r="G292" s="192"/>
      <c r="H292" s="192">
        <v>248</v>
      </c>
      <c r="I292" s="194">
        <v>248</v>
      </c>
      <c r="J292" s="164" t="s">
        <v>644</v>
      </c>
      <c r="K292" s="165">
        <f t="shared" si="140"/>
        <v>42</v>
      </c>
      <c r="L292" s="166">
        <f t="shared" si="141"/>
        <v>0.20388349514563106</v>
      </c>
      <c r="M292" s="161" t="s">
        <v>556</v>
      </c>
      <c r="N292" s="167">
        <v>44214</v>
      </c>
      <c r="O292" s="1"/>
      <c r="P292" s="1"/>
      <c r="Q292" s="1"/>
      <c r="R292" s="6" t="s">
        <v>747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89">
        <v>156</v>
      </c>
      <c r="B293" s="190">
        <v>44140</v>
      </c>
      <c r="C293" s="190"/>
      <c r="D293" s="191" t="s">
        <v>394</v>
      </c>
      <c r="E293" s="192" t="s">
        <v>586</v>
      </c>
      <c r="F293" s="192">
        <v>182.5</v>
      </c>
      <c r="G293" s="192"/>
      <c r="H293" s="192">
        <v>248</v>
      </c>
      <c r="I293" s="194">
        <v>248</v>
      </c>
      <c r="J293" s="164" t="s">
        <v>644</v>
      </c>
      <c r="K293" s="165">
        <f t="shared" si="140"/>
        <v>65.5</v>
      </c>
      <c r="L293" s="166">
        <f t="shared" si="141"/>
        <v>0.35890410958904112</v>
      </c>
      <c r="M293" s="161" t="s">
        <v>556</v>
      </c>
      <c r="N293" s="167">
        <v>44214</v>
      </c>
      <c r="O293" s="1"/>
      <c r="P293" s="1"/>
      <c r="Q293" s="1"/>
      <c r="R293" s="6" t="s">
        <v>747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89">
        <v>157</v>
      </c>
      <c r="B294" s="190">
        <v>44140</v>
      </c>
      <c r="C294" s="190"/>
      <c r="D294" s="191" t="s">
        <v>318</v>
      </c>
      <c r="E294" s="192" t="s">
        <v>586</v>
      </c>
      <c r="F294" s="192">
        <v>247.5</v>
      </c>
      <c r="G294" s="192"/>
      <c r="H294" s="192">
        <v>320</v>
      </c>
      <c r="I294" s="194">
        <v>320</v>
      </c>
      <c r="J294" s="164" t="s">
        <v>644</v>
      </c>
      <c r="K294" s="165">
        <f t="shared" si="140"/>
        <v>72.5</v>
      </c>
      <c r="L294" s="166">
        <f t="shared" si="141"/>
        <v>0.29292929292929293</v>
      </c>
      <c r="M294" s="161" t="s">
        <v>556</v>
      </c>
      <c r="N294" s="167">
        <v>44323</v>
      </c>
      <c r="O294" s="1"/>
      <c r="P294" s="1"/>
      <c r="Q294" s="1"/>
      <c r="R294" s="6" t="s">
        <v>747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89">
        <v>158</v>
      </c>
      <c r="B295" s="190">
        <v>44140</v>
      </c>
      <c r="C295" s="190"/>
      <c r="D295" s="191" t="s">
        <v>270</v>
      </c>
      <c r="E295" s="192" t="s">
        <v>586</v>
      </c>
      <c r="F295" s="162">
        <v>925</v>
      </c>
      <c r="G295" s="192"/>
      <c r="H295" s="192">
        <v>1095</v>
      </c>
      <c r="I295" s="194">
        <v>1093</v>
      </c>
      <c r="J295" s="164" t="s">
        <v>774</v>
      </c>
      <c r="K295" s="165">
        <f t="shared" si="140"/>
        <v>170</v>
      </c>
      <c r="L295" s="166">
        <f t="shared" si="141"/>
        <v>0.18378378378378379</v>
      </c>
      <c r="M295" s="161" t="s">
        <v>556</v>
      </c>
      <c r="N295" s="167">
        <v>44201</v>
      </c>
      <c r="O295" s="1"/>
      <c r="P295" s="1"/>
      <c r="Q295" s="1"/>
      <c r="R295" s="6" t="s">
        <v>747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89">
        <v>159</v>
      </c>
      <c r="B296" s="190">
        <v>44140</v>
      </c>
      <c r="C296" s="190"/>
      <c r="D296" s="191" t="s">
        <v>334</v>
      </c>
      <c r="E296" s="192" t="s">
        <v>586</v>
      </c>
      <c r="F296" s="162">
        <v>332.5</v>
      </c>
      <c r="G296" s="192"/>
      <c r="H296" s="192">
        <v>393</v>
      </c>
      <c r="I296" s="194">
        <v>406</v>
      </c>
      <c r="J296" s="164" t="s">
        <v>775</v>
      </c>
      <c r="K296" s="165">
        <f t="shared" si="140"/>
        <v>60.5</v>
      </c>
      <c r="L296" s="166">
        <f t="shared" si="141"/>
        <v>0.18195488721804512</v>
      </c>
      <c r="M296" s="161" t="s">
        <v>556</v>
      </c>
      <c r="N296" s="167">
        <v>44256</v>
      </c>
      <c r="O296" s="1"/>
      <c r="P296" s="1"/>
      <c r="Q296" s="1"/>
      <c r="R296" s="6" t="s">
        <v>747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89">
        <v>160</v>
      </c>
      <c r="B297" s="190">
        <v>44141</v>
      </c>
      <c r="C297" s="190"/>
      <c r="D297" s="191" t="s">
        <v>457</v>
      </c>
      <c r="E297" s="192" t="s">
        <v>586</v>
      </c>
      <c r="F297" s="162">
        <v>231</v>
      </c>
      <c r="G297" s="192"/>
      <c r="H297" s="192">
        <v>281</v>
      </c>
      <c r="I297" s="194">
        <v>281</v>
      </c>
      <c r="J297" s="164" t="s">
        <v>644</v>
      </c>
      <c r="K297" s="165">
        <f t="shared" si="140"/>
        <v>50</v>
      </c>
      <c r="L297" s="166">
        <f t="shared" si="141"/>
        <v>0.21645021645021645</v>
      </c>
      <c r="M297" s="161" t="s">
        <v>556</v>
      </c>
      <c r="N297" s="167">
        <v>44358</v>
      </c>
      <c r="O297" s="1"/>
      <c r="P297" s="1"/>
      <c r="Q297" s="1"/>
      <c r="R297" s="6" t="s">
        <v>747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15">
        <v>161</v>
      </c>
      <c r="B298" s="208">
        <v>44187</v>
      </c>
      <c r="C298" s="208"/>
      <c r="D298" s="209" t="s">
        <v>432</v>
      </c>
      <c r="E298" s="53" t="s">
        <v>586</v>
      </c>
      <c r="F298" s="210" t="s">
        <v>776</v>
      </c>
      <c r="G298" s="53"/>
      <c r="H298" s="53"/>
      <c r="I298" s="211">
        <v>239</v>
      </c>
      <c r="J298" s="207" t="s">
        <v>559</v>
      </c>
      <c r="K298" s="207"/>
      <c r="L298" s="212"/>
      <c r="M298" s="213"/>
      <c r="N298" s="214"/>
      <c r="O298" s="1"/>
      <c r="P298" s="1"/>
      <c r="Q298" s="1"/>
      <c r="R298" s="6" t="s">
        <v>747</v>
      </c>
    </row>
    <row r="299" spans="1:26" ht="12.75" customHeight="1">
      <c r="A299" s="189">
        <v>162</v>
      </c>
      <c r="B299" s="190">
        <v>44258</v>
      </c>
      <c r="C299" s="190"/>
      <c r="D299" s="191" t="s">
        <v>772</v>
      </c>
      <c r="E299" s="192" t="s">
        <v>586</v>
      </c>
      <c r="F299" s="162">
        <v>495</v>
      </c>
      <c r="G299" s="192"/>
      <c r="H299" s="192">
        <v>595</v>
      </c>
      <c r="I299" s="194">
        <v>590</v>
      </c>
      <c r="J299" s="164" t="s">
        <v>819</v>
      </c>
      <c r="K299" s="165">
        <f>H299-F299</f>
        <v>100</v>
      </c>
      <c r="L299" s="166">
        <f>K299/F299</f>
        <v>0.20202020202020202</v>
      </c>
      <c r="M299" s="161" t="s">
        <v>556</v>
      </c>
      <c r="N299" s="167">
        <v>44589</v>
      </c>
      <c r="O299" s="1"/>
      <c r="P299" s="1"/>
      <c r="R299" s="6" t="s">
        <v>747</v>
      </c>
    </row>
    <row r="300" spans="1:26" ht="12.75" customHeight="1">
      <c r="A300" s="189">
        <v>163</v>
      </c>
      <c r="B300" s="190">
        <v>44274</v>
      </c>
      <c r="C300" s="190"/>
      <c r="D300" s="191" t="s">
        <v>334</v>
      </c>
      <c r="E300" s="192" t="s">
        <v>586</v>
      </c>
      <c r="F300" s="162">
        <v>355</v>
      </c>
      <c r="G300" s="192"/>
      <c r="H300" s="192">
        <v>422.5</v>
      </c>
      <c r="I300" s="194">
        <v>420</v>
      </c>
      <c r="J300" s="164" t="s">
        <v>777</v>
      </c>
      <c r="K300" s="165">
        <f>H300-F300</f>
        <v>67.5</v>
      </c>
      <c r="L300" s="166">
        <f>K300/F300</f>
        <v>0.19014084507042253</v>
      </c>
      <c r="M300" s="161" t="s">
        <v>556</v>
      </c>
      <c r="N300" s="167">
        <v>44361</v>
      </c>
      <c r="O300" s="1"/>
      <c r="R300" s="216" t="s">
        <v>747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89">
        <v>164</v>
      </c>
      <c r="B301" s="190">
        <v>44295</v>
      </c>
      <c r="C301" s="190"/>
      <c r="D301" s="191" t="s">
        <v>778</v>
      </c>
      <c r="E301" s="192" t="s">
        <v>586</v>
      </c>
      <c r="F301" s="162">
        <v>555</v>
      </c>
      <c r="G301" s="192"/>
      <c r="H301" s="192">
        <v>663</v>
      </c>
      <c r="I301" s="194">
        <v>663</v>
      </c>
      <c r="J301" s="164" t="s">
        <v>779</v>
      </c>
      <c r="K301" s="165">
        <f>H301-F301</f>
        <v>108</v>
      </c>
      <c r="L301" s="166">
        <f>K301/F301</f>
        <v>0.19459459459459461</v>
      </c>
      <c r="M301" s="161" t="s">
        <v>556</v>
      </c>
      <c r="N301" s="167">
        <v>44321</v>
      </c>
      <c r="O301" s="1"/>
      <c r="P301" s="1"/>
      <c r="Q301" s="1"/>
      <c r="R301" s="216" t="s">
        <v>747</v>
      </c>
    </row>
    <row r="302" spans="1:26" ht="12.75" customHeight="1">
      <c r="A302" s="189">
        <v>165</v>
      </c>
      <c r="B302" s="190">
        <v>44308</v>
      </c>
      <c r="C302" s="190"/>
      <c r="D302" s="191" t="s">
        <v>364</v>
      </c>
      <c r="E302" s="192" t="s">
        <v>586</v>
      </c>
      <c r="F302" s="162">
        <v>126.5</v>
      </c>
      <c r="G302" s="192"/>
      <c r="H302" s="192">
        <v>155</v>
      </c>
      <c r="I302" s="194">
        <v>155</v>
      </c>
      <c r="J302" s="164" t="s">
        <v>644</v>
      </c>
      <c r="K302" s="165">
        <f>H302-F302</f>
        <v>28.5</v>
      </c>
      <c r="L302" s="166">
        <f>K302/F302</f>
        <v>0.22529644268774704</v>
      </c>
      <c r="M302" s="161" t="s">
        <v>556</v>
      </c>
      <c r="N302" s="167">
        <v>44362</v>
      </c>
      <c r="O302" s="1"/>
      <c r="R302" s="216" t="s">
        <v>747</v>
      </c>
    </row>
    <row r="303" spans="1:26" ht="12.75" customHeight="1">
      <c r="A303" s="246">
        <v>166</v>
      </c>
      <c r="B303" s="247">
        <v>44368</v>
      </c>
      <c r="C303" s="247"/>
      <c r="D303" s="248" t="s">
        <v>382</v>
      </c>
      <c r="E303" s="249" t="s">
        <v>586</v>
      </c>
      <c r="F303" s="250">
        <v>287.5</v>
      </c>
      <c r="G303" s="249"/>
      <c r="H303" s="249">
        <v>245</v>
      </c>
      <c r="I303" s="251">
        <v>344</v>
      </c>
      <c r="J303" s="174" t="s">
        <v>814</v>
      </c>
      <c r="K303" s="175">
        <f>H303-F303</f>
        <v>-42.5</v>
      </c>
      <c r="L303" s="176">
        <f>K303/F303</f>
        <v>-0.14782608695652175</v>
      </c>
      <c r="M303" s="172" t="s">
        <v>568</v>
      </c>
      <c r="N303" s="169">
        <v>44508</v>
      </c>
      <c r="O303" s="1"/>
      <c r="R303" s="216" t="s">
        <v>747</v>
      </c>
    </row>
    <row r="304" spans="1:26" ht="12.75" customHeight="1">
      <c r="A304" s="215">
        <v>167</v>
      </c>
      <c r="B304" s="208">
        <v>44368</v>
      </c>
      <c r="C304" s="208"/>
      <c r="D304" s="209" t="s">
        <v>457</v>
      </c>
      <c r="E304" s="53" t="s">
        <v>586</v>
      </c>
      <c r="F304" s="210" t="s">
        <v>780</v>
      </c>
      <c r="G304" s="53"/>
      <c r="H304" s="53"/>
      <c r="I304" s="211">
        <v>320</v>
      </c>
      <c r="J304" s="207" t="s">
        <v>559</v>
      </c>
      <c r="K304" s="215"/>
      <c r="L304" s="208"/>
      <c r="M304" s="208"/>
      <c r="N304" s="209"/>
      <c r="O304" s="41"/>
      <c r="R304" s="216" t="s">
        <v>747</v>
      </c>
    </row>
    <row r="305" spans="1:18" ht="12.75" customHeight="1">
      <c r="A305" s="189">
        <v>168</v>
      </c>
      <c r="B305" s="190">
        <v>44406</v>
      </c>
      <c r="C305" s="190"/>
      <c r="D305" s="191" t="s">
        <v>364</v>
      </c>
      <c r="E305" s="192" t="s">
        <v>586</v>
      </c>
      <c r="F305" s="162">
        <v>162.5</v>
      </c>
      <c r="G305" s="192"/>
      <c r="H305" s="192">
        <v>200</v>
      </c>
      <c r="I305" s="194">
        <v>200</v>
      </c>
      <c r="J305" s="164" t="s">
        <v>644</v>
      </c>
      <c r="K305" s="165">
        <f>H305-F305</f>
        <v>37.5</v>
      </c>
      <c r="L305" s="166">
        <f>K305/F305</f>
        <v>0.23076923076923078</v>
      </c>
      <c r="M305" s="161" t="s">
        <v>556</v>
      </c>
      <c r="N305" s="167">
        <v>44571</v>
      </c>
      <c r="O305" s="1"/>
      <c r="R305" s="216" t="s">
        <v>747</v>
      </c>
    </row>
    <row r="306" spans="1:18" ht="12.75" customHeight="1">
      <c r="A306" s="189">
        <v>169</v>
      </c>
      <c r="B306" s="190">
        <v>44462</v>
      </c>
      <c r="C306" s="190"/>
      <c r="D306" s="191" t="s">
        <v>785</v>
      </c>
      <c r="E306" s="192" t="s">
        <v>586</v>
      </c>
      <c r="F306" s="162">
        <v>1235</v>
      </c>
      <c r="G306" s="192"/>
      <c r="H306" s="192">
        <v>1505</v>
      </c>
      <c r="I306" s="194">
        <v>1500</v>
      </c>
      <c r="J306" s="164" t="s">
        <v>644</v>
      </c>
      <c r="K306" s="165">
        <f>H306-F306</f>
        <v>270</v>
      </c>
      <c r="L306" s="166">
        <f>K306/F306</f>
        <v>0.21862348178137653</v>
      </c>
      <c r="M306" s="161" t="s">
        <v>556</v>
      </c>
      <c r="N306" s="167">
        <v>44564</v>
      </c>
      <c r="O306" s="1"/>
      <c r="R306" s="216" t="s">
        <v>747</v>
      </c>
    </row>
    <row r="307" spans="1:18" ht="12.75" customHeight="1">
      <c r="A307" s="230">
        <v>170</v>
      </c>
      <c r="B307" s="231">
        <v>44480</v>
      </c>
      <c r="C307" s="231"/>
      <c r="D307" s="232" t="s">
        <v>787</v>
      </c>
      <c r="E307" s="233" t="s">
        <v>586</v>
      </c>
      <c r="F307" s="234" t="s">
        <v>791</v>
      </c>
      <c r="G307" s="233"/>
      <c r="H307" s="233"/>
      <c r="I307" s="233">
        <v>145</v>
      </c>
      <c r="J307" s="235" t="s">
        <v>559</v>
      </c>
      <c r="K307" s="230"/>
      <c r="L307" s="231"/>
      <c r="M307" s="231"/>
      <c r="N307" s="232"/>
      <c r="O307" s="41"/>
      <c r="R307" s="216" t="s">
        <v>747</v>
      </c>
    </row>
    <row r="308" spans="1:18" ht="12.75" customHeight="1">
      <c r="A308" s="236">
        <v>171</v>
      </c>
      <c r="B308" s="237">
        <v>44481</v>
      </c>
      <c r="C308" s="237"/>
      <c r="D308" s="238" t="s">
        <v>259</v>
      </c>
      <c r="E308" s="239" t="s">
        <v>586</v>
      </c>
      <c r="F308" s="240" t="s">
        <v>789</v>
      </c>
      <c r="G308" s="239"/>
      <c r="H308" s="239"/>
      <c r="I308" s="239">
        <v>380</v>
      </c>
      <c r="J308" s="241" t="s">
        <v>559</v>
      </c>
      <c r="K308" s="236"/>
      <c r="L308" s="237"/>
      <c r="M308" s="237"/>
      <c r="N308" s="238"/>
      <c r="O308" s="41"/>
      <c r="R308" s="216" t="s">
        <v>747</v>
      </c>
    </row>
    <row r="309" spans="1:18" ht="12.75" customHeight="1">
      <c r="A309" s="236">
        <v>172</v>
      </c>
      <c r="B309" s="237">
        <v>44481</v>
      </c>
      <c r="C309" s="237"/>
      <c r="D309" s="238" t="s">
        <v>389</v>
      </c>
      <c r="E309" s="239" t="s">
        <v>586</v>
      </c>
      <c r="F309" s="240" t="s">
        <v>790</v>
      </c>
      <c r="G309" s="239"/>
      <c r="H309" s="239"/>
      <c r="I309" s="239">
        <v>56</v>
      </c>
      <c r="J309" s="241" t="s">
        <v>559</v>
      </c>
      <c r="K309" s="236"/>
      <c r="L309" s="237"/>
      <c r="M309" s="237"/>
      <c r="N309" s="238"/>
      <c r="O309" s="41"/>
      <c r="R309" s="216"/>
    </row>
    <row r="310" spans="1:18" ht="12.75" customHeight="1">
      <c r="A310" s="189">
        <v>173</v>
      </c>
      <c r="B310" s="190">
        <v>44551</v>
      </c>
      <c r="C310" s="190"/>
      <c r="D310" s="191" t="s">
        <v>118</v>
      </c>
      <c r="E310" s="192" t="s">
        <v>586</v>
      </c>
      <c r="F310" s="162">
        <v>2300</v>
      </c>
      <c r="G310" s="192"/>
      <c r="H310" s="192">
        <f>(2820+2200)/2</f>
        <v>2510</v>
      </c>
      <c r="I310" s="194">
        <v>3000</v>
      </c>
      <c r="J310" s="164" t="s">
        <v>829</v>
      </c>
      <c r="K310" s="165">
        <f>H310-F310</f>
        <v>210</v>
      </c>
      <c r="L310" s="166">
        <f>K310/F310</f>
        <v>9.1304347826086957E-2</v>
      </c>
      <c r="M310" s="161" t="s">
        <v>556</v>
      </c>
      <c r="N310" s="167">
        <v>44649</v>
      </c>
      <c r="O310" s="1"/>
      <c r="R310" s="216"/>
    </row>
    <row r="311" spans="1:18" ht="12.75" customHeight="1">
      <c r="A311" s="242">
        <v>174</v>
      </c>
      <c r="B311" s="237">
        <v>44606</v>
      </c>
      <c r="C311" s="242"/>
      <c r="D311" s="242" t="s">
        <v>410</v>
      </c>
      <c r="E311" s="239" t="s">
        <v>586</v>
      </c>
      <c r="F311" s="239" t="s">
        <v>822</v>
      </c>
      <c r="G311" s="239"/>
      <c r="H311" s="239"/>
      <c r="I311" s="239">
        <v>764</v>
      </c>
      <c r="J311" s="239" t="s">
        <v>559</v>
      </c>
      <c r="K311" s="239"/>
      <c r="L311" s="239"/>
      <c r="M311" s="239"/>
      <c r="N311" s="242"/>
      <c r="O311" s="41"/>
      <c r="R311" s="216"/>
    </row>
    <row r="312" spans="1:18" ht="12.75" customHeight="1">
      <c r="A312" s="242">
        <v>175</v>
      </c>
      <c r="B312" s="237">
        <v>44613</v>
      </c>
      <c r="C312" s="242"/>
      <c r="D312" s="242" t="s">
        <v>785</v>
      </c>
      <c r="E312" s="239" t="s">
        <v>586</v>
      </c>
      <c r="F312" s="239" t="s">
        <v>823</v>
      </c>
      <c r="G312" s="239"/>
      <c r="H312" s="239"/>
      <c r="I312" s="239">
        <v>1510</v>
      </c>
      <c r="J312" s="239" t="s">
        <v>559</v>
      </c>
      <c r="K312" s="239"/>
      <c r="L312" s="239"/>
      <c r="M312" s="239"/>
      <c r="N312" s="242"/>
      <c r="O312" s="41"/>
      <c r="R312" s="216"/>
    </row>
    <row r="313" spans="1:18" ht="12.75" customHeight="1">
      <c r="A313">
        <v>176</v>
      </c>
      <c r="B313" s="237">
        <v>44670</v>
      </c>
      <c r="C313" s="237"/>
      <c r="D313" s="242" t="s">
        <v>520</v>
      </c>
      <c r="E313" s="288" t="s">
        <v>586</v>
      </c>
      <c r="F313" s="239" t="s">
        <v>831</v>
      </c>
      <c r="G313" s="239"/>
      <c r="H313" s="239"/>
      <c r="I313" s="239">
        <v>553</v>
      </c>
      <c r="J313" s="239" t="s">
        <v>559</v>
      </c>
      <c r="K313" s="239"/>
      <c r="L313" s="239"/>
      <c r="M313" s="239"/>
      <c r="N313" s="239"/>
      <c r="O313" s="41"/>
      <c r="R313" s="216"/>
    </row>
    <row r="314" spans="1:18" ht="12.75" customHeight="1">
      <c r="A314" s="189">
        <v>177</v>
      </c>
      <c r="B314" s="190">
        <v>44746</v>
      </c>
      <c r="C314" s="190"/>
      <c r="D314" s="191" t="s">
        <v>870</v>
      </c>
      <c r="E314" s="192" t="s">
        <v>586</v>
      </c>
      <c r="F314" s="162">
        <v>207.5</v>
      </c>
      <c r="G314" s="192"/>
      <c r="H314" s="192">
        <v>254</v>
      </c>
      <c r="I314" s="194">
        <v>254</v>
      </c>
      <c r="J314" s="164" t="s">
        <v>644</v>
      </c>
      <c r="K314" s="165">
        <f>H314-F314</f>
        <v>46.5</v>
      </c>
      <c r="L314" s="166">
        <f>K314/F314</f>
        <v>0.22409638554216868</v>
      </c>
      <c r="M314" s="161" t="s">
        <v>556</v>
      </c>
      <c r="N314" s="167">
        <v>44792</v>
      </c>
      <c r="O314" s="1"/>
      <c r="R314" s="216"/>
    </row>
    <row r="315" spans="1:18" ht="12.75" customHeight="1">
      <c r="A315" s="215">
        <v>178</v>
      </c>
      <c r="B315" s="237">
        <v>44775</v>
      </c>
      <c r="D315" s="333" t="s">
        <v>459</v>
      </c>
      <c r="E315" s="332" t="s">
        <v>586</v>
      </c>
      <c r="F315" s="239" t="s">
        <v>904</v>
      </c>
      <c r="G315" s="239"/>
      <c r="H315" s="239"/>
      <c r="I315" s="239">
        <v>38</v>
      </c>
      <c r="J315" s="239" t="s">
        <v>559</v>
      </c>
      <c r="K315" s="239"/>
      <c r="L315" s="239"/>
      <c r="M315" s="239"/>
      <c r="N315" s="239"/>
      <c r="O315" s="41"/>
      <c r="R315" s="56"/>
    </row>
    <row r="316" spans="1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1:18" ht="12.75" customHeight="1">
      <c r="B317" s="217" t="s">
        <v>781</v>
      </c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1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1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1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1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1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1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1:18" ht="12.75" customHeight="1">
      <c r="A324" s="218"/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1:18" ht="12.75" customHeight="1">
      <c r="A325" s="218"/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1:18" ht="12.75" customHeight="1">
      <c r="A326" s="53"/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1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1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1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1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1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1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1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1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1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1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</sheetData>
  <autoFilter ref="R1:R322"/>
  <mergeCells count="16">
    <mergeCell ref="O114:O115"/>
    <mergeCell ref="P114:P115"/>
    <mergeCell ref="N58:N59"/>
    <mergeCell ref="O58:O59"/>
    <mergeCell ref="P58:P59"/>
    <mergeCell ref="A114:A115"/>
    <mergeCell ref="J114:J115"/>
    <mergeCell ref="I114:I115"/>
    <mergeCell ref="A58:A59"/>
    <mergeCell ref="N114:N115"/>
    <mergeCell ref="M58:M59"/>
    <mergeCell ref="B58:B59"/>
    <mergeCell ref="M114:M115"/>
    <mergeCell ref="G58:G59"/>
    <mergeCell ref="I58:I59"/>
    <mergeCell ref="J58:J59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57 K62 L35 K10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2022-08-25T02:37:18Z</dcterms:modified>
</cp:coreProperties>
</file>