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2" i="7"/>
  <c r="M112" s="1"/>
  <c r="M110"/>
  <c r="K110"/>
  <c r="L77"/>
  <c r="K77"/>
  <c r="M77" s="1"/>
  <c r="L72"/>
  <c r="K72"/>
  <c r="L71"/>
  <c r="K71"/>
  <c r="M71" s="1"/>
  <c r="L76"/>
  <c r="K76"/>
  <c r="M76" s="1"/>
  <c r="L32"/>
  <c r="K32"/>
  <c r="L31"/>
  <c r="K31"/>
  <c r="L30"/>
  <c r="K30"/>
  <c r="L73"/>
  <c r="K73"/>
  <c r="M73" s="1"/>
  <c r="K109"/>
  <c r="M109" s="1"/>
  <c r="K108"/>
  <c r="M108" s="1"/>
  <c r="L75"/>
  <c r="K75"/>
  <c r="L27"/>
  <c r="K27"/>
  <c r="L70"/>
  <c r="K70"/>
  <c r="L63"/>
  <c r="K63"/>
  <c r="L74"/>
  <c r="K74"/>
  <c r="L60"/>
  <c r="K60"/>
  <c r="L93"/>
  <c r="K93"/>
  <c r="L92"/>
  <c r="K92"/>
  <c r="L29"/>
  <c r="K29"/>
  <c r="L25"/>
  <c r="K25"/>
  <c r="L24"/>
  <c r="K24"/>
  <c r="L22"/>
  <c r="K22"/>
  <c r="L21"/>
  <c r="K21"/>
  <c r="L28"/>
  <c r="K28"/>
  <c r="L68"/>
  <c r="K68"/>
  <c r="L67"/>
  <c r="K67"/>
  <c r="L91"/>
  <c r="K91"/>
  <c r="K107"/>
  <c r="M107" s="1"/>
  <c r="L66"/>
  <c r="K66"/>
  <c r="L65"/>
  <c r="K65"/>
  <c r="L64"/>
  <c r="K64"/>
  <c r="L56"/>
  <c r="K56"/>
  <c r="L54"/>
  <c r="K54"/>
  <c r="L23"/>
  <c r="K23"/>
  <c r="K106"/>
  <c r="M106" s="1"/>
  <c r="L55"/>
  <c r="K55"/>
  <c r="L58"/>
  <c r="K58"/>
  <c r="L62"/>
  <c r="K62"/>
  <c r="L90"/>
  <c r="K90"/>
  <c r="L59"/>
  <c r="K59"/>
  <c r="L89"/>
  <c r="M89" s="1"/>
  <c r="L53"/>
  <c r="M72" l="1"/>
  <c r="M32"/>
  <c r="M28"/>
  <c r="M60"/>
  <c r="M31"/>
  <c r="M30"/>
  <c r="M21"/>
  <c r="M29"/>
  <c r="M74"/>
  <c r="M75"/>
  <c r="M63"/>
  <c r="M70"/>
  <c r="M92"/>
  <c r="M27"/>
  <c r="M68"/>
  <c r="M56"/>
  <c r="M93"/>
  <c r="M22"/>
  <c r="M24"/>
  <c r="M25"/>
  <c r="M67"/>
  <c r="M23"/>
  <c r="M54"/>
  <c r="M65"/>
  <c r="M59"/>
  <c r="M64"/>
  <c r="M91"/>
  <c r="M66"/>
  <c r="M55"/>
  <c r="M90"/>
  <c r="M58"/>
  <c r="M62"/>
  <c r="K53"/>
  <c r="M53" s="1"/>
  <c r="K102"/>
  <c r="M102" s="1"/>
  <c r="L57"/>
  <c r="K57"/>
  <c r="M57" l="1"/>
  <c r="L11"/>
  <c r="K11"/>
  <c r="L18"/>
  <c r="K18"/>
  <c r="L19"/>
  <c r="K19"/>
  <c r="L51"/>
  <c r="K51"/>
  <c r="L45"/>
  <c r="K45"/>
  <c r="L44"/>
  <c r="K44"/>
  <c r="L20"/>
  <c r="K20"/>
  <c r="L49"/>
  <c r="K49"/>
  <c r="M20" l="1"/>
  <c r="M19"/>
  <c r="M49"/>
  <c r="M45"/>
  <c r="M11"/>
  <c r="M18"/>
  <c r="M51"/>
  <c r="M44"/>
  <c r="L13"/>
  <c r="K13"/>
  <c r="L17"/>
  <c r="K17"/>
  <c r="L52"/>
  <c r="K52"/>
  <c r="L47"/>
  <c r="K47"/>
  <c r="L48"/>
  <c r="K48"/>
  <c r="L43"/>
  <c r="K43"/>
  <c r="L42"/>
  <c r="K42"/>
  <c r="M43" l="1"/>
  <c r="M17"/>
  <c r="M52"/>
  <c r="M48"/>
  <c r="M13"/>
  <c r="M47"/>
  <c r="M42"/>
  <c r="L46"/>
  <c r="K46"/>
  <c r="L16"/>
  <c r="K16"/>
  <c r="M46" l="1"/>
  <c r="M16"/>
  <c r="L14" l="1"/>
  <c r="K14"/>
  <c r="M14" l="1"/>
  <c r="L10"/>
  <c r="L12"/>
  <c r="K12"/>
  <c r="K10"/>
  <c r="M10" l="1"/>
  <c r="M12"/>
  <c r="K278" l="1"/>
  <c r="L278" s="1"/>
  <c r="M7" l="1"/>
  <c r="F266" l="1"/>
  <c r="K267"/>
  <c r="L267" s="1"/>
  <c r="K258"/>
  <c r="L258" s="1"/>
  <c r="K261"/>
  <c r="L261" s="1"/>
  <c r="K269" l="1"/>
  <c r="L269" s="1"/>
  <c r="F260"/>
  <c r="F259"/>
  <c r="F257"/>
  <c r="K257" s="1"/>
  <c r="L257" s="1"/>
  <c r="F237"/>
  <c r="F189"/>
  <c r="K268" l="1"/>
  <c r="L268" s="1"/>
  <c r="K266"/>
  <c r="L266" s="1"/>
  <c r="K272"/>
  <c r="L272" s="1"/>
  <c r="K273"/>
  <c r="L273" s="1"/>
  <c r="K265"/>
  <c r="L265" s="1"/>
  <c r="K275"/>
  <c r="L275" s="1"/>
  <c r="K271"/>
  <c r="L271" s="1"/>
  <c r="K264" l="1"/>
  <c r="L264" s="1"/>
  <c r="K253"/>
  <c r="L253" s="1"/>
  <c r="K255"/>
  <c r="L255" s="1"/>
  <c r="K252"/>
  <c r="L252" s="1"/>
  <c r="K254"/>
  <c r="L254" s="1"/>
  <c r="K183"/>
  <c r="L183" s="1"/>
  <c r="K236"/>
  <c r="L236" s="1"/>
  <c r="K250"/>
  <c r="L250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8"/>
  <c r="L238" s="1"/>
  <c r="K237"/>
  <c r="L237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7"/>
  <c r="L207" s="1"/>
  <c r="K205"/>
  <c r="L205" s="1"/>
  <c r="K204"/>
  <c r="L204" s="1"/>
  <c r="K203"/>
  <c r="L203" s="1"/>
  <c r="K201"/>
  <c r="L201" s="1"/>
  <c r="K200"/>
  <c r="L200" s="1"/>
  <c r="K199"/>
  <c r="L199" s="1"/>
  <c r="K198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H188"/>
  <c r="K188" s="1"/>
  <c r="L188" s="1"/>
  <c r="K185"/>
  <c r="L185" s="1"/>
  <c r="K184"/>
  <c r="L184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F153"/>
  <c r="K153" s="1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D7" i="6"/>
  <c r="K6" i="4"/>
  <c r="K6" i="3"/>
  <c r="L6" i="2"/>
</calcChain>
</file>

<file path=xl/sharedStrings.xml><?xml version="1.0" encoding="utf-8"?>
<sst xmlns="http://schemas.openxmlformats.org/spreadsheetml/2006/main" count="7625" uniqueCount="3854">
  <si>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</si>
  <si>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</si>
  <si>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</si>
  <si>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</si>
  <si>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</si>
  <si>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</si>
  <si>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</si>
  <si>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</si>
  <si>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</si>
  <si>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</si>
  <si>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</si>
  <si>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</si>
  <si>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</si>
  <si>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</si>
  <si>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</si>
  <si>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</si>
  <si>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</si>
  <si>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</si>
  <si>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</si>
  <si>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</si>
  <si>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</si>
  <si>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</si>
  <si>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</si>
  <si>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</si>
  <si>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</si>
  <si>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</si>
  <si>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</si>
  <si>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</si>
  <si>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</si>
  <si>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</si>
  <si>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</si>
  <si>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</si>
  <si>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</si>
  <si>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</si>
  <si>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</si>
  <si>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</si>
  <si>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</si>
  <si>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</si>
  <si>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</si>
  <si>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</si>
  <si>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</si>
  <si>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</si>
  <si>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</si>
  <si>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</si>
  <si>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</si>
  <si>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</si>
  <si>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</si>
  <si>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</si>
  <si>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</si>
  <si>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</si>
  <si>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</si>
  <si>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</si>
  <si>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</si>
  <si>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</si>
  <si>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</si>
  <si>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</si>
  <si>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</si>
  <si>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</si>
  <si>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</si>
  <si>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</si>
  <si>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</si>
  <si>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</si>
  <si>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</si>
  <si>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</si>
  <si>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</si>
  <si>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</si>
  <si>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</si>
  <si>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</si>
  <si>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</si>
  <si>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</si>
  <si>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</si>
  <si>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</si>
  <si>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</si>
  <si>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</si>
  <si>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</si>
  <si>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</si>
  <si>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</si>
  <si>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</si>
  <si>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</si>
  <si>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</si>
  <si>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</si>
  <si>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</si>
  <si>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</si>
  <si>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</si>
  <si>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</si>
  <si>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</si>
  <si>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</si>
  <si>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</si>
  <si>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</si>
  <si>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</si>
  <si>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</si>
  <si>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</si>
  <si>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</si>
  <si>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</si>
  <si>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</si>
  <si>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</si>
  <si>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</si>
  <si>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</si>
  <si>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</si>
  <si>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</si>
  <si>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</si>
  <si>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</si>
  <si>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</si>
  <si>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</si>
  <si>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</si>
  <si>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</si>
  <si>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</si>
  <si>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</si>
  <si>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</si>
  <si>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</si>
  <si>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</si>
  <si>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</si>
  <si>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</si>
  <si>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</si>
  <si>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</si>
  <si>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</si>
  <si>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</si>
  <si>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</si>
  <si>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</si>
  <si>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</si>
  <si>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</si>
  <si>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</si>
  <si>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</si>
  <si>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</si>
  <si>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</si>
  <si>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</si>
  <si>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</si>
  <si>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</si>
  <si>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</si>
  <si>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</si>
  <si>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</si>
  <si>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</si>
  <si>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</si>
  <si>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</si>
  <si>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</si>
  <si>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</si>
  <si>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</si>
  <si>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</si>
  <si>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</si>
  <si>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</si>
  <si>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</si>
  <si>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</si>
  <si>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</si>
  <si>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</si>
  <si>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</si>
  <si>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</si>
  <si>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</si>
  <si>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</si>
  <si>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</si>
  <si>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</si>
  <si>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</si>
  <si>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</si>
  <si>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</si>
  <si>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</si>
  <si>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</si>
  <si>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</si>
  <si>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</si>
  <si>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</si>
  <si>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</si>
  <si>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</si>
  <si>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</si>
  <si>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</si>
  <si>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</si>
  <si>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</si>
  <si>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</si>
  <si>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</si>
  <si>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</si>
  <si>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</si>
  <si>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</si>
  <si>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</si>
  <si>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</si>
  <si>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</si>
  <si>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</si>
  <si>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</si>
  <si>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</si>
  <si>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</si>
  <si>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</si>
  <si>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</si>
  <si>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</si>
  <si>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</si>
  <si>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</si>
  <si>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</si>
  <si>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</si>
  <si>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</si>
  <si>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</si>
  <si>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</si>
  <si>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</si>
  <si>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</si>
  <si>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</si>
  <si>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</si>
  <si>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</si>
  <si>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</si>
  <si>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</si>
  <si>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</si>
  <si>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</si>
  <si>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</si>
  <si>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</si>
  <si>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</si>
  <si>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</si>
  <si>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</si>
  <si>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</si>
  <si>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</si>
  <si>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</si>
  <si>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</si>
  <si>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</si>
  <si>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</si>
  <si>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</si>
  <si>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</si>
  <si>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</si>
  <si>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</si>
  <si>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</si>
  <si>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</si>
  <si>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</si>
  <si>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</si>
  <si>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</si>
  <si>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</si>
  <si>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</si>
  <si>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</si>
  <si>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</si>
  <si>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</si>
  <si>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</si>
  <si>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</si>
  <si>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</si>
  <si>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</si>
  <si>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</si>
  <si>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</si>
  <si>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</si>
  <si>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</si>
  <si>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</si>
  <si>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</si>
  <si>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</si>
  <si>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</si>
  <si>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</si>
  <si>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</si>
  <si>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</si>
  <si>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</si>
  <si>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</si>
  <si>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</si>
  <si>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</si>
  <si>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</si>
  <si>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</si>
  <si>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</si>
  <si>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</si>
  <si>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</si>
  <si>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</si>
  <si>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</si>
  <si>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</si>
  <si>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</si>
  <si>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</si>
  <si>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</si>
  <si>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</si>
  <si>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</si>
  <si>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</si>
  <si>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</si>
  <si>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</si>
  <si>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</si>
  <si>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</si>
  <si>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</si>
  <si>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</si>
  <si>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</si>
  <si>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</si>
  <si>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</si>
  <si>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</si>
  <si>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</si>
  <si>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</si>
  <si>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</si>
  <si>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</si>
  <si>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</si>
  <si>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</si>
  <si>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</si>
  <si>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</si>
  <si>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</si>
  <si>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</si>
  <si>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</si>
  <si>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</si>
  <si>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</si>
  <si>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</si>
  <si>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</si>
  <si>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</si>
  <si>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</si>
  <si>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</si>
  <si>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</si>
  <si>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</si>
  <si>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</si>
  <si>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</si>
  <si>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</si>
  <si>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</si>
  <si>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</si>
  <si>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</si>
  <si>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</si>
  <si>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</si>
  <si>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</si>
  <si>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</si>
  <si>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</si>
  <si>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</si>
  <si>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</si>
  <si>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</si>
  <si>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</si>
  <si>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</si>
  <si>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</si>
  <si>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</si>
  <si>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</si>
  <si>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</si>
  <si>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</si>
  <si>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</si>
  <si>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</si>
  <si>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</si>
  <si>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</si>
  <si>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</si>
  <si>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</si>
  <si>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</si>
  <si>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</si>
  <si>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</si>
  <si>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</si>
  <si>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</si>
  <si>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</si>
  <si>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</si>
  <si>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</si>
  <si>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</si>
  <si>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</si>
  <si>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</si>
  <si>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</si>
  <si>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</si>
  <si>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</si>
  <si>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</si>
  <si>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</si>
  <si>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</si>
  <si>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</si>
  <si>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</si>
  <si>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</si>
  <si>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</si>
  <si>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</si>
  <si>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</si>
  <si>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</si>
  <si>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</si>
  <si>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</si>
  <si>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</si>
  <si>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</si>
  <si>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</si>
  <si>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</si>
  <si>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</si>
  <si>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</si>
  <si>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</si>
  <si>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</si>
  <si>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</si>
  <si>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</si>
  <si>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</si>
  <si>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</si>
  <si>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</si>
  <si>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</si>
  <si>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</si>
  <si>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</si>
  <si>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</si>
  <si>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</si>
  <si>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</si>
  <si>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</si>
  <si>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</si>
  <si>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</si>
  <si>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</si>
  <si>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</si>
  <si>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</si>
  <si>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</si>
  <si>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</si>
  <si>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</si>
  <si>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</si>
  <si>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</si>
  <si>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</si>
  <si>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</si>
  <si>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</si>
  <si>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</si>
  <si>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</si>
  <si>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</si>
  <si>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</si>
  <si>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</si>
  <si>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</si>
  <si>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</si>
  <si>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</si>
  <si>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</si>
  <si>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</si>
  <si>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</si>
  <si>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</si>
  <si>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</si>
  <si>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</si>
  <si>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</si>
  <si>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</si>
  <si>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</si>
  <si>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</si>
  <si>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</si>
  <si>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</si>
  <si>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</si>
  <si>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</si>
  <si>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</si>
  <si>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</si>
  <si>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</si>
  <si>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</si>
  <si>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</si>
  <si>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</si>
  <si>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</si>
  <si>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</si>
  <si>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</si>
  <si>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</si>
  <si>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</si>
  <si>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</si>
  <si>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</si>
  <si>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</si>
  <si>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</si>
  <si>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</si>
  <si>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</si>
  <si>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</si>
  <si>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</si>
  <si>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</si>
  <si>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</si>
  <si>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</si>
  <si>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</si>
  <si>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</si>
  <si>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</si>
  <si>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</si>
  <si>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</si>
  <si>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</si>
  <si>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</si>
  <si>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</si>
  <si>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</si>
  <si>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</si>
  <si>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</si>
  <si>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</si>
  <si>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</si>
  <si>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</si>
  <si>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</si>
  <si>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</si>
  <si>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</si>
  <si>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</si>
  <si>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</si>
  <si>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</si>
  <si>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</si>
  <si>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</si>
  <si>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</si>
  <si>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</si>
  <si>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</si>
  <si>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</si>
  <si>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</si>
  <si>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</si>
  <si>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</si>
  <si>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</si>
  <si>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</si>
  <si>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</si>
  <si>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</si>
  <si>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</si>
  <si>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</si>
  <si>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</si>
  <si>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</si>
  <si>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</si>
  <si>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</si>
  <si>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</si>
  <si>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</si>
  <si>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</si>
  <si>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</si>
  <si>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</si>
  <si>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</si>
  <si>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</si>
  <si>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</si>
  <si>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</si>
  <si>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</si>
  <si>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</si>
  <si>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</si>
  <si>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</si>
  <si>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</si>
  <si>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</si>
  <si>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</si>
  <si>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</si>
  <si>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</si>
  <si>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</si>
  <si>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</si>
  <si>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</si>
  <si>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</si>
  <si>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</si>
  <si>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</si>
  <si>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</si>
  <si>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</si>
  <si>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</si>
  <si>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</si>
  <si>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</si>
  <si>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</si>
  <si>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</si>
  <si>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</si>
  <si>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</si>
  <si>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</si>
  <si>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</si>
  <si>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</si>
  <si>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</si>
  <si>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</si>
  <si>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</si>
  <si>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</si>
  <si>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</si>
  <si>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</si>
  <si>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</si>
  <si>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</si>
  <si>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</si>
  <si>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</si>
  <si>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</si>
  <si>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</si>
  <si>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</si>
  <si>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</si>
  <si>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</si>
  <si>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</si>
  <si>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</si>
  <si>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</si>
  <si>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</si>
  <si>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</si>
  <si>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</si>
  <si>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</si>
  <si>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</si>
  <si>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</si>
  <si>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</si>
  <si>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</si>
  <si>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</si>
  <si>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</si>
  <si>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</si>
  <si>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</si>
  <si>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</si>
  <si>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</si>
  <si>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</si>
  <si>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</si>
  <si>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</si>
  <si>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</si>
  <si>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</si>
  <si>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</si>
  <si>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</si>
  <si>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</si>
  <si>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</si>
  <si>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</si>
  <si>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</si>
  <si>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</si>
  <si>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</si>
  <si>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</si>
  <si>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</si>
  <si>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</si>
  <si>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</si>
  <si>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</si>
  <si>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</si>
  <si>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</si>
  <si>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</si>
  <si>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</si>
  <si>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</si>
  <si>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</si>
  <si>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</si>
  <si>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</si>
  <si>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</si>
  <si>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</si>
  <si>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</si>
  <si>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</si>
  <si>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</si>
  <si>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</si>
  <si>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</si>
  <si>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</si>
  <si>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</si>
  <si>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</si>
  <si>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</si>
  <si>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</si>
  <si>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</si>
  <si>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</si>
  <si>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</si>
  <si>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</si>
  <si>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</si>
  <si>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</si>
  <si>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</si>
  <si>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</si>
  <si>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</si>
  <si>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</si>
  <si>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</si>
  <si>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</si>
  <si>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</si>
  <si>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</si>
  <si>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</si>
  <si>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</si>
  <si>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</si>
  <si>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</si>
  <si>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</si>
  <si>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</si>
  <si>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</si>
  <si>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</si>
  <si>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</si>
  <si>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</si>
  <si>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</si>
  <si>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</si>
  <si>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</si>
  <si>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</si>
  <si>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</si>
  <si>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</si>
  <si>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</si>
  <si>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</si>
  <si>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</si>
  <si>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</si>
  <si>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</si>
  <si>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</si>
  <si>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</si>
  <si>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</si>
  <si>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</si>
  <si>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</si>
  <si>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</si>
  <si>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</si>
  <si>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</si>
  <si>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</si>
  <si>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</si>
  <si>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</si>
  <si>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</si>
  <si>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</si>
  <si>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</si>
  <si>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</si>
  <si>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</si>
  <si>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</si>
  <si>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</si>
  <si>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</si>
  <si>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</si>
  <si>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</si>
  <si>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</si>
  <si>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</si>
  <si>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</si>
  <si>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</si>
  <si>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</si>
  <si>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</si>
  <si>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</si>
  <si>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</si>
  <si>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</si>
  <si>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</si>
  <si>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</si>
  <si>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</si>
  <si>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</si>
  <si>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</si>
  <si>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</si>
  <si>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</si>
  <si>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</si>
  <si>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</si>
  <si>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</si>
  <si>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</si>
  <si>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</si>
  <si>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</si>
  <si>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</si>
  <si>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</si>
  <si>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</si>
  <si>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</si>
  <si>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</si>
  <si>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</si>
  <si>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</si>
  <si>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</si>
  <si>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</si>
  <si>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</si>
  <si>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</si>
  <si>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</si>
  <si>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</si>
  <si>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</si>
  <si>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</si>
  <si>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</si>
  <si>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</si>
  <si>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</si>
  <si>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</si>
  <si>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</si>
  <si>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</si>
  <si>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</si>
  <si>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</si>
  <si>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</si>
  <si>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</si>
  <si>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</si>
  <si>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</si>
  <si>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</si>
  <si>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</si>
  <si>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</si>
  <si>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</si>
  <si>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</si>
  <si>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</si>
  <si>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</si>
  <si>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</si>
  <si>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</si>
  <si>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</si>
  <si>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</si>
  <si>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</si>
  <si>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</si>
  <si>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</si>
  <si>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</si>
  <si>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</si>
  <si>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</si>
  <si>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</si>
  <si>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</si>
  <si>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</si>
  <si>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</si>
  <si>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</si>
  <si>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</si>
  <si>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</si>
  <si>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</si>
  <si>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</si>
  <si>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</si>
  <si>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</si>
  <si>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</si>
  <si>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</si>
  <si>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</si>
  <si>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</si>
  <si>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</si>
  <si>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</si>
  <si>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</si>
  <si>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</si>
  <si>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</si>
  <si>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</si>
  <si>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</si>
  <si>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</si>
  <si>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</si>
  <si>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</si>
  <si>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</si>
  <si>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</si>
  <si>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</si>
  <si>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</si>
  <si>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</si>
  <si>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</si>
  <si>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</si>
  <si>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</si>
  <si>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</si>
  <si>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</si>
  <si>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</si>
  <si>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</si>
  <si>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</si>
  <si>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</si>
  <si>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</si>
  <si>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</si>
  <si>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</si>
  <si>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</si>
  <si>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</si>
  <si>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</si>
  <si>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</si>
  <si>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</si>
  <si>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</si>
  <si>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</si>
  <si>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</si>
  <si>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</si>
  <si>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</si>
  <si>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</si>
  <si>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</si>
  <si>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</si>
  <si>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</si>
  <si>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</si>
  <si>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</si>
  <si>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</si>
  <si>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</si>
  <si>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</si>
  <si>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</si>
  <si>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</si>
  <si>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</si>
  <si>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</si>
  <si>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</si>
  <si>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</si>
  <si>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</si>
  <si>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</si>
  <si>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</si>
  <si>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</si>
  <si>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</si>
  <si>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</si>
  <si>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</si>
  <si>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</si>
  <si>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</si>
  <si>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</si>
  <si>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</si>
  <si>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</si>
  <si>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</si>
  <si>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</si>
  <si>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</si>
  <si>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</si>
  <si>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</si>
  <si>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</si>
  <si>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</si>
  <si>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</si>
  <si>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</si>
  <si>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</si>
  <si>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</si>
  <si>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</si>
  <si>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</si>
  <si>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</si>
  <si>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</si>
  <si>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</si>
  <si>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</si>
  <si>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</si>
  <si>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</si>
  <si>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</si>
  <si>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</si>
  <si>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</si>
  <si>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</si>
  <si>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</si>
  <si>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</si>
  <si>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</si>
  <si>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</si>
  <si>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</si>
  <si>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</si>
  <si>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</si>
  <si>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</si>
  <si>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</si>
  <si>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</si>
  <si>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</si>
  <si>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</si>
  <si>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</si>
  <si>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</si>
  <si>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</si>
  <si>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</si>
  <si>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</si>
  <si>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</si>
  <si>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</si>
  <si>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</si>
  <si>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</si>
  <si>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</si>
  <si>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</si>
  <si>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</si>
  <si>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</si>
  <si>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</si>
  <si>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</si>
  <si>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</si>
  <si>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</si>
  <si>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</si>
  <si>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</si>
  <si>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</si>
  <si>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</si>
  <si>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</si>
  <si>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</si>
  <si>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</si>
  <si>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</si>
  <si>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</si>
  <si>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</si>
  <si>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</si>
  <si>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</si>
  <si>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</si>
  <si>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</si>
  <si>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</si>
  <si>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</si>
  <si>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</si>
  <si>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</si>
  <si>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</si>
  <si>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</si>
  <si>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</si>
  <si>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</si>
  <si>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</si>
  <si>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</si>
  <si>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</si>
  <si>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</si>
  <si>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</si>
  <si>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</si>
  <si>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</si>
  <si>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</si>
  <si>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</si>
  <si>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</si>
  <si>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</si>
  <si>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</si>
  <si>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</si>
  <si>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</si>
  <si>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</si>
  <si>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</si>
  <si>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</si>
  <si>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</si>
  <si>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</si>
  <si>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</si>
  <si>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</si>
  <si>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</si>
  <si>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</si>
  <si>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</si>
  <si>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</si>
  <si>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</si>
  <si>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</si>
  <si>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</si>
  <si>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</si>
  <si>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</si>
  <si>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</si>
  <si>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</si>
  <si>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</si>
  <si>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</si>
  <si>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</si>
  <si>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</si>
  <si>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</si>
  <si>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</si>
  <si>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</si>
  <si>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</si>
  <si>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</si>
  <si>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</si>
  <si>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</si>
  <si>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</si>
  <si>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</si>
  <si>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</si>
  <si>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</si>
  <si>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</si>
  <si>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</si>
  <si>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</si>
  <si>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</si>
  <si>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</si>
  <si>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</si>
  <si>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</si>
  <si>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</si>
  <si>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</si>
  <si>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</si>
  <si>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</si>
  <si>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</si>
  <si>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</si>
  <si>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</si>
  <si>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</si>
  <si>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</si>
  <si>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</si>
  <si>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</si>
  <si>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</si>
  <si>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</si>
  <si>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</si>
  <si>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</si>
  <si>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</si>
  <si>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</si>
  <si>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</si>
  <si>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</si>
  <si>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</si>
  <si>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</si>
  <si>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</si>
  <si>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</si>
  <si>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</si>
  <si>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</si>
  <si>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</si>
  <si>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</si>
  <si>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</si>
  <si>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</si>
  <si>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</si>
  <si>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</si>
  <si>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</si>
  <si>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</si>
  <si>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</si>
  <si>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</si>
  <si>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</si>
  <si>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</si>
  <si>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</si>
  <si>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</si>
  <si>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</si>
  <si>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</si>
  <si>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</si>
  <si>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</si>
  <si>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</si>
  <si>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</si>
  <si>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</si>
  <si>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</si>
  <si>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</si>
  <si>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</si>
  <si>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</si>
  <si>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</si>
  <si>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</si>
  <si>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</si>
  <si>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</si>
  <si>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</si>
  <si>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</si>
  <si>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</si>
  <si>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</si>
  <si>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</si>
  <si>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</si>
  <si>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</si>
  <si>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</si>
  <si>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</si>
  <si>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</si>
  <si>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</si>
  <si>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</si>
  <si>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</si>
  <si>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</si>
  <si>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</si>
  <si>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</si>
  <si>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</si>
  <si>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</si>
  <si>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</si>
  <si>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</si>
  <si>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</si>
  <si>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</si>
  <si>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</si>
  <si>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</si>
  <si>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</si>
  <si>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</si>
  <si>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</si>
  <si>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</si>
  <si>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</si>
  <si>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</si>
  <si>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</si>
  <si>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</si>
  <si>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</si>
  <si>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</si>
  <si>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</si>
  <si>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</si>
  <si>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</si>
  <si>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</si>
  <si>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</si>
  <si>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</si>
  <si>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</si>
  <si>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</si>
  <si>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</si>
  <si>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</si>
  <si>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</si>
  <si>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</si>
  <si>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</si>
  <si>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</si>
  <si>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</si>
  <si>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</si>
  <si>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</si>
  <si>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</si>
  <si>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</si>
  <si>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</si>
  <si>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</si>
  <si>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</si>
  <si>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</si>
  <si>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</si>
  <si>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</si>
  <si>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</si>
  <si>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</si>
  <si>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</si>
  <si>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</si>
  <si>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</si>
  <si>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</si>
  <si>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</si>
  <si>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</si>
  <si>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</si>
  <si>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</si>
  <si>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</si>
  <si>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</si>
  <si>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</si>
  <si>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</si>
  <si>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</si>
  <si>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</si>
  <si>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</si>
  <si>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</si>
  <si>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</si>
  <si>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</si>
  <si>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</si>
  <si>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</si>
  <si>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</si>
  <si>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</si>
  <si>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</si>
  <si>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</si>
  <si>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</si>
  <si>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</si>
  <si>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</si>
  <si>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</si>
  <si>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</si>
  <si>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</si>
  <si>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</si>
  <si>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</si>
  <si>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</si>
  <si>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</si>
  <si>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</si>
  <si>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</si>
  <si>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</si>
  <si>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</si>
  <si>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</si>
  <si>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</si>
  <si>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</si>
  <si>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</si>
  <si>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</si>
  <si>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</si>
  <si>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</si>
  <si>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</si>
  <si>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</si>
  <si>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</si>
  <si>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</si>
  <si>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</si>
  <si>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</si>
  <si>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</si>
  <si>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</si>
  <si>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</si>
  <si>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</si>
  <si>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</si>
  <si>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</si>
  <si>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</si>
  <si>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</si>
  <si>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</si>
  <si>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</si>
  <si>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</si>
  <si>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</si>
  <si>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</si>
  <si>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</si>
  <si>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</si>
  <si>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</si>
  <si>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</si>
  <si>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</si>
  <si>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</si>
  <si>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</si>
  <si>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</si>
  <si>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</si>
  <si>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</si>
  <si>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</si>
  <si>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</si>
  <si>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</si>
  <si>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</si>
  <si>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</si>
  <si>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</si>
  <si>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</si>
  <si>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</si>
  <si>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</si>
  <si>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</si>
  <si>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</si>
  <si>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</si>
  <si>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</si>
  <si>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</si>
  <si>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</si>
  <si>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</si>
  <si>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</si>
  <si>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</si>
  <si>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</si>
  <si>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</si>
  <si>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</si>
  <si>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</si>
  <si>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</si>
  <si>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</si>
  <si>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</si>
  <si>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</si>
  <si>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</si>
  <si>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</si>
  <si>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</si>
  <si>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</si>
  <si>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</si>
  <si>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</si>
  <si>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</si>
  <si>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</si>
  <si>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</si>
  <si>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</si>
  <si>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</si>
  <si>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</si>
  <si>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</si>
  <si>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</si>
  <si>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</si>
  <si>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</si>
  <si>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</si>
  <si>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</si>
  <si>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</si>
  <si>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</si>
  <si>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</si>
  <si>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</si>
  <si>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</si>
  <si>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</si>
  <si>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</si>
  <si>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</si>
  <si>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</si>
  <si>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</si>
  <si>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</si>
  <si>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</si>
  <si>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</si>
  <si>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</si>
  <si>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</si>
  <si>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</si>
  <si>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</si>
  <si>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</si>
  <si>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</si>
  <si>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</si>
  <si>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</si>
  <si>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</si>
  <si>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</si>
  <si>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</si>
  <si>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</si>
  <si>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</si>
  <si>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</si>
  <si>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</si>
  <si>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</si>
  <si>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</si>
  <si>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</si>
  <si>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</si>
  <si>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</si>
  <si>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</si>
  <si>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</si>
  <si>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</si>
  <si>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</si>
  <si>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</si>
  <si>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</si>
  <si>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</si>
  <si>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</si>
  <si>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</si>
  <si>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</si>
  <si>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</si>
  <si>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</si>
  <si>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</si>
  <si>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</si>
  <si>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</si>
  <si>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</si>
  <si>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</si>
  <si>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</si>
  <si>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</si>
  <si>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</si>
  <si>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</si>
  <si>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</si>
  <si>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</si>
  <si>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</si>
  <si>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</si>
  <si>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</si>
  <si>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</si>
  <si>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</si>
  <si>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</si>
  <si>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</si>
  <si>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</si>
  <si>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</si>
  <si>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</si>
  <si>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</si>
  <si>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</si>
  <si>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</si>
  <si>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</si>
  <si>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</si>
  <si>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</si>
  <si>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</si>
  <si>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</si>
  <si>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</si>
  <si>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</si>
  <si>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</si>
  <si>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</si>
  <si>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</si>
  <si>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</si>
  <si>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</si>
  <si>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</si>
  <si>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</si>
  <si>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</si>
  <si>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</si>
  <si>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</si>
  <si>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</si>
  <si>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</si>
  <si>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</si>
  <si>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</si>
  <si>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</si>
  <si>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</si>
  <si>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</si>
  <si>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</si>
  <si>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</si>
  <si>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</si>
  <si>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</si>
  <si>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</si>
  <si>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</si>
  <si>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</si>
  <si>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</si>
  <si>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</si>
  <si>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</si>
  <si>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</si>
  <si>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</si>
  <si>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</si>
  <si>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</si>
  <si>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</si>
  <si>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</si>
  <si>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</si>
  <si>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</si>
  <si>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</si>
  <si>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</si>
  <si>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</si>
  <si>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</si>
  <si>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</si>
  <si>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</si>
  <si>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</si>
  <si>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</si>
  <si>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</si>
  <si>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</si>
  <si>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</si>
  <si>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</si>
  <si>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</si>
  <si>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</si>
  <si>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</si>
  <si>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</si>
  <si>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</si>
  <si>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</si>
  <si>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</si>
  <si>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</si>
  <si>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</si>
  <si>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</si>
  <si>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</si>
  <si>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</si>
  <si>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</si>
  <si>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</si>
  <si>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</si>
  <si>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</si>
  <si>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</si>
  <si>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</si>
  <si>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</si>
  <si>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</si>
  <si>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</si>
  <si>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</si>
  <si>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</si>
  <si>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</si>
  <si>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</si>
  <si>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</si>
  <si>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</si>
  <si>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</si>
  <si>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</si>
  <si>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</si>
  <si>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</si>
  <si>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</si>
  <si>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</si>
  <si>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</si>
  <si>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</si>
  <si>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</si>
  <si>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</si>
  <si>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</si>
  <si>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</si>
  <si>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</si>
  <si>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</si>
  <si>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</si>
  <si>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</si>
  <si>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</si>
  <si>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</si>
  <si>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</si>
  <si>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</si>
  <si>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</si>
  <si>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</si>
  <si>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</si>
  <si>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</si>
  <si>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</si>
  <si>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</si>
  <si>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</si>
  <si>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</si>
  <si>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</si>
  <si>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</si>
  <si>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</si>
  <si>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</si>
  <si>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</si>
  <si>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</si>
  <si>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</si>
  <si>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</si>
  <si>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</si>
  <si>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</si>
  <si>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</si>
  <si>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</si>
  <si>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</si>
  <si>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</si>
  <si>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</si>
  <si>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</si>
  <si>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</si>
  <si>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</si>
  <si>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</si>
  <si>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</si>
  <si>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</si>
  <si>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</si>
  <si>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</si>
  <si>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</si>
  <si>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</si>
  <si>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</si>
  <si>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</si>
  <si>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</si>
  <si>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</si>
  <si>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</si>
  <si>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</si>
  <si>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</si>
  <si>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</si>
  <si>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</si>
  <si>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</si>
  <si>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</si>
  <si>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</si>
  <si>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</si>
  <si>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</si>
  <si>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</si>
  <si>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</si>
  <si>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</si>
  <si>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</si>
  <si>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</si>
  <si>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</si>
  <si>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</si>
  <si>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</si>
  <si>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</si>
  <si>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</si>
  <si>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</si>
  <si>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</si>
  <si>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</si>
  <si>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</si>
  <si>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</si>
  <si>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</si>
  <si>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</si>
  <si>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</si>
  <si>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</si>
  <si>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</si>
  <si>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</si>
  <si>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</si>
  <si>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</si>
  <si>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</si>
  <si>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</si>
  <si>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</si>
  <si>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</si>
  <si>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</si>
  <si>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</si>
  <si>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</si>
  <si>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</si>
  <si>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</si>
  <si>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</si>
  <si>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</si>
  <si>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</si>
  <si>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</si>
  <si>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</si>
  <si>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</si>
  <si>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</si>
  <si>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</si>
  <si>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</si>
  <si>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</si>
  <si>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</si>
  <si>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</si>
  <si>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</si>
  <si>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</si>
  <si>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</si>
  <si>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</si>
  <si>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</si>
  <si>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</si>
  <si>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</si>
  <si>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</si>
  <si>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</si>
  <si>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</si>
  <si>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</si>
  <si>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</si>
  <si>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</si>
  <si>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</si>
  <si>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</si>
  <si>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</si>
  <si>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</si>
  <si>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</si>
  <si>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</si>
  <si>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</si>
  <si>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</si>
  <si>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</si>
  <si>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</si>
  <si>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</si>
  <si>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</si>
  <si>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</si>
  <si>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</si>
  <si>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</si>
  <si>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</si>
  <si>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</si>
  <si>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</si>
  <si>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</si>
  <si>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</si>
  <si>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</si>
  <si>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</si>
  <si>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</si>
  <si>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</si>
  <si>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</si>
  <si>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</si>
  <si>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</si>
  <si>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</si>
  <si>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</si>
  <si>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</si>
  <si>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</si>
  <si>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</si>
  <si>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</si>
  <si>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</si>
  <si>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</si>
  <si>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</si>
  <si>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</si>
  <si>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</si>
  <si>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</si>
  <si>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</si>
  <si>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</si>
  <si>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</si>
  <si>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</si>
  <si>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</si>
  <si>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</si>
  <si>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</si>
  <si>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</si>
  <si>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</si>
  <si>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</si>
  <si>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</si>
  <si>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</si>
  <si>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</si>
  <si>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</si>
  <si>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</si>
  <si>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</si>
  <si>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</si>
  <si>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</si>
  <si>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</si>
  <si>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</si>
  <si>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</si>
  <si>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</si>
  <si>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</si>
  <si>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</si>
  <si>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</si>
  <si>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</si>
  <si>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</si>
  <si>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</si>
  <si>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</si>
  <si>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</si>
  <si>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</si>
  <si>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</si>
  <si>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</si>
  <si>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</si>
  <si>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</si>
  <si>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</si>
  <si>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</si>
  <si>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</si>
  <si>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</si>
  <si>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</si>
  <si>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</si>
  <si>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</si>
  <si>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</si>
  <si>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</si>
  <si>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</si>
  <si>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</si>
  <si>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</si>
  <si>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</si>
  <si>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</si>
  <si>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</si>
  <si>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</si>
  <si>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</si>
  <si>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</si>
  <si>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</si>
  <si>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</si>
  <si>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</si>
  <si>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</si>
  <si>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</si>
  <si>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</si>
  <si>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</si>
  <si>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</si>
  <si>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</si>
  <si>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</si>
  <si>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</si>
  <si>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</si>
  <si>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</si>
  <si>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</si>
  <si>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</si>
  <si>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</si>
  <si>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</si>
  <si>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</si>
  <si>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</si>
  <si>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</si>
  <si>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</si>
  <si>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</si>
  <si>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</si>
  <si>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</si>
  <si>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</si>
  <si>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</si>
  <si>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</si>
  <si>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</si>
  <si>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</si>
  <si>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</si>
  <si>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</si>
  <si>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</si>
  <si>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</si>
  <si>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</si>
  <si>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</si>
  <si>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</si>
  <si>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</si>
  <si>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</si>
  <si>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</si>
  <si>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</si>
  <si>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</si>
  <si>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</si>
  <si>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</si>
  <si>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</si>
  <si>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</si>
  <si>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</si>
  <si>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</si>
  <si>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</si>
  <si>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</si>
  <si>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</si>
  <si>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</si>
  <si>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</si>
  <si>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</si>
  <si>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</si>
  <si>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</si>
  <si>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</si>
  <si>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</si>
  <si>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</si>
  <si>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</si>
  <si>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</si>
  <si>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</si>
  <si>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</si>
  <si>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</si>
  <si>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</si>
  <si>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</si>
  <si>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</si>
  <si>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</si>
  <si>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</si>
  <si>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</si>
  <si>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</si>
  <si>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</si>
  <si>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</si>
  <si>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</si>
  <si>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</si>
  <si>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</si>
  <si>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</si>
  <si>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</si>
  <si>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</si>
  <si>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</si>
  <si>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</si>
  <si>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</si>
  <si>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</si>
  <si>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</si>
  <si>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</si>
  <si>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</si>
  <si>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</si>
  <si>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</si>
  <si>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</si>
  <si>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</si>
  <si>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</si>
  <si>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</si>
  <si>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</si>
  <si>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</si>
  <si>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</si>
  <si>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</si>
  <si>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</si>
  <si>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</si>
  <si>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</si>
  <si>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</si>
  <si>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</si>
  <si>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</si>
  <si>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</si>
  <si>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</si>
  <si>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</si>
  <si>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</si>
  <si>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</si>
  <si>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</si>
  <si>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</si>
  <si>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</si>
  <si>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</si>
  <si>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</si>
  <si>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</si>
  <si>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</si>
  <si>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</si>
  <si>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</si>
  <si>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</si>
  <si>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</si>
  <si>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</si>
  <si>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</si>
  <si>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</si>
  <si>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</si>
  <si>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</si>
  <si>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</si>
  <si>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</si>
  <si>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</si>
  <si>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</si>
  <si>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</si>
  <si>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</si>
  <si>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</si>
  <si>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</si>
  <si>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</si>
  <si>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</si>
  <si>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</si>
  <si>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</si>
  <si>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</si>
  <si>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</si>
  <si>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</si>
  <si>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</si>
  <si>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</si>
  <si>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</si>
  <si>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</si>
  <si>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</si>
  <si>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</si>
  <si>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</si>
  <si>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</si>
  <si>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</si>
  <si>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</si>
  <si>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</si>
  <si>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</si>
  <si>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</si>
  <si>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</si>
  <si>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</si>
  <si>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</si>
  <si>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</si>
  <si>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</si>
  <si>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</si>
  <si>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</si>
  <si>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</si>
  <si>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</si>
  <si>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</si>
  <si>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</si>
  <si>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</si>
  <si>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</si>
  <si>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</si>
  <si>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</si>
  <si>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</si>
  <si>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</si>
  <si>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</si>
  <si>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</si>
  <si>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</si>
  <si>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</si>
  <si>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</si>
  <si>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</si>
  <si>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</si>
  <si>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</si>
  <si>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</si>
  <si>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</si>
  <si>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</si>
  <si>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</si>
  <si>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</si>
  <si>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</si>
  <si>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</si>
  <si>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</si>
  <si>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</si>
  <si>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</si>
  <si>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</si>
  <si>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</si>
  <si>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</si>
  <si>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</si>
  <si>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</si>
  <si>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</si>
  <si>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</si>
  <si>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</si>
  <si>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</si>
  <si>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</si>
  <si>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</si>
  <si>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</si>
  <si>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</si>
  <si>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</si>
  <si>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</si>
  <si>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</si>
  <si>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</si>
  <si>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</si>
  <si>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</si>
  <si>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</si>
  <si>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</si>
  <si>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</si>
  <si>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</si>
  <si>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</si>
  <si>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</si>
  <si>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</si>
  <si>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</si>
  <si>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</si>
  <si>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</si>
  <si>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</si>
  <si>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</si>
  <si>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</si>
  <si>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</si>
  <si>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</si>
  <si>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</si>
  <si>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</si>
  <si>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</si>
  <si>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</si>
  <si>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</si>
  <si>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</si>
  <si>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</si>
  <si>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</si>
  <si>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</si>
  <si>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</si>
  <si>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</si>
  <si>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</si>
  <si>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</si>
  <si>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</si>
  <si>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</si>
  <si>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</si>
  <si>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</si>
  <si>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</si>
  <si>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</si>
  <si>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</si>
  <si>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</si>
  <si>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</si>
  <si>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</si>
  <si>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</si>
  <si>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</si>
  <si>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</si>
  <si>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</si>
  <si>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</si>
  <si>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</si>
  <si>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</si>
  <si>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</si>
  <si>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</si>
  <si>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</si>
  <si>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</si>
  <si>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</si>
  <si>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</si>
  <si>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</si>
  <si>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</si>
  <si>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</si>
  <si>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</si>
  <si>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</si>
  <si>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</si>
  <si>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</si>
  <si>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</si>
  <si>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</si>
  <si>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</si>
  <si>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</si>
  <si>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</si>
  <si>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</si>
  <si>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</si>
  <si>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</si>
  <si>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</si>
  <si>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</si>
  <si>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</si>
  <si>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</si>
  <si>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</si>
  <si>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</si>
  <si>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</si>
  <si>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</si>
  <si>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</si>
  <si>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</si>
  <si>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</si>
  <si>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</si>
  <si>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</si>
  <si>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</si>
  <si>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</si>
  <si>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</si>
  <si>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</si>
  <si>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</si>
  <si>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</si>
  <si>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</si>
  <si>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</si>
  <si>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</si>
  <si>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</si>
  <si>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</si>
  <si>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</si>
  <si>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</si>
  <si>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</si>
  <si>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</si>
  <si>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</si>
  <si>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</si>
  <si>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</si>
  <si>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</si>
  <si>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</si>
  <si>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</si>
  <si>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</si>
  <si>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</si>
  <si>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</si>
  <si>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</si>
  <si>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</si>
  <si>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</si>
  <si>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</si>
  <si>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</si>
  <si>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</si>
  <si>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</si>
  <si>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</si>
  <si>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</si>
  <si>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</si>
  <si>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</si>
  <si>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</si>
  <si>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</si>
  <si>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</si>
  <si>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</si>
  <si>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</si>
  <si>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</si>
  <si>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</si>
  <si>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</si>
  <si>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</si>
  <si>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</si>
  <si>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</si>
  <si>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</si>
  <si>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</si>
  <si>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</si>
  <si>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</si>
  <si>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</si>
  <si>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</si>
  <si>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</si>
  <si>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</si>
  <si>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</si>
  <si>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</si>
  <si>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</si>
  <si>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</si>
  <si>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</si>
  <si>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</si>
  <si>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</si>
  <si>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</si>
  <si>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</si>
  <si>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</si>
  <si>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</si>
  <si>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</si>
  <si>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</si>
  <si>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</si>
  <si>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</si>
  <si>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</si>
  <si>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</si>
  <si>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</si>
  <si>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</si>
  <si>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</si>
  <si>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</si>
  <si>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</si>
  <si>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</si>
  <si>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</si>
  <si>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</si>
  <si>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</si>
  <si>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</si>
  <si>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</si>
  <si>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</si>
  <si>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</si>
  <si>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</si>
  <si>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</si>
  <si>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</si>
  <si>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</si>
  <si>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</si>
  <si>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</si>
  <si>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</si>
  <si>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</si>
  <si>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</si>
  <si>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</si>
  <si>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</si>
  <si>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</si>
  <si>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</si>
  <si>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</si>
  <si>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</si>
  <si>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</si>
  <si>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</si>
  <si>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</si>
  <si>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</si>
  <si>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</si>
  <si>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</si>
  <si>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</si>
  <si>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</si>
  <si>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</si>
  <si>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</si>
  <si>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</si>
  <si>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</si>
  <si>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</si>
  <si>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</si>
  <si>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</si>
  <si>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</si>
  <si>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</si>
  <si>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</si>
  <si>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</si>
  <si>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</si>
  <si>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</si>
  <si>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</si>
  <si>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</si>
  <si>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</si>
  <si>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</si>
  <si>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</si>
  <si>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</si>
  <si>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</si>
  <si>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</si>
  <si>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</si>
  <si>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</si>
  <si>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</si>
  <si>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</si>
  <si>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</si>
  <si>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</si>
  <si>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</si>
  <si>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</si>
  <si>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</si>
  <si>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</si>
  <si>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</si>
  <si>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</si>
  <si>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</si>
  <si>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</si>
  <si>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</si>
  <si>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</si>
  <si>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</si>
  <si>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</si>
  <si>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</si>
  <si>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</si>
  <si>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</si>
  <si>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</si>
  <si>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</si>
  <si>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</si>
  <si>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</si>
  <si>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</si>
  <si>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</si>
  <si>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</si>
  <si>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</si>
  <si>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</si>
  <si>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</si>
  <si>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</si>
  <si>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</si>
  <si>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</si>
  <si>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</si>
  <si>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</si>
  <si>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</si>
  <si>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</si>
  <si>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</si>
  <si>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</si>
  <si>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</si>
  <si>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</si>
  <si>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</si>
  <si>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</si>
  <si>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</si>
  <si>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</si>
  <si>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</si>
  <si>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</si>
  <si>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</si>
  <si>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</si>
  <si>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</si>
  <si>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</si>
  <si>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</si>
  <si>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</si>
  <si>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</si>
  <si>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</si>
  <si>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</si>
  <si>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</si>
  <si>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</si>
  <si>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</si>
  <si>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</si>
  <si>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</si>
  <si>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</si>
  <si>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</si>
  <si>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</si>
  <si>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</si>
  <si>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</si>
  <si>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</si>
  <si>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</si>
  <si>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</si>
  <si>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</si>
  <si>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</si>
  <si>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</si>
  <si>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</si>
  <si>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</si>
  <si>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</si>
  <si>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</si>
  <si>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</si>
  <si>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</si>
  <si>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</si>
  <si>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</si>
  <si>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</si>
  <si>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</si>
  <si>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</si>
  <si>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</si>
  <si>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</si>
  <si>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</si>
  <si>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</si>
  <si>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</si>
  <si>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</si>
  <si>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</si>
  <si>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</si>
  <si>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</si>
  <si>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</si>
  <si>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</si>
  <si>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</si>
  <si>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</si>
  <si>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</si>
  <si>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</si>
  <si>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</si>
  <si>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</si>
  <si>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</si>
  <si>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</si>
  <si>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</si>
  <si>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</si>
  <si>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</si>
  <si>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</si>
  <si>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</si>
  <si>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</si>
  <si>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</si>
  <si>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</si>
  <si>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</si>
  <si>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</si>
  <si>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</si>
  <si>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</si>
  <si>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</si>
  <si>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</si>
  <si>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</si>
  <si>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</si>
  <si>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</si>
  <si>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</si>
  <si>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</si>
  <si>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</si>
  <si>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</si>
  <si>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</si>
  <si>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</si>
  <si>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</si>
  <si>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</si>
  <si>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</si>
  <si>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</si>
  <si>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</si>
  <si>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</si>
  <si>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</si>
  <si>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</si>
  <si>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</si>
  <si>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</si>
  <si>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</si>
  <si>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</si>
  <si>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</si>
  <si>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</si>
  <si>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</si>
  <si>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</si>
  <si>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</si>
  <si>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</si>
  <si>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</si>
  <si>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</si>
  <si>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</si>
  <si>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</si>
  <si>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</si>
  <si>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</si>
  <si>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</si>
  <si>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</si>
  <si>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</si>
  <si>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</si>
  <si>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</si>
  <si>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</si>
  <si>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</si>
  <si>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</si>
  <si>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</si>
  <si>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</si>
  <si>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</si>
  <si>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</si>
  <si>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</si>
  <si>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</si>
  <si>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</si>
  <si>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</si>
  <si>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</si>
  <si>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</si>
  <si>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</si>
  <si>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</si>
  <si>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</si>
  <si>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</si>
  <si>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</si>
  <si>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</si>
  <si>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</si>
  <si>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</si>
  <si>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</si>
  <si>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</si>
  <si>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</si>
  <si>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</si>
  <si>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</si>
  <si>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</si>
  <si>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</si>
  <si>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</si>
  <si>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</si>
  <si>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</si>
  <si>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</si>
  <si>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</si>
  <si>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</si>
  <si>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</si>
  <si>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</si>
  <si>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</si>
  <si>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</si>
  <si>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</si>
  <si>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</si>
  <si>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</si>
  <si>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</si>
  <si>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</si>
  <si>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</si>
  <si>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</si>
  <si>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</si>
  <si>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</si>
  <si>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</si>
  <si>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</si>
  <si>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</si>
  <si>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</si>
  <si>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</si>
  <si>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</si>
  <si>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</si>
  <si>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</si>
  <si>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</si>
  <si>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</si>
  <si>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</si>
  <si>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</si>
  <si>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</si>
  <si>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</si>
  <si>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</si>
  <si>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</si>
  <si>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</si>
  <si>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</si>
  <si>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</si>
  <si>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</si>
  <si>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</si>
  <si>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</si>
  <si>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</si>
  <si>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</si>
  <si>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</si>
  <si>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</si>
  <si>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</si>
  <si>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</si>
  <si>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</si>
  <si>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</si>
  <si>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</si>
  <si>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</si>
  <si>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</si>
  <si>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</si>
  <si>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</si>
  <si>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</si>
  <si>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</si>
  <si>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</si>
  <si>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</si>
  <si>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</si>
  <si>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</si>
  <si>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</si>
  <si>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</si>
  <si>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</si>
  <si>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</si>
  <si>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</si>
  <si>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</si>
  <si>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</si>
  <si>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</si>
  <si>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</si>
  <si>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</si>
  <si>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</si>
  <si>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</si>
  <si>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</si>
  <si>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</si>
  <si>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</si>
  <si>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</si>
  <si>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</si>
  <si>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</si>
  <si>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</si>
  <si>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</si>
  <si>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</si>
  <si>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</si>
  <si>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</si>
  <si>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</si>
  <si>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</si>
  <si>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</si>
  <si>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</si>
  <si>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</si>
  <si>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</si>
  <si>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</si>
  <si>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</si>
  <si>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</si>
  <si>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</si>
  <si>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</si>
  <si>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</si>
  <si>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</si>
  <si>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</si>
  <si>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</si>
  <si>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</si>
  <si>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</si>
  <si>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</si>
  <si>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</si>
  <si>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</si>
  <si>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</si>
  <si>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</si>
  <si>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</si>
  <si>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</si>
  <si>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</si>
  <si>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</si>
  <si>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</si>
  <si>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</si>
  <si>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</si>
  <si>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</si>
  <si>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</si>
  <si>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</si>
  <si>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</si>
  <si>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</si>
  <si>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</si>
  <si>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</si>
  <si>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</si>
  <si>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</si>
  <si>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</si>
  <si>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</si>
  <si>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</si>
  <si>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</si>
  <si>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</si>
  <si>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</si>
  <si>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</si>
  <si>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</si>
  <si>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</si>
  <si>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</si>
  <si>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</si>
  <si>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</si>
  <si>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</si>
  <si>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</si>
  <si>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</si>
  <si>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</si>
  <si>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</si>
  <si>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</si>
  <si>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</si>
  <si>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</si>
  <si>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</si>
  <si>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</si>
  <si>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</si>
  <si>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</si>
  <si>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</si>
  <si>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</si>
  <si>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</si>
  <si>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</si>
  <si>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</si>
  <si>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</si>
  <si>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</si>
  <si>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</si>
  <si>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</si>
  <si>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</si>
  <si>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</si>
  <si>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</si>
  <si>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</si>
  <si>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</si>
  <si>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</si>
  <si>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</si>
  <si>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</si>
  <si>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</si>
  <si>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</si>
  <si>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</si>
  <si>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</si>
  <si>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</si>
  <si>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</si>
  <si>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</si>
  <si>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</si>
  <si>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</si>
  <si>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</si>
  <si>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</si>
  <si>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</si>
  <si>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</si>
  <si>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</si>
  <si>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</si>
  <si>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</si>
  <si>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</si>
  <si>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</si>
  <si>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</si>
  <si>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</si>
  <si>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</si>
  <si>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</si>
  <si>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</si>
  <si>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</si>
  <si>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</si>
  <si>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</si>
  <si>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</si>
  <si>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</si>
  <si>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</si>
  <si>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</si>
  <si>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</si>
  <si>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</si>
  <si>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</si>
  <si>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</si>
  <si>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</si>
  <si>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</si>
  <si>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</si>
  <si>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</si>
  <si>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</si>
  <si>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</si>
  <si>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</si>
  <si>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</si>
  <si>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</si>
  <si>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</si>
  <si>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</si>
  <si>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</si>
  <si>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</si>
  <si>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</si>
  <si>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</si>
  <si>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</si>
  <si>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</si>
  <si>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</si>
  <si>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</si>
  <si>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</si>
  <si>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</si>
  <si>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</si>
  <si>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</si>
  <si>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</si>
  <si>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</si>
  <si>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</si>
  <si>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</si>
  <si>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</si>
  <si>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</si>
  <si>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</si>
  <si>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</si>
  <si>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</si>
  <si>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</si>
  <si>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</si>
  <si>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</si>
  <si>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</si>
  <si>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</si>
  <si>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</si>
  <si>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</si>
  <si>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</si>
  <si>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</si>
  <si>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</si>
  <si>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</si>
  <si>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</si>
  <si>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</si>
  <si>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</si>
  <si>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</si>
  <si>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</si>
  <si>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</si>
  <si>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</si>
  <si>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</si>
  <si>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</si>
  <si>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</si>
  <si>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</si>
  <si>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</si>
  <si>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</si>
  <si>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</si>
  <si>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</si>
  <si>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</si>
  <si>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</si>
  <si>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</si>
  <si>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</si>
  <si>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</si>
  <si>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</si>
  <si>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</si>
  <si>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</si>
  <si>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</si>
  <si>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</si>
  <si>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</si>
  <si>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</si>
  <si>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</si>
  <si>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</si>
  <si>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</si>
  <si>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</si>
  <si>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</si>
  <si>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</si>
  <si>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</si>
  <si>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</si>
  <si>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</si>
  <si>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</si>
  <si>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</si>
  <si>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</si>
  <si>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</si>
  <si>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</si>
  <si>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</si>
  <si>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</si>
  <si>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</si>
  <si>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</si>
  <si>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</si>
  <si>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</si>
  <si>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</si>
  <si>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</si>
  <si>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</si>
  <si>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</si>
  <si>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</si>
  <si>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</si>
  <si>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</si>
  <si>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</si>
  <si>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</si>
  <si>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</si>
  <si>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</si>
  <si>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</si>
  <si>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</si>
  <si>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</si>
  <si>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</si>
  <si>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</si>
  <si>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</si>
  <si>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</si>
  <si>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</si>
  <si>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</si>
  <si>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</si>
  <si>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</si>
  <si>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</si>
  <si>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</si>
  <si>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</si>
  <si>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</si>
  <si>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</si>
  <si>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</si>
  <si>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</si>
  <si>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</si>
  <si>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</si>
  <si>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</si>
  <si>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</si>
  <si>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</si>
  <si>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</si>
  <si>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</si>
  <si>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</si>
  <si>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</si>
  <si>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</si>
  <si>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</si>
  <si>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</si>
  <si>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</si>
  <si>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</si>
  <si>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</si>
  <si>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</si>
  <si>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</si>
  <si>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</si>
  <si>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</si>
  <si>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</si>
  <si>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</si>
  <si>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</si>
  <si>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</si>
  <si>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</si>
  <si>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</si>
  <si>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</si>
  <si>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</si>
  <si>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</si>
  <si>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</si>
  <si>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</si>
  <si>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</si>
  <si>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</si>
  <si>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</si>
  <si>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</si>
  <si>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</si>
  <si>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</si>
  <si>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</si>
  <si>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</si>
  <si>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</si>
  <si>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</si>
  <si>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</si>
  <si>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</si>
  <si>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</si>
  <si>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</si>
  <si>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</si>
  <si>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</si>
  <si>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</si>
  <si>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</si>
  <si>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</si>
  <si>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</si>
  <si>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</si>
  <si>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</si>
  <si>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</si>
  <si>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</si>
  <si>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</si>
  <si>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</si>
  <si>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</si>
  <si>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</si>
  <si>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</si>
  <si>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</si>
  <si>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</si>
  <si>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</si>
  <si>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</si>
  <si>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</si>
  <si>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</si>
  <si>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</si>
  <si>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</si>
  <si>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</si>
  <si>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</si>
  <si>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</si>
  <si>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</si>
  <si>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</si>
  <si>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</si>
  <si>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</si>
  <si>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</si>
  <si>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</si>
  <si>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</si>
  <si>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</si>
  <si>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</si>
  <si>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</si>
  <si>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</si>
  <si>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</si>
  <si>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</si>
  <si>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</si>
  <si>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</si>
  <si>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</si>
  <si>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</si>
  <si>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</si>
  <si>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</si>
  <si>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</si>
  <si>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</si>
  <si>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</si>
  <si>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</si>
  <si>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</si>
  <si>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</si>
  <si>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</si>
  <si>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</si>
  <si>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</si>
  <si>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</si>
  <si>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</si>
  <si>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</si>
  <si>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</si>
  <si>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</si>
  <si>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</si>
  <si>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</si>
  <si>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</si>
  <si>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</si>
  <si>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</si>
  <si>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</si>
  <si>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</si>
  <si>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</si>
  <si>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</si>
  <si>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</si>
  <si>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</si>
  <si>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</si>
  <si>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</si>
  <si>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</si>
  <si>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</si>
  <si>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</si>
  <si>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</si>
  <si>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</si>
  <si>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</si>
  <si>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</si>
  <si>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</si>
  <si>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</si>
  <si>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</si>
  <si>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</si>
  <si>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</si>
  <si>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</si>
  <si>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</si>
  <si>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</si>
  <si>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</si>
  <si>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</si>
  <si>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</si>
  <si>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</si>
  <si>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</si>
  <si>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</si>
  <si>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</si>
  <si>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</si>
  <si>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</si>
  <si>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</si>
  <si>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</si>
  <si>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</si>
  <si>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</si>
  <si>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</si>
  <si>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</si>
  <si>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</si>
  <si>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</si>
  <si>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</si>
  <si>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</si>
  <si>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</si>
  <si>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</si>
  <si>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</si>
  <si>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</si>
  <si>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</si>
  <si>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</si>
  <si>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</si>
  <si>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</si>
  <si>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</si>
  <si>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</si>
  <si>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</si>
  <si>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</si>
  <si>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</si>
  <si>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</si>
  <si>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</si>
  <si>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</si>
  <si>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</si>
  <si>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</si>
  <si>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</si>
  <si>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</si>
  <si>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</si>
  <si>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</si>
  <si>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</si>
  <si>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</si>
  <si>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</si>
  <si>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</si>
  <si>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</si>
  <si>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</si>
  <si>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</si>
  <si>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</si>
  <si>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</si>
  <si>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</si>
  <si>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</si>
  <si>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</si>
  <si>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</si>
  <si>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</si>
  <si>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</si>
  <si>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</si>
  <si>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</si>
  <si>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</si>
  <si>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</si>
  <si>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</si>
  <si>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</si>
  <si>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</si>
  <si>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</si>
  <si>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</si>
  <si>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</si>
  <si>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</si>
  <si>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</si>
  <si>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</si>
  <si>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</si>
  <si>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</si>
  <si>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</si>
  <si>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</si>
  <si>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</si>
  <si>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</si>
  <si>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</si>
  <si>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</si>
  <si>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</si>
  <si>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</si>
  <si>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</si>
  <si>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</si>
  <si>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</si>
  <si>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</si>
  <si>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</si>
  <si>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</si>
  <si>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</si>
  <si>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</si>
  <si>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</si>
  <si>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</si>
  <si>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</si>
  <si>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</si>
  <si>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</si>
  <si>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</si>
  <si>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</si>
  <si>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</si>
  <si>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</si>
  <si>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</si>
  <si>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</si>
  <si>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</si>
  <si>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</si>
  <si>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</si>
  <si>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</si>
  <si>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</si>
  <si>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</si>
  <si>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</si>
  <si>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</si>
  <si>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</si>
  <si>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</si>
  <si>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</si>
  <si>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</si>
  <si>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</si>
  <si>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</si>
  <si>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</si>
  <si>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</si>
  <si>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</si>
  <si>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</si>
  <si>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</si>
  <si>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</si>
  <si>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</si>
  <si>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</si>
  <si>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</si>
  <si>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</si>
  <si>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</si>
  <si>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</si>
  <si>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</si>
  <si>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</si>
  <si>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</si>
  <si>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</si>
  <si>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</si>
  <si>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</si>
  <si>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</si>
  <si>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</si>
  <si>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</si>
  <si>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</si>
  <si>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</si>
  <si>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</si>
  <si>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</si>
  <si>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</si>
  <si>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</si>
  <si>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</si>
  <si>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</si>
  <si>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</si>
  <si>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</si>
  <si>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</si>
  <si>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</si>
  <si>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</si>
  <si>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</si>
  <si>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</si>
  <si>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</si>
  <si>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</si>
  <si>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</si>
  <si>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</si>
  <si>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</si>
  <si>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</si>
  <si>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</si>
  <si>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</si>
  <si>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</si>
  <si>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</si>
  <si>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</si>
  <si>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</si>
  <si>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</si>
  <si>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</si>
  <si>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</si>
  <si>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</si>
  <si>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</si>
  <si>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</si>
  <si>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</si>
  <si>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</si>
  <si>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</si>
  <si>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</si>
  <si>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</si>
  <si>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</si>
  <si>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</si>
  <si>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</si>
  <si>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</si>
  <si>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</si>
  <si>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</si>
  <si>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</si>
  <si>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</si>
  <si>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</si>
  <si>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</si>
  <si>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</si>
  <si>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</si>
  <si>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</si>
  <si>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</si>
  <si>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</si>
  <si>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</si>
  <si>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</si>
  <si>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</si>
  <si>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</si>
  <si>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</si>
  <si>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</si>
  <si>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</si>
  <si>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</si>
  <si>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</si>
  <si>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</si>
  <si>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</si>
  <si>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</si>
  <si>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</si>
  <si>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</si>
  <si>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</si>
  <si>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</si>
  <si>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</si>
  <si>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</si>
  <si>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</si>
  <si>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</si>
  <si>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</si>
  <si>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</si>
  <si>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</si>
  <si>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</si>
  <si>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</si>
  <si>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</si>
  <si>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</si>
  <si>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</si>
  <si>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</si>
  <si>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</si>
  <si>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</si>
  <si>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</si>
  <si>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</si>
  <si>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</si>
  <si>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</si>
  <si>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</si>
  <si>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</si>
  <si>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</si>
  <si>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</si>
  <si>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</si>
  <si>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</si>
  <si>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</si>
  <si>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</si>
  <si>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</si>
  <si>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</si>
  <si>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</si>
  <si>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</si>
  <si>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</si>
  <si>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</si>
  <si>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</si>
  <si>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</si>
  <si>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</si>
  <si>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</si>
  <si>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</si>
  <si>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</si>
  <si>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</si>
  <si>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</si>
  <si>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</si>
  <si>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</si>
  <si>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</si>
  <si>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</si>
  <si>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</si>
  <si>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</si>
  <si>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</si>
  <si>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</si>
  <si>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</si>
  <si>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</si>
  <si>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</si>
  <si>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</si>
  <si>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</si>
  <si>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</si>
  <si>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</si>
  <si>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</si>
  <si>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</si>
  <si>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</si>
  <si>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</si>
  <si>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</si>
  <si>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</si>
  <si>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</si>
  <si>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</si>
  <si>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</si>
  <si>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</si>
  <si>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</si>
  <si>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</si>
  <si>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</si>
  <si>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</si>
  <si>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</si>
  <si>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</si>
  <si>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</si>
  <si>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</si>
  <si>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</si>
  <si>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</si>
  <si>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</si>
  <si>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</si>
  <si>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</si>
  <si>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</si>
  <si>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</si>
  <si>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</si>
  <si>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</si>
  <si>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</si>
  <si>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</si>
  <si>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</si>
  <si>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</si>
  <si>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</si>
  <si>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</si>
  <si>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</si>
  <si>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</si>
  <si>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</si>
  <si>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</si>
  <si>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</si>
  <si>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</si>
  <si>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</si>
  <si>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</si>
  <si>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</si>
  <si>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</si>
  <si>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</si>
  <si>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</si>
  <si>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</si>
  <si>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</si>
  <si>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</si>
  <si>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</si>
  <si>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</si>
  <si>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</si>
  <si>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</si>
  <si>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</si>
  <si>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</si>
  <si>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</si>
  <si>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</si>
  <si>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</si>
  <si>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</si>
  <si>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</si>
  <si>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</si>
  <si>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</si>
  <si>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</si>
  <si>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</si>
  <si>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</si>
  <si>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</si>
  <si>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</si>
  <si>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</si>
  <si>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</si>
  <si>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</si>
  <si>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</si>
  <si>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</si>
  <si>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</si>
  <si>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</si>
  <si>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</si>
  <si>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</si>
  <si>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</si>
  <si>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</si>
  <si>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</si>
  <si>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</si>
  <si>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</si>
  <si>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</si>
  <si>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</si>
  <si>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</si>
  <si>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</si>
  <si>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</si>
  <si>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</si>
  <si>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</si>
  <si>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</si>
  <si>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</si>
  <si>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</si>
  <si>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</si>
  <si>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</si>
  <si>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</si>
  <si>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</si>
  <si>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</si>
  <si>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</si>
  <si>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</si>
  <si>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</si>
  <si>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</si>
  <si>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</si>
  <si>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</si>
  <si>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</si>
  <si>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</si>
  <si>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</si>
  <si>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</si>
  <si>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</si>
  <si>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</si>
  <si>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</si>
  <si>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</si>
  <si>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</si>
  <si>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</si>
  <si>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</si>
  <si>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</si>
  <si>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</si>
  <si>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</si>
  <si>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</si>
  <si>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</si>
  <si>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</si>
  <si>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</si>
  <si>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</si>
  <si>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</si>
  <si>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</si>
  <si>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</si>
  <si>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</si>
  <si>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</si>
  <si>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</si>
  <si>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</si>
  <si>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</si>
  <si>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</si>
  <si>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</si>
  <si>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</si>
  <si>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</si>
  <si>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</si>
  <si>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</si>
  <si>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</si>
  <si>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</si>
  <si>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</si>
  <si>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</si>
  <si>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</si>
  <si>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</si>
  <si>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</si>
  <si>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</si>
  <si>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</si>
  <si>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</si>
  <si>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</si>
  <si>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</si>
  <si>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</si>
  <si>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</si>
  <si>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</si>
  <si>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</si>
  <si>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</si>
  <si>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</si>
  <si>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</si>
  <si>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</si>
  <si>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</si>
  <si>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</si>
  <si>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</si>
  <si>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</si>
  <si>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</si>
  <si>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</si>
  <si>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</si>
  <si>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</si>
  <si>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</si>
  <si>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</si>
  <si>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</si>
  <si>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</si>
  <si>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</si>
  <si>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</si>
  <si>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</si>
  <si>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</si>
  <si>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</si>
  <si>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</si>
  <si>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</si>
  <si>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</si>
  <si>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</si>
  <si>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</si>
  <si>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</si>
  <si>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</si>
  <si>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</si>
  <si>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</si>
  <si>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</si>
  <si>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</si>
  <si>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</si>
  <si>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</si>
  <si>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</si>
  <si>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</si>
  <si>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</si>
  <si>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</si>
  <si>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</si>
  <si>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</si>
  <si>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</si>
  <si>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</si>
  <si>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</si>
  <si>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</si>
  <si>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</si>
  <si>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</si>
  <si>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</si>
  <si>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</si>
  <si>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</si>
  <si>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</si>
  <si>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</si>
  <si>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</si>
  <si>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</si>
  <si>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</si>
  <si>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</si>
  <si>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</si>
  <si>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</si>
  <si>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</si>
  <si>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</si>
  <si>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</si>
  <si>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</si>
  <si>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</si>
  <si>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</si>
  <si>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</si>
  <si>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</si>
  <si>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</si>
  <si>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</si>
  <si>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</si>
  <si>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</si>
  <si>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</si>
  <si>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</si>
  <si>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</si>
  <si>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</si>
  <si>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</si>
  <si>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</si>
  <si>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</si>
  <si>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</si>
  <si>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</si>
  <si>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</si>
  <si>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</si>
  <si>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</si>
  <si>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</si>
  <si>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</si>
  <si>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</si>
  <si>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</si>
  <si>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</si>
  <si>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</si>
  <si>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</si>
  <si>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</si>
  <si>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</si>
  <si>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</si>
  <si>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</si>
  <si>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</si>
  <si>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</si>
  <si>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</si>
  <si>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</si>
  <si>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</si>
  <si>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</si>
  <si>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</si>
  <si>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</si>
  <si>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</si>
  <si>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</si>
  <si>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</si>
  <si>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</si>
  <si>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</si>
  <si>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</si>
  <si>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</si>
  <si>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</si>
  <si>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</si>
  <si>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</si>
  <si>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</si>
  <si>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</si>
  <si>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</si>
  <si>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</si>
  <si>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</si>
  <si>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</si>
  <si>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</si>
  <si>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</si>
  <si>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</si>
  <si>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</si>
  <si>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</si>
  <si>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</si>
  <si>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</si>
  <si>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</si>
  <si>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</si>
  <si>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</si>
  <si>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</si>
  <si>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</si>
  <si>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</si>
  <si>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</si>
  <si>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</si>
  <si>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</si>
  <si>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</si>
  <si>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</si>
  <si>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</si>
  <si>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</si>
  <si>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</si>
  <si>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</si>
  <si>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</si>
  <si>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</si>
  <si>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</si>
  <si>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</si>
  <si>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</si>
  <si>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</si>
  <si>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</si>
  <si>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</si>
  <si>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</si>
  <si>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</si>
  <si>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</si>
  <si>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</si>
  <si>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</si>
  <si>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</si>
  <si>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</si>
  <si>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</si>
  <si>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</si>
  <si>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</si>
  <si>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</si>
  <si>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</si>
  <si>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</si>
  <si>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</si>
  <si>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</si>
  <si>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</si>
  <si>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</si>
  <si>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</si>
  <si>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</si>
  <si>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</si>
  <si>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</si>
  <si>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</si>
  <si>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</si>
  <si>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</si>
  <si>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</si>
  <si>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</si>
  <si>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</si>
  <si>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</si>
  <si>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</si>
  <si>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</si>
  <si>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</si>
  <si>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</si>
  <si>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</si>
  <si>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</si>
  <si>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</si>
  <si>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</si>
  <si>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</si>
  <si>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</si>
  <si>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</si>
  <si>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</si>
  <si>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</si>
  <si>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</si>
  <si>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</si>
  <si>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</si>
  <si>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</si>
  <si>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</si>
  <si>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</si>
  <si>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</si>
  <si>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</si>
  <si>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</si>
  <si>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</si>
  <si>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</si>
  <si>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</si>
  <si>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</si>
  <si>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</si>
  <si>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</si>
  <si>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</si>
  <si>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</si>
  <si>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</si>
  <si>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</si>
  <si>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</si>
  <si>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</si>
  <si>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</si>
  <si>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</si>
  <si>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</si>
  <si>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</si>
  <si>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</si>
  <si>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</si>
  <si>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</si>
  <si>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</si>
  <si>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</si>
  <si>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</si>
  <si>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</si>
  <si>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</si>
  <si>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</si>
  <si>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</si>
  <si>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</si>
  <si>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</si>
  <si>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</si>
  <si>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</si>
  <si>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</si>
  <si>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</si>
  <si>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</si>
  <si>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</si>
  <si>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</si>
  <si>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</si>
  <si>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</si>
  <si>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</si>
  <si>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</si>
  <si>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</si>
  <si>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</si>
  <si>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</si>
  <si>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</si>
  <si>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</si>
  <si>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</si>
  <si>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</si>
  <si>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</si>
  <si>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</si>
  <si>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</si>
  <si>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</si>
  <si>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</si>
  <si>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</si>
  <si>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</si>
  <si>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</si>
  <si>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</si>
  <si>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</si>
  <si>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</si>
  <si>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</si>
  <si>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</si>
  <si>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</si>
  <si>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</si>
  <si>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</si>
  <si>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</si>
  <si>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</si>
  <si>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</si>
  <si>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</si>
  <si>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</si>
  <si>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</si>
  <si>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</si>
  <si>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</si>
  <si>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</si>
  <si>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</si>
  <si>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</si>
  <si>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</si>
  <si>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</si>
  <si>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</si>
  <si>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</si>
  <si>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</si>
  <si>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</si>
  <si>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</si>
  <si>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</si>
  <si>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</si>
  <si>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</si>
  <si>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</si>
  <si>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</si>
  <si>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</si>
  <si>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</si>
  <si>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</si>
  <si>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</si>
  <si>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</si>
  <si>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</si>
  <si>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</si>
  <si>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</si>
  <si>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</si>
  <si>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</si>
  <si>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</si>
  <si>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</si>
  <si>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</si>
  <si>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</si>
  <si>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</si>
  <si>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</si>
  <si>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</si>
  <si>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</si>
  <si>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</si>
  <si>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</si>
  <si>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</si>
  <si>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</si>
  <si>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</si>
  <si>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</si>
  <si>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</si>
  <si>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</si>
  <si>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</si>
  <si>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</si>
  <si>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</si>
  <si>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</si>
  <si>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</si>
  <si>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</si>
  <si>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</si>
  <si>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</si>
  <si>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</si>
  <si>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</si>
  <si>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</si>
  <si>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</si>
  <si>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</si>
  <si>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</si>
  <si>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</si>
  <si>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</si>
  <si>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</si>
  <si>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</si>
  <si>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</si>
  <si>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</si>
  <si>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</si>
  <si>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</si>
  <si>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</si>
  <si>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</si>
  <si>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</si>
  <si>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</si>
  <si>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</si>
  <si>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</si>
  <si>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</si>
  <si>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</si>
  <si>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</si>
  <si>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</si>
  <si>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</si>
  <si>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</si>
  <si>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</si>
  <si>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</si>
  <si>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</si>
  <si>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</si>
  <si>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</si>
  <si>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</si>
  <si>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</si>
  <si>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</si>
  <si>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</si>
  <si>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</si>
  <si>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</si>
  <si>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</si>
  <si>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</si>
  <si>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</si>
  <si>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</si>
  <si>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</si>
  <si>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</si>
  <si>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</si>
  <si>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</si>
  <si>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</si>
  <si>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</si>
  <si>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</si>
  <si>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</si>
  <si>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</si>
  <si>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</si>
  <si>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</si>
  <si>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</si>
  <si>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</si>
  <si>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</si>
  <si>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</si>
  <si>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</si>
  <si>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</si>
  <si>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</si>
  <si>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</si>
  <si>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</si>
  <si>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</si>
  <si>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</si>
  <si>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</si>
  <si>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</si>
  <si>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</si>
  <si>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</si>
  <si>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</si>
  <si>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</si>
  <si>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</si>
  <si>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</si>
  <si>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</si>
  <si>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</si>
  <si>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</si>
  <si>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</si>
  <si>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</si>
  <si>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</si>
  <si>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</si>
  <si>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</si>
  <si>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</si>
  <si>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</si>
  <si>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</si>
  <si>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</si>
  <si>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</si>
  <si>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</si>
  <si>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</si>
  <si>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</si>
  <si>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</si>
  <si>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</si>
  <si>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</si>
  <si>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</si>
  <si>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</si>
  <si>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</si>
  <si>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</si>
  <si>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</si>
  <si>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</si>
  <si>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</si>
  <si>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</si>
  <si>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</si>
  <si>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</si>
  <si>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</si>
  <si>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</si>
  <si>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</si>
  <si>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</si>
  <si>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</si>
  <si>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</si>
  <si>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</si>
  <si>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</si>
  <si>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</si>
  <si>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</si>
  <si>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</si>
  <si>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</si>
  <si>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</si>
  <si>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</si>
  <si>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</si>
  <si>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</si>
  <si>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</si>
  <si>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</si>
  <si>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</si>
  <si>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</si>
  <si>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</si>
  <si>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</si>
  <si>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</si>
  <si>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</si>
  <si>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</si>
  <si>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</si>
  <si>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</si>
  <si>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</si>
  <si>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</si>
  <si>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</si>
  <si>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</si>
  <si>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</si>
  <si>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</si>
  <si>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</si>
  <si>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</si>
  <si>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</si>
  <si>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</si>
  <si>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</si>
  <si>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</si>
  <si>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</si>
  <si>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</si>
  <si>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</si>
  <si>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</si>
  <si>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</si>
  <si>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</si>
  <si>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</si>
  <si>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</si>
  <si>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</si>
  <si>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</si>
  <si>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</si>
  <si>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</si>
  <si>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</si>
  <si>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</si>
  <si>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</si>
  <si>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</si>
  <si>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</si>
  <si>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</si>
  <si>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</si>
  <si>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</si>
  <si>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</si>
  <si>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</si>
  <si>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</si>
  <si>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</si>
  <si>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</si>
  <si>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</si>
  <si>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</si>
  <si>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</si>
  <si>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</si>
  <si>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</si>
  <si>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</si>
  <si>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</si>
  <si>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</si>
  <si>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</si>
  <si>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</si>
  <si>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</si>
  <si>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</si>
  <si>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</si>
  <si>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</si>
  <si>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</si>
  <si>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</si>
  <si>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</si>
  <si>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</si>
  <si>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</si>
  <si>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</si>
  <si>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</si>
  <si>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</si>
  <si>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</si>
  <si>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</si>
  <si>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</si>
  <si>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</si>
  <si>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</si>
  <si>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</si>
  <si>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</si>
  <si>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</si>
  <si>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</si>
  <si>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</si>
  <si>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</si>
  <si>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</si>
  <si>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</si>
  <si>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</si>
  <si>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</si>
  <si>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</si>
  <si>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</si>
  <si>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</si>
  <si>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</si>
  <si>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</si>
  <si>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</si>
  <si>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</si>
  <si>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</si>
  <si>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</si>
  <si>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</si>
  <si>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</si>
  <si>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</si>
  <si>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</si>
  <si>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</si>
  <si>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</si>
  <si>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</si>
  <si>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</si>
  <si>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</si>
  <si>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</si>
  <si>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</si>
  <si>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</si>
  <si>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</si>
  <si>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</si>
  <si>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</si>
  <si>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</si>
  <si>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</si>
  <si>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</si>
  <si>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</si>
  <si>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</si>
  <si>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</si>
  <si>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</si>
  <si>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</si>
  <si>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</si>
  <si>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</si>
  <si>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</si>
  <si>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</si>
  <si>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</si>
  <si>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</si>
  <si>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</si>
  <si>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</si>
  <si>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</si>
  <si>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</si>
  <si>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</si>
  <si>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</si>
  <si>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</si>
  <si>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</si>
  <si>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</si>
  <si>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</si>
  <si>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</si>
  <si>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</si>
  <si>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</si>
  <si>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</si>
  <si>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</si>
  <si>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</si>
  <si>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</si>
  <si>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</si>
  <si>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</si>
  <si>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</si>
  <si>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</si>
  <si>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</si>
  <si>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</si>
  <si>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</si>
  <si>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</si>
  <si>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</si>
  <si>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</si>
  <si>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</si>
  <si>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</si>
  <si>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</si>
  <si>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</si>
  <si>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</si>
  <si>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</si>
  <si>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</si>
  <si>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</si>
  <si>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</si>
  <si>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</si>
  <si>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</si>
  <si>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</si>
  <si>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</si>
  <si>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</si>
  <si>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</si>
  <si>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</si>
  <si>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</si>
  <si>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</si>
  <si>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</si>
  <si>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</si>
  <si>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</si>
  <si>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</si>
  <si>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</si>
  <si>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</si>
  <si>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</si>
  <si>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</si>
  <si>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</si>
  <si>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</si>
  <si>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</si>
  <si>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</si>
  <si>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</si>
  <si>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</si>
  <si>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</si>
  <si>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</si>
  <si>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</si>
  <si>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</si>
  <si>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</si>
  <si>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</si>
  <si>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</si>
  <si>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</si>
  <si>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</si>
  <si>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</si>
  <si>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</si>
  <si>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</si>
  <si>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</si>
  <si>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</si>
  <si>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</si>
  <si>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</si>
  <si>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</si>
  <si>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</si>
  <si>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</si>
  <si>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</si>
  <si>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</si>
  <si>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</si>
  <si>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</si>
  <si>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</si>
  <si>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</si>
  <si>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</si>
  <si>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</si>
  <si>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</si>
  <si>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</si>
  <si>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</si>
  <si>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</si>
  <si>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</si>
  <si>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</si>
  <si>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</si>
  <si>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</si>
  <si>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</si>
  <si>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</si>
  <si>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</si>
  <si>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</si>
  <si>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</si>
  <si>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</si>
  <si>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</si>
  <si>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</si>
  <si>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</si>
  <si>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</si>
  <si>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</si>
  <si>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</si>
  <si>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</si>
  <si>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</si>
  <si>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</si>
  <si>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</si>
  <si>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</si>
  <si>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</si>
  <si>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</si>
  <si>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</si>
  <si>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</si>
  <si>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</si>
  <si>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</si>
  <si>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</si>
  <si>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</si>
  <si>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</si>
  <si>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</si>
  <si>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</si>
  <si>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</si>
  <si>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</si>
  <si>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</si>
  <si>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</si>
  <si>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</si>
  <si>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</si>
  <si>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</si>
  <si>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</si>
  <si>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</si>
  <si>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</si>
  <si>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</si>
  <si>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</si>
  <si>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</si>
  <si>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</si>
  <si>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</si>
  <si>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</si>
  <si>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</si>
  <si>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</si>
  <si>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</si>
  <si>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</si>
  <si>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</si>
  <si>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</si>
  <si>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</si>
  <si>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</si>
  <si>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</si>
  <si>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</si>
  <si>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</si>
  <si>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</si>
  <si>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</si>
  <si>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</si>
  <si>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</si>
  <si>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</si>
  <si>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</si>
  <si>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</si>
  <si>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</si>
  <si>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</si>
  <si>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</si>
  <si>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</si>
  <si>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</si>
  <si>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</si>
  <si>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</si>
  <si>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</si>
  <si>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</si>
  <si>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</si>
  <si>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</si>
  <si>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</si>
  <si>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</si>
  <si>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</si>
  <si>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</si>
  <si>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</si>
  <si>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</si>
  <si>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</si>
  <si>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</si>
  <si>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</si>
  <si>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</si>
  <si>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</si>
  <si>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</si>
  <si>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</si>
  <si>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</si>
  <si>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</si>
  <si>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</si>
  <si>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</si>
  <si>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</si>
  <si>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</si>
  <si>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</si>
  <si>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</si>
  <si>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</si>
  <si>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</si>
  <si>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</si>
  <si>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</si>
  <si>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1950-2000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</si>
  <si>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</si>
  <si>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</si>
  <si>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</si>
  <si>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</si>
  <si>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</si>
  <si>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</si>
  <si>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</si>
  <si>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</si>
  <si>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</si>
  <si>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</si>
  <si>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</si>
  <si>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</si>
  <si>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1400-1420</t>
  </si>
  <si>
    <t>265-270</t>
  </si>
  <si>
    <t>2250-2260</t>
  </si>
  <si>
    <t>Profit of Rs.20/-</t>
  </si>
  <si>
    <t>Profit of Rs.25.5/-</t>
  </si>
  <si>
    <t>Profit of Rs.54/-</t>
  </si>
  <si>
    <t>555-560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</si>
  <si>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</si>
  <si>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</si>
  <si>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</si>
  <si>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</si>
  <si>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</si>
  <si>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</si>
  <si>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1300-1320</t>
  </si>
  <si>
    <t>A</t>
  </si>
  <si>
    <t>Profit of Rs.11.5/-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</si>
  <si>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</si>
  <si>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</si>
  <si>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</si>
  <si>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</si>
  <si>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</si>
  <si>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</si>
  <si>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</si>
  <si>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</si>
  <si>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</si>
  <si>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</si>
  <si>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</si>
  <si>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420-430</t>
  </si>
  <si>
    <t>197.5-198.5</t>
  </si>
  <si>
    <t>218-220</t>
  </si>
  <si>
    <t>370-360</t>
  </si>
  <si>
    <t>2650-2600</t>
  </si>
  <si>
    <t>255-250</t>
  </si>
  <si>
    <t>Profit of Rs.1/-</t>
  </si>
  <si>
    <t>CENTURYTEXT</t>
  </si>
  <si>
    <t>325-330</t>
  </si>
  <si>
    <t>424-427</t>
  </si>
  <si>
    <t>1500-1530</t>
  </si>
  <si>
    <t>MARUTI AUG FUT</t>
  </si>
  <si>
    <t>6550-6500</t>
  </si>
  <si>
    <t>Loss of Rs.140/-</t>
  </si>
  <si>
    <t>TOWER RESEARCH CAPITAL MARKETS INDIA PRIVATE LIMITED</t>
  </si>
  <si>
    <t>Loss of Rs.105/-</t>
  </si>
  <si>
    <t>Loss of Rs.75/-</t>
  </si>
  <si>
    <t xml:space="preserve">BATAINDIA </t>
  </si>
  <si>
    <t>Profit of Rs.230/-</t>
  </si>
  <si>
    <t>Profit of Rs.72/-</t>
  </si>
  <si>
    <t>Profit of Rs.21.5/-</t>
  </si>
  <si>
    <t>Profit of Rs.80/-</t>
  </si>
  <si>
    <t>2200-2300</t>
  </si>
  <si>
    <t>555-565</t>
  </si>
  <si>
    <t>49-50</t>
  </si>
  <si>
    <t>Profit of Rs.3.5/-</t>
  </si>
  <si>
    <t>880-900</t>
  </si>
  <si>
    <t>Profit of Rs.10/-</t>
  </si>
  <si>
    <t>Profit of Rs.30/-</t>
  </si>
  <si>
    <t>140-142</t>
  </si>
  <si>
    <t>Profit of Rs.7.5/-</t>
  </si>
  <si>
    <t>Profit of Rs.2.75/-</t>
  </si>
  <si>
    <t>192-190</t>
  </si>
  <si>
    <t>Profit of Rs.55.5/-</t>
  </si>
  <si>
    <t>PARLEIND</t>
  </si>
  <si>
    <t>SUN NIDHI INFRASTRUCTURE DEVELOPERS PRIVATE LIMITED</t>
  </si>
  <si>
    <t>NIFTY 11350 PE 27-AUG</t>
  </si>
  <si>
    <t>Profit of Rs.4.5/-</t>
  </si>
  <si>
    <t>Profit of Rs.1.1/-</t>
  </si>
  <si>
    <t xml:space="preserve">INDIACEM </t>
  </si>
  <si>
    <t xml:space="preserve">Buy </t>
  </si>
  <si>
    <t>130-135</t>
  </si>
  <si>
    <t>158-160</t>
  </si>
  <si>
    <t xml:space="preserve">DABUR </t>
  </si>
  <si>
    <t>491-493</t>
  </si>
  <si>
    <t>510-515</t>
  </si>
  <si>
    <t>171-173</t>
  </si>
  <si>
    <t>COFORGE</t>
  </si>
  <si>
    <t>CJGEL</t>
  </si>
  <si>
    <t>HARSH MANOT (HUF) .</t>
  </si>
  <si>
    <t>MODCL</t>
  </si>
  <si>
    <t>HORA VANIJYA PRIVATE LIMITED</t>
  </si>
  <si>
    <t>RNBDENIMS</t>
  </si>
  <si>
    <t>HEM SECURITIES LIMITED</t>
  </si>
  <si>
    <t>HEM CHAND JAIN</t>
  </si>
  <si>
    <t>TITAANIUM</t>
  </si>
  <si>
    <t>ROHITKUMAR HASMUKHLAL KAPADIA</t>
  </si>
  <si>
    <t>VMV</t>
  </si>
  <si>
    <t>DEVISANJAYBHANDARI</t>
  </si>
  <si>
    <t>Part Profit of Rs.5/-</t>
  </si>
  <si>
    <t>Loss of Rs.18/-</t>
  </si>
  <si>
    <t>Loss of Rs.4/-</t>
  </si>
  <si>
    <t>BANKBARODA 49 CE</t>
  </si>
  <si>
    <t>1.20-1.50</t>
  </si>
  <si>
    <t>Profit of Rs.0.2/-</t>
  </si>
  <si>
    <t>NIFTY 11400 PE 27-AUG</t>
  </si>
  <si>
    <t>55-59</t>
  </si>
  <si>
    <t>100-120</t>
  </si>
  <si>
    <t>212-213</t>
  </si>
  <si>
    <t xml:space="preserve">AMARAJABAT 740 PE AUG </t>
  </si>
  <si>
    <t>15-16</t>
  </si>
  <si>
    <t>Profit of Rs.2/-</t>
  </si>
  <si>
    <t>ALEXANDER</t>
  </si>
  <si>
    <t>NAVEEN GUPTA</t>
  </si>
  <si>
    <t>KAHAR NIKLESH KANAIYABHAI</t>
  </si>
  <si>
    <t>ARYACAPM</t>
  </si>
  <si>
    <t>HARSHA RAJESHBHAI JHAVERI</t>
  </si>
  <si>
    <t>SHAH REKHABEN MUKESHKUMAR</t>
  </si>
  <si>
    <t>MAHENDRA GIRDHARILAL WADHWANI</t>
  </si>
  <si>
    <t>ANUMOLU ANUMOLU BHARAT</t>
  </si>
  <si>
    <t>ASHISH CHUGH</t>
  </si>
  <si>
    <t>THE BOMBAY BURMAH TRADING CORPORATION LTD</t>
  </si>
  <si>
    <t>NOWROSJEE WADIA AND SONS LTD</t>
  </si>
  <si>
    <t>CHDCHEM</t>
  </si>
  <si>
    <t>ARCADIA SHARE &amp; STOCK BROKERS PVT. LTD</t>
  </si>
  <si>
    <t>RITA KISHOR BHIMJIYANI</t>
  </si>
  <si>
    <t>VIKRAM MANOT</t>
  </si>
  <si>
    <t>DML</t>
  </si>
  <si>
    <t>MIKER FINANCIAL CONSULTANTS PRIVATE LIMITED .</t>
  </si>
  <si>
    <t>SHERWOOD SECURITIES PVT LTD</t>
  </si>
  <si>
    <t>ELNET</t>
  </si>
  <si>
    <t>GAURAV DOSHI</t>
  </si>
  <si>
    <t>RURAL ELECTRIFICATION CORPORATION LIMITED</t>
  </si>
  <si>
    <t>PPFAS MUTUAL FUND</t>
  </si>
  <si>
    <t>INNOVATIVE</t>
  </si>
  <si>
    <t>RIKHAV SECURITIES LIMITED</t>
  </si>
  <si>
    <t>SHAILESH PRABHAKAR DALVI</t>
  </si>
  <si>
    <t>ALLIED COMMODITIES PRIVATE LIMITED</t>
  </si>
  <si>
    <t>NOL</t>
  </si>
  <si>
    <t>GAJANAND SARAF</t>
  </si>
  <si>
    <t>THAKUR PRASAD</t>
  </si>
  <si>
    <t>S SHANMUGA SUNDARAM</t>
  </si>
  <si>
    <t>ONTIC</t>
  </si>
  <si>
    <t>SAUMIL ARVINDBHAI BHAVNAGARI</t>
  </si>
  <si>
    <t>PANAENERG</t>
  </si>
  <si>
    <t>ACACIA PARTNERS L P</t>
  </si>
  <si>
    <t>MEENA ASHWIN KOTHARI</t>
  </si>
  <si>
    <t>NORWEST VENTURE PARTNERS VII-A-MAURITIUS</t>
  </si>
  <si>
    <t>SBC</t>
  </si>
  <si>
    <t>RIYAJ KHAN</t>
  </si>
  <si>
    <t>SUMEDHA</t>
  </si>
  <si>
    <t>PARTH INFIN BROKERS PVT. LTD.</t>
  </si>
  <si>
    <t>PREMAL NIRANJAN PARIKH</t>
  </si>
  <si>
    <t>DHANSUKHBHAI CHAMPAKLAL JADAV .</t>
  </si>
  <si>
    <t>ILABEN ROHITKUMAR KAPADIA</t>
  </si>
  <si>
    <t>TITANBIO</t>
  </si>
  <si>
    <t>BYNASONS</t>
  </si>
  <si>
    <t>MARINE</t>
  </si>
  <si>
    <t>Marine Electrical (I) Ltd</t>
  </si>
  <si>
    <t>SHREE SHIVSHAKTI PROJECT CONSULTANT PRIVATE LIMITE</t>
  </si>
  <si>
    <t>Ramco Systems Limited</t>
  </si>
  <si>
    <t>PREMIER CAPITAL &amp; SECURITIES PVT LTD</t>
  </si>
  <si>
    <t>SWAPNIL MEHTA</t>
  </si>
  <si>
    <t>Sagardeep Alloys Limited</t>
  </si>
  <si>
    <t>DHAVAL VINODBHAI GADANI</t>
  </si>
  <si>
    <t>Zee Entertain. Enterp.Ltd</t>
  </si>
  <si>
    <t>Jiya Eco-Products Ltd</t>
  </si>
  <si>
    <t>YOGESHKUMAR C PATEL</t>
  </si>
  <si>
    <t>PPAP Automotive Limited</t>
  </si>
  <si>
    <t>UNATGAGAN COMMODITIES PRIVATE LIMITED</t>
  </si>
  <si>
    <t>HABROK INDIA MASTER LP</t>
  </si>
  <si>
    <t>PARIKH AMEE H.</t>
  </si>
  <si>
    <t>The Mandhana Ret Vent Ltd</t>
  </si>
  <si>
    <t>JAMISH INVESTMENT PVT LTD.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</si>
</sst>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8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5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6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6" fontId="7" fillId="58" borderId="5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4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164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6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164" fontId="6" fillId="49" borderId="37" xfId="160" applyFont="1" applyFill="1" applyBorder="1"/>
    <xf numFmtId="164" fontId="8" fillId="49" borderId="37" xfId="160" applyFont="1" applyFill="1" applyBorder="1" applyAlignment="1">
      <alignment horizontal="left" vertical="center"/>
    </xf>
    <xf numFmtId="164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8" fillId="60" borderId="37" xfId="160" applyFont="1" applyFill="1" applyBorder="1" applyAlignment="1">
      <alignment horizontal="left"/>
    </xf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70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0" fillId="61" borderId="37" xfId="0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0" fontId="0" fillId="61" borderId="37" xfId="0" applyFill="1" applyBorder="1"/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6" fontId="0" fillId="2" borderId="5" xfId="0" applyNumberFormat="1" applyFill="1" applyBorder="1" applyAlignment="1">
      <alignment horizontal="center" vertical="center"/>
    </xf>
    <xf numFmtId="166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153</xdr:row>
      <xdr:rowOff>79001</xdr:rowOff>
    </xdr:from>
    <xdr:to>
      <xdr:col>5</xdr:col>
      <xdr:colOff>64994</xdr:colOff>
      <xdr:row>157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38" sqref="C3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44068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I17" sqref="I17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44068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61" t="s">
        <v>16</v>
      </c>
      <c r="B9" s="563" t="s">
        <v>17</v>
      </c>
      <c r="C9" s="563" t="s">
        <v>18</v>
      </c>
      <c r="D9" s="274" t="s">
        <v>19</v>
      </c>
      <c r="E9" s="274" t="s">
        <v>20</v>
      </c>
      <c r="F9" s="558" t="s">
        <v>21</v>
      </c>
      <c r="G9" s="559"/>
      <c r="H9" s="560"/>
      <c r="I9" s="558" t="s">
        <v>22</v>
      </c>
      <c r="J9" s="559"/>
      <c r="K9" s="560"/>
      <c r="L9" s="274"/>
      <c r="M9" s="281"/>
      <c r="N9" s="281"/>
      <c r="O9" s="281"/>
    </row>
    <row r="10" spans="1:15" ht="59.25" customHeight="1">
      <c r="A10" s="562"/>
      <c r="B10" s="564" t="s">
        <v>17</v>
      </c>
      <c r="C10" s="564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22826.400000000001</v>
      </c>
      <c r="E11" s="303">
        <v>22699.483333333334</v>
      </c>
      <c r="F11" s="315">
        <v>22454.116666666669</v>
      </c>
      <c r="G11" s="315">
        <v>22081.833333333336</v>
      </c>
      <c r="H11" s="315">
        <v>21836.466666666671</v>
      </c>
      <c r="I11" s="315">
        <v>23071.766666666666</v>
      </c>
      <c r="J11" s="315">
        <v>23317.133333333328</v>
      </c>
      <c r="K11" s="315">
        <v>23689.416666666664</v>
      </c>
      <c r="L11" s="302">
        <v>22944.85</v>
      </c>
      <c r="M11" s="302">
        <v>22327.200000000001</v>
      </c>
      <c r="N11" s="319">
        <v>1580300</v>
      </c>
      <c r="O11" s="320">
        <v>4.3360567797309568E-2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11474.15</v>
      </c>
      <c r="E12" s="316">
        <v>11466.916666666666</v>
      </c>
      <c r="F12" s="317">
        <v>11417.233333333332</v>
      </c>
      <c r="G12" s="317">
        <v>11360.316666666666</v>
      </c>
      <c r="H12" s="317">
        <v>11310.633333333331</v>
      </c>
      <c r="I12" s="317">
        <v>11523.833333333332</v>
      </c>
      <c r="J12" s="317">
        <v>11573.516666666666</v>
      </c>
      <c r="K12" s="317">
        <v>11630.433333333332</v>
      </c>
      <c r="L12" s="304">
        <v>11516.6</v>
      </c>
      <c r="M12" s="304">
        <v>11410</v>
      </c>
      <c r="N12" s="319">
        <v>11693925</v>
      </c>
      <c r="O12" s="320">
        <v>-1.4624003842434891E-2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1421.8</v>
      </c>
      <c r="E13" s="316">
        <v>1426.8500000000001</v>
      </c>
      <c r="F13" s="317">
        <v>1413.7000000000003</v>
      </c>
      <c r="G13" s="317">
        <v>1405.6000000000001</v>
      </c>
      <c r="H13" s="317">
        <v>1392.4500000000003</v>
      </c>
      <c r="I13" s="317">
        <v>1434.9500000000003</v>
      </c>
      <c r="J13" s="317">
        <v>1448.1000000000004</v>
      </c>
      <c r="K13" s="317">
        <v>1456.2000000000003</v>
      </c>
      <c r="L13" s="304">
        <v>1440</v>
      </c>
      <c r="M13" s="304">
        <v>1418.75</v>
      </c>
      <c r="N13" s="319">
        <v>2525500</v>
      </c>
      <c r="O13" s="320">
        <v>-2.1124031007751939E-2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249.8</v>
      </c>
      <c r="E14" s="316">
        <v>245.45000000000002</v>
      </c>
      <c r="F14" s="317">
        <v>238.40000000000003</v>
      </c>
      <c r="G14" s="317">
        <v>227.00000000000003</v>
      </c>
      <c r="H14" s="317">
        <v>219.95000000000005</v>
      </c>
      <c r="I14" s="317">
        <v>256.85000000000002</v>
      </c>
      <c r="J14" s="317">
        <v>263.90000000000003</v>
      </c>
      <c r="K14" s="317">
        <v>275.3</v>
      </c>
      <c r="L14" s="304">
        <v>252.5</v>
      </c>
      <c r="M14" s="304">
        <v>234.05</v>
      </c>
      <c r="N14" s="319">
        <v>18924000</v>
      </c>
      <c r="O14" s="320">
        <v>-5.8507462686567167E-2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349.35</v>
      </c>
      <c r="E15" s="316">
        <v>353.36666666666662</v>
      </c>
      <c r="F15" s="317">
        <v>343.38333333333321</v>
      </c>
      <c r="G15" s="317">
        <v>337.41666666666657</v>
      </c>
      <c r="H15" s="317">
        <v>327.43333333333317</v>
      </c>
      <c r="I15" s="317">
        <v>359.33333333333326</v>
      </c>
      <c r="J15" s="317">
        <v>369.31666666666672</v>
      </c>
      <c r="K15" s="317">
        <v>375.2833333333333</v>
      </c>
      <c r="L15" s="304">
        <v>363.35</v>
      </c>
      <c r="M15" s="304">
        <v>347.4</v>
      </c>
      <c r="N15" s="319">
        <v>29037500</v>
      </c>
      <c r="O15" s="320">
        <v>-1.375634081334365E-3</v>
      </c>
    </row>
    <row r="16" spans="1:15" ht="15">
      <c r="A16" s="277">
        <v>6</v>
      </c>
      <c r="B16" s="390" t="s">
        <v>44</v>
      </c>
      <c r="C16" s="277" t="s">
        <v>45</v>
      </c>
      <c r="D16" s="316">
        <v>746.2</v>
      </c>
      <c r="E16" s="316">
        <v>745.41666666666663</v>
      </c>
      <c r="F16" s="317">
        <v>738.13333333333321</v>
      </c>
      <c r="G16" s="317">
        <v>730.06666666666661</v>
      </c>
      <c r="H16" s="317">
        <v>722.78333333333319</v>
      </c>
      <c r="I16" s="317">
        <v>753.48333333333323</v>
      </c>
      <c r="J16" s="317">
        <v>760.76666666666677</v>
      </c>
      <c r="K16" s="317">
        <v>768.83333333333326</v>
      </c>
      <c r="L16" s="304">
        <v>752.7</v>
      </c>
      <c r="M16" s="304">
        <v>737.35</v>
      </c>
      <c r="N16" s="319">
        <v>1223000</v>
      </c>
      <c r="O16" s="320">
        <v>-0.14115168539325842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224.85</v>
      </c>
      <c r="E17" s="316">
        <v>225.41666666666666</v>
      </c>
      <c r="F17" s="317">
        <v>223.18333333333331</v>
      </c>
      <c r="G17" s="317">
        <v>221.51666666666665</v>
      </c>
      <c r="H17" s="317">
        <v>219.2833333333333</v>
      </c>
      <c r="I17" s="317">
        <v>227.08333333333331</v>
      </c>
      <c r="J17" s="317">
        <v>229.31666666666666</v>
      </c>
      <c r="K17" s="317">
        <v>230.98333333333332</v>
      </c>
      <c r="L17" s="304">
        <v>227.65</v>
      </c>
      <c r="M17" s="304">
        <v>223.75</v>
      </c>
      <c r="N17" s="319">
        <v>17256000</v>
      </c>
      <c r="O17" s="320">
        <v>-9.8123601308314681E-3</v>
      </c>
    </row>
    <row r="18" spans="1:15" ht="15">
      <c r="A18" s="277">
        <v>8</v>
      </c>
      <c r="B18" s="390" t="s">
        <v>39</v>
      </c>
      <c r="C18" s="277" t="s">
        <v>47</v>
      </c>
      <c r="D18" s="316">
        <v>1692.5</v>
      </c>
      <c r="E18" s="316">
        <v>1690.8833333333332</v>
      </c>
      <c r="F18" s="317">
        <v>1678.2666666666664</v>
      </c>
      <c r="G18" s="317">
        <v>1664.0333333333333</v>
      </c>
      <c r="H18" s="317">
        <v>1651.4166666666665</v>
      </c>
      <c r="I18" s="317">
        <v>1705.1166666666663</v>
      </c>
      <c r="J18" s="317">
        <v>1717.7333333333331</v>
      </c>
      <c r="K18" s="317">
        <v>1731.9666666666662</v>
      </c>
      <c r="L18" s="304">
        <v>1703.5</v>
      </c>
      <c r="M18" s="304">
        <v>1676.65</v>
      </c>
      <c r="N18" s="319">
        <v>1072000</v>
      </c>
      <c r="O18" s="320">
        <v>1.6113744075829384E-2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128.65</v>
      </c>
      <c r="E19" s="316">
        <v>129.55000000000001</v>
      </c>
      <c r="F19" s="317">
        <v>126.65000000000003</v>
      </c>
      <c r="G19" s="317">
        <v>124.65000000000002</v>
      </c>
      <c r="H19" s="317">
        <v>121.75000000000004</v>
      </c>
      <c r="I19" s="317">
        <v>131.55000000000001</v>
      </c>
      <c r="J19" s="317">
        <v>134.44999999999999</v>
      </c>
      <c r="K19" s="317">
        <v>136.45000000000002</v>
      </c>
      <c r="L19" s="304">
        <v>132.44999999999999</v>
      </c>
      <c r="M19" s="304">
        <v>127.55</v>
      </c>
      <c r="N19" s="319">
        <v>19175000</v>
      </c>
      <c r="O19" s="320">
        <v>0.13697005632967685</v>
      </c>
    </row>
    <row r="20" spans="1:15" ht="15">
      <c r="A20" s="277">
        <v>10</v>
      </c>
      <c r="B20" s="390" t="s">
        <v>44</v>
      </c>
      <c r="C20" s="277" t="s">
        <v>49</v>
      </c>
      <c r="D20" s="316">
        <v>68.599999999999994</v>
      </c>
      <c r="E20" s="316">
        <v>68.833333333333329</v>
      </c>
      <c r="F20" s="317">
        <v>67.666666666666657</v>
      </c>
      <c r="G20" s="317">
        <v>66.733333333333334</v>
      </c>
      <c r="H20" s="317">
        <v>65.566666666666663</v>
      </c>
      <c r="I20" s="317">
        <v>69.766666666666652</v>
      </c>
      <c r="J20" s="317">
        <v>70.933333333333309</v>
      </c>
      <c r="K20" s="317">
        <v>71.866666666666646</v>
      </c>
      <c r="L20" s="304">
        <v>70</v>
      </c>
      <c r="M20" s="304">
        <v>67.900000000000006</v>
      </c>
      <c r="N20" s="319">
        <v>54585000</v>
      </c>
      <c r="O20" s="320">
        <v>0.18944891155128457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1966.45</v>
      </c>
      <c r="E21" s="316">
        <v>1968.1166666666668</v>
      </c>
      <c r="F21" s="317">
        <v>1941.6333333333337</v>
      </c>
      <c r="G21" s="317">
        <v>1916.8166666666668</v>
      </c>
      <c r="H21" s="317">
        <v>1890.3333333333337</v>
      </c>
      <c r="I21" s="317">
        <v>1992.9333333333336</v>
      </c>
      <c r="J21" s="317">
        <v>2019.4166666666667</v>
      </c>
      <c r="K21" s="317">
        <v>2044.2333333333336</v>
      </c>
      <c r="L21" s="304">
        <v>1994.6</v>
      </c>
      <c r="M21" s="304">
        <v>1943.3</v>
      </c>
      <c r="N21" s="319">
        <v>4613400</v>
      </c>
      <c r="O21" s="320">
        <v>-3.6948897795591185E-2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872.9</v>
      </c>
      <c r="E22" s="316">
        <v>867.63333333333333</v>
      </c>
      <c r="F22" s="317">
        <v>855.26666666666665</v>
      </c>
      <c r="G22" s="317">
        <v>837.63333333333333</v>
      </c>
      <c r="H22" s="317">
        <v>825.26666666666665</v>
      </c>
      <c r="I22" s="317">
        <v>885.26666666666665</v>
      </c>
      <c r="J22" s="317">
        <v>897.63333333333321</v>
      </c>
      <c r="K22" s="317">
        <v>915.26666666666665</v>
      </c>
      <c r="L22" s="304">
        <v>880</v>
      </c>
      <c r="M22" s="304">
        <v>850</v>
      </c>
      <c r="N22" s="319">
        <v>13174200</v>
      </c>
      <c r="O22" s="320">
        <v>-3.0146425495262703E-2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446.95</v>
      </c>
      <c r="E23" s="316">
        <v>446.91666666666669</v>
      </c>
      <c r="F23" s="317">
        <v>443.08333333333337</v>
      </c>
      <c r="G23" s="317">
        <v>439.2166666666667</v>
      </c>
      <c r="H23" s="317">
        <v>435.38333333333338</v>
      </c>
      <c r="I23" s="317">
        <v>450.78333333333336</v>
      </c>
      <c r="J23" s="317">
        <v>454.61666666666673</v>
      </c>
      <c r="K23" s="317">
        <v>458.48333333333335</v>
      </c>
      <c r="L23" s="304">
        <v>450.75</v>
      </c>
      <c r="M23" s="304">
        <v>443.05</v>
      </c>
      <c r="N23" s="319">
        <v>55984800</v>
      </c>
      <c r="O23" s="320">
        <v>1.0636223815609904E-2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3042.9</v>
      </c>
      <c r="E24" s="316">
        <v>3058.85</v>
      </c>
      <c r="F24" s="317">
        <v>3015.7</v>
      </c>
      <c r="G24" s="317">
        <v>2988.5</v>
      </c>
      <c r="H24" s="317">
        <v>2945.35</v>
      </c>
      <c r="I24" s="317">
        <v>3086.0499999999997</v>
      </c>
      <c r="J24" s="317">
        <v>3129.2000000000003</v>
      </c>
      <c r="K24" s="317">
        <v>3156.3999999999996</v>
      </c>
      <c r="L24" s="304">
        <v>3102</v>
      </c>
      <c r="M24" s="304">
        <v>3031.65</v>
      </c>
      <c r="N24" s="319">
        <v>1705000</v>
      </c>
      <c r="O24" s="320">
        <v>4.6333231052470079E-2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6418.4</v>
      </c>
      <c r="E25" s="316">
        <v>6399.3833333333323</v>
      </c>
      <c r="F25" s="317">
        <v>6324.0666666666648</v>
      </c>
      <c r="G25" s="317">
        <v>6229.7333333333327</v>
      </c>
      <c r="H25" s="317">
        <v>6154.4166666666652</v>
      </c>
      <c r="I25" s="317">
        <v>6493.7166666666644</v>
      </c>
      <c r="J25" s="317">
        <v>6569.0333333333319</v>
      </c>
      <c r="K25" s="317">
        <v>6663.3666666666641</v>
      </c>
      <c r="L25" s="304">
        <v>6474.7</v>
      </c>
      <c r="M25" s="304">
        <v>6305.05</v>
      </c>
      <c r="N25" s="319">
        <v>806500</v>
      </c>
      <c r="O25" s="320">
        <v>3.0670926517571886E-2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3501.7</v>
      </c>
      <c r="E26" s="316">
        <v>3476.15</v>
      </c>
      <c r="F26" s="317">
        <v>3426.55</v>
      </c>
      <c r="G26" s="317">
        <v>3351.4</v>
      </c>
      <c r="H26" s="317">
        <v>3301.8</v>
      </c>
      <c r="I26" s="317">
        <v>3551.3</v>
      </c>
      <c r="J26" s="317">
        <v>3600.8999999999996</v>
      </c>
      <c r="K26" s="317">
        <v>3676.05</v>
      </c>
      <c r="L26" s="304">
        <v>3525.75</v>
      </c>
      <c r="M26" s="304">
        <v>3401</v>
      </c>
      <c r="N26" s="319">
        <v>5824750</v>
      </c>
      <c r="O26" s="320">
        <v>1.8580047215178804E-2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1373.9</v>
      </c>
      <c r="E27" s="316">
        <v>1378.8333333333333</v>
      </c>
      <c r="F27" s="317">
        <v>1358.9666666666665</v>
      </c>
      <c r="G27" s="317">
        <v>1344.0333333333333</v>
      </c>
      <c r="H27" s="317">
        <v>1324.1666666666665</v>
      </c>
      <c r="I27" s="317">
        <v>1393.7666666666664</v>
      </c>
      <c r="J27" s="317">
        <v>1413.6333333333332</v>
      </c>
      <c r="K27" s="317">
        <v>1428.5666666666664</v>
      </c>
      <c r="L27" s="304">
        <v>1398.7</v>
      </c>
      <c r="M27" s="304">
        <v>1363.9</v>
      </c>
      <c r="N27" s="319">
        <v>1562400</v>
      </c>
      <c r="O27" s="320">
        <v>-4.7317073170731708E-2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295.45</v>
      </c>
      <c r="E28" s="316">
        <v>295.2166666666667</v>
      </c>
      <c r="F28" s="317">
        <v>293.43333333333339</v>
      </c>
      <c r="G28" s="317">
        <v>291.41666666666669</v>
      </c>
      <c r="H28" s="317">
        <v>289.63333333333338</v>
      </c>
      <c r="I28" s="317">
        <v>297.23333333333341</v>
      </c>
      <c r="J28" s="317">
        <v>299.01666666666671</v>
      </c>
      <c r="K28" s="317">
        <v>301.03333333333342</v>
      </c>
      <c r="L28" s="304">
        <v>297</v>
      </c>
      <c r="M28" s="304">
        <v>293.2</v>
      </c>
      <c r="N28" s="319">
        <v>31782600</v>
      </c>
      <c r="O28" s="320">
        <v>2.9622718525861565E-2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48.45</v>
      </c>
      <c r="E29" s="316">
        <v>48.316666666666663</v>
      </c>
      <c r="F29" s="317">
        <v>47.733333333333327</v>
      </c>
      <c r="G29" s="317">
        <v>47.016666666666666</v>
      </c>
      <c r="H29" s="317">
        <v>46.43333333333333</v>
      </c>
      <c r="I29" s="317">
        <v>49.033333333333324</v>
      </c>
      <c r="J29" s="317">
        <v>49.616666666666667</v>
      </c>
      <c r="K29" s="317">
        <v>50.333333333333321</v>
      </c>
      <c r="L29" s="304">
        <v>48.9</v>
      </c>
      <c r="M29" s="304">
        <v>47.6</v>
      </c>
      <c r="N29" s="319">
        <v>52430800</v>
      </c>
      <c r="O29" s="320">
        <v>0.13449254790631654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1329.15</v>
      </c>
      <c r="E30" s="316">
        <v>1328.9166666666667</v>
      </c>
      <c r="F30" s="317">
        <v>1314.3333333333335</v>
      </c>
      <c r="G30" s="317">
        <v>1299.5166666666667</v>
      </c>
      <c r="H30" s="317">
        <v>1284.9333333333334</v>
      </c>
      <c r="I30" s="317">
        <v>1343.7333333333336</v>
      </c>
      <c r="J30" s="317">
        <v>1358.3166666666671</v>
      </c>
      <c r="K30" s="317">
        <v>1373.1333333333337</v>
      </c>
      <c r="L30" s="304">
        <v>1343.5</v>
      </c>
      <c r="M30" s="304">
        <v>1314.1</v>
      </c>
      <c r="N30" s="319">
        <v>2283050</v>
      </c>
      <c r="O30" s="320">
        <v>9.0073529411764705E-2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114.65</v>
      </c>
      <c r="E31" s="316">
        <v>113.63333333333333</v>
      </c>
      <c r="F31" s="317">
        <v>112.01666666666665</v>
      </c>
      <c r="G31" s="317">
        <v>109.38333333333333</v>
      </c>
      <c r="H31" s="317">
        <v>107.76666666666665</v>
      </c>
      <c r="I31" s="317">
        <v>116.26666666666665</v>
      </c>
      <c r="J31" s="317">
        <v>117.88333333333333</v>
      </c>
      <c r="K31" s="317">
        <v>120.51666666666665</v>
      </c>
      <c r="L31" s="304">
        <v>115.25</v>
      </c>
      <c r="M31" s="304">
        <v>111</v>
      </c>
      <c r="N31" s="319">
        <v>30590000</v>
      </c>
      <c r="O31" s="320">
        <v>4.6814044213263982E-2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570.9</v>
      </c>
      <c r="E32" s="316">
        <v>573.73333333333323</v>
      </c>
      <c r="F32" s="317">
        <v>565.31666666666649</v>
      </c>
      <c r="G32" s="317">
        <v>559.73333333333323</v>
      </c>
      <c r="H32" s="317">
        <v>551.31666666666649</v>
      </c>
      <c r="I32" s="317">
        <v>579.31666666666649</v>
      </c>
      <c r="J32" s="317">
        <v>587.73333333333323</v>
      </c>
      <c r="K32" s="317">
        <v>593.31666666666649</v>
      </c>
      <c r="L32" s="304">
        <v>582.15</v>
      </c>
      <c r="M32" s="304">
        <v>568.15</v>
      </c>
      <c r="N32" s="319">
        <v>3961100</v>
      </c>
      <c r="O32" s="320">
        <v>3.2989099254159493E-2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499.75</v>
      </c>
      <c r="E33" s="316">
        <v>500.7166666666667</v>
      </c>
      <c r="F33" s="317">
        <v>492.68333333333339</v>
      </c>
      <c r="G33" s="317">
        <v>485.61666666666667</v>
      </c>
      <c r="H33" s="317">
        <v>477.58333333333337</v>
      </c>
      <c r="I33" s="317">
        <v>507.78333333333342</v>
      </c>
      <c r="J33" s="317">
        <v>515.81666666666672</v>
      </c>
      <c r="K33" s="317">
        <v>522.88333333333344</v>
      </c>
      <c r="L33" s="304">
        <v>508.75</v>
      </c>
      <c r="M33" s="304">
        <v>493.65</v>
      </c>
      <c r="N33" s="319">
        <v>6300000</v>
      </c>
      <c r="O33" s="320">
        <v>-4.0438656614119259E-2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528.79999999999995</v>
      </c>
      <c r="E34" s="316">
        <v>523.56666666666661</v>
      </c>
      <c r="F34" s="317">
        <v>513.13333333333321</v>
      </c>
      <c r="G34" s="317">
        <v>497.46666666666658</v>
      </c>
      <c r="H34" s="317">
        <v>487.03333333333319</v>
      </c>
      <c r="I34" s="317">
        <v>539.23333333333323</v>
      </c>
      <c r="J34" s="317">
        <v>549.66666666666663</v>
      </c>
      <c r="K34" s="317">
        <v>565.33333333333326</v>
      </c>
      <c r="L34" s="304">
        <v>534</v>
      </c>
      <c r="M34" s="304">
        <v>507.9</v>
      </c>
      <c r="N34" s="319">
        <v>105034995</v>
      </c>
      <c r="O34" s="320">
        <v>5.1724443342249307E-3</v>
      </c>
    </row>
    <row r="35" spans="1:15" ht="15">
      <c r="A35" s="277">
        <v>25</v>
      </c>
      <c r="B35" s="390" t="s">
        <v>64</v>
      </c>
      <c r="C35" s="277" t="s">
        <v>70</v>
      </c>
      <c r="D35" s="316">
        <v>40.950000000000003</v>
      </c>
      <c r="E35" s="316">
        <v>41.31666666666667</v>
      </c>
      <c r="F35" s="317">
        <v>40.38333333333334</v>
      </c>
      <c r="G35" s="317">
        <v>39.81666666666667</v>
      </c>
      <c r="H35" s="317">
        <v>38.88333333333334</v>
      </c>
      <c r="I35" s="317">
        <v>41.88333333333334</v>
      </c>
      <c r="J35" s="317">
        <v>42.816666666666663</v>
      </c>
      <c r="K35" s="317">
        <v>43.38333333333334</v>
      </c>
      <c r="L35" s="304">
        <v>42.25</v>
      </c>
      <c r="M35" s="304">
        <v>40.75</v>
      </c>
      <c r="N35" s="319">
        <v>76314000</v>
      </c>
      <c r="O35" s="320">
        <v>-9.9826603913797371E-2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393.2</v>
      </c>
      <c r="E36" s="316">
        <v>393.88333333333327</v>
      </c>
      <c r="F36" s="317">
        <v>390.36666666666656</v>
      </c>
      <c r="G36" s="317">
        <v>387.5333333333333</v>
      </c>
      <c r="H36" s="317">
        <v>384.01666666666659</v>
      </c>
      <c r="I36" s="317">
        <v>396.71666666666653</v>
      </c>
      <c r="J36" s="317">
        <v>400.23333333333329</v>
      </c>
      <c r="K36" s="317">
        <v>403.06666666666649</v>
      </c>
      <c r="L36" s="304">
        <v>397.4</v>
      </c>
      <c r="M36" s="304">
        <v>391.05</v>
      </c>
      <c r="N36" s="319">
        <v>18377000</v>
      </c>
      <c r="O36" s="320">
        <v>2.3836406975285408E-3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14222.8</v>
      </c>
      <c r="E37" s="316">
        <v>14310.216666666667</v>
      </c>
      <c r="F37" s="317">
        <v>14075.333333333334</v>
      </c>
      <c r="G37" s="317">
        <v>13927.866666666667</v>
      </c>
      <c r="H37" s="317">
        <v>13692.983333333334</v>
      </c>
      <c r="I37" s="317">
        <v>14457.683333333334</v>
      </c>
      <c r="J37" s="317">
        <v>14692.566666666666</v>
      </c>
      <c r="K37" s="317">
        <v>14840.033333333335</v>
      </c>
      <c r="L37" s="304">
        <v>14545.1</v>
      </c>
      <c r="M37" s="304">
        <v>14162.75</v>
      </c>
      <c r="N37" s="319">
        <v>117500</v>
      </c>
      <c r="O37" s="320">
        <v>4.1205139565795301E-2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410.05</v>
      </c>
      <c r="E38" s="316">
        <v>411.55</v>
      </c>
      <c r="F38" s="317">
        <v>406.6</v>
      </c>
      <c r="G38" s="317">
        <v>403.15000000000003</v>
      </c>
      <c r="H38" s="317">
        <v>398.20000000000005</v>
      </c>
      <c r="I38" s="317">
        <v>415</v>
      </c>
      <c r="J38" s="317">
        <v>419.94999999999993</v>
      </c>
      <c r="K38" s="317">
        <v>423.4</v>
      </c>
      <c r="L38" s="304">
        <v>416.5</v>
      </c>
      <c r="M38" s="304">
        <v>408.1</v>
      </c>
      <c r="N38" s="319">
        <v>22203000</v>
      </c>
      <c r="O38" s="320">
        <v>1.0568572833032934E-2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3834.15</v>
      </c>
      <c r="E39" s="316">
        <v>3834.1333333333332</v>
      </c>
      <c r="F39" s="317">
        <v>3814.5166666666664</v>
      </c>
      <c r="G39" s="317">
        <v>3794.8833333333332</v>
      </c>
      <c r="H39" s="317">
        <v>3775.2666666666664</v>
      </c>
      <c r="I39" s="317">
        <v>3853.7666666666664</v>
      </c>
      <c r="J39" s="317">
        <v>3873.3833333333332</v>
      </c>
      <c r="K39" s="317">
        <v>3893.0166666666664</v>
      </c>
      <c r="L39" s="304">
        <v>3853.75</v>
      </c>
      <c r="M39" s="304">
        <v>3814.5</v>
      </c>
      <c r="N39" s="319">
        <v>1172600</v>
      </c>
      <c r="O39" s="320">
        <v>-1.3627187079407806E-2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395.8</v>
      </c>
      <c r="E40" s="316">
        <v>397.5</v>
      </c>
      <c r="F40" s="317">
        <v>390.8</v>
      </c>
      <c r="G40" s="317">
        <v>385.8</v>
      </c>
      <c r="H40" s="317">
        <v>379.1</v>
      </c>
      <c r="I40" s="317">
        <v>402.5</v>
      </c>
      <c r="J40" s="317">
        <v>409.20000000000005</v>
      </c>
      <c r="K40" s="317">
        <v>414.2</v>
      </c>
      <c r="L40" s="304">
        <v>404.2</v>
      </c>
      <c r="M40" s="304">
        <v>392.5</v>
      </c>
      <c r="N40" s="319">
        <v>9160800</v>
      </c>
      <c r="O40" s="320">
        <v>-4.4954128440366975E-2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104.4</v>
      </c>
      <c r="E41" s="316">
        <v>104.34999999999998</v>
      </c>
      <c r="F41" s="317">
        <v>103.14999999999996</v>
      </c>
      <c r="G41" s="317">
        <v>101.89999999999998</v>
      </c>
      <c r="H41" s="317">
        <v>100.69999999999996</v>
      </c>
      <c r="I41" s="317">
        <v>105.59999999999997</v>
      </c>
      <c r="J41" s="317">
        <v>106.79999999999998</v>
      </c>
      <c r="K41" s="317">
        <v>108.04999999999997</v>
      </c>
      <c r="L41" s="304">
        <v>105.55</v>
      </c>
      <c r="M41" s="304">
        <v>103.1</v>
      </c>
      <c r="N41" s="319">
        <v>13480000</v>
      </c>
      <c r="O41" s="320">
        <v>-9.0111373607829906E-2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335.6</v>
      </c>
      <c r="E42" s="316">
        <v>338.66666666666669</v>
      </c>
      <c r="F42" s="317">
        <v>330.58333333333337</v>
      </c>
      <c r="G42" s="317">
        <v>325.56666666666666</v>
      </c>
      <c r="H42" s="317">
        <v>317.48333333333335</v>
      </c>
      <c r="I42" s="317">
        <v>343.68333333333339</v>
      </c>
      <c r="J42" s="317">
        <v>351.76666666666677</v>
      </c>
      <c r="K42" s="317">
        <v>356.78333333333342</v>
      </c>
      <c r="L42" s="304">
        <v>346.75</v>
      </c>
      <c r="M42" s="304">
        <v>333.65</v>
      </c>
      <c r="N42" s="319">
        <v>1852200</v>
      </c>
      <c r="O42" s="320">
        <v>-0.10969044414535666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230.55</v>
      </c>
      <c r="E43" s="316">
        <v>230.06666666666669</v>
      </c>
      <c r="F43" s="317">
        <v>227.28333333333339</v>
      </c>
      <c r="G43" s="317">
        <v>224.01666666666671</v>
      </c>
      <c r="H43" s="317">
        <v>221.23333333333341</v>
      </c>
      <c r="I43" s="317">
        <v>233.33333333333337</v>
      </c>
      <c r="J43" s="317">
        <v>236.11666666666667</v>
      </c>
      <c r="K43" s="317">
        <v>239.38333333333335</v>
      </c>
      <c r="L43" s="304">
        <v>232.85</v>
      </c>
      <c r="M43" s="304">
        <v>226.8</v>
      </c>
      <c r="N43" s="319">
        <v>5982500</v>
      </c>
      <c r="O43" s="320">
        <v>2.1776259607173356E-2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754.2</v>
      </c>
      <c r="E44" s="316">
        <v>757.61666666666667</v>
      </c>
      <c r="F44" s="317">
        <v>747.93333333333339</v>
      </c>
      <c r="G44" s="317">
        <v>741.66666666666674</v>
      </c>
      <c r="H44" s="317">
        <v>731.98333333333346</v>
      </c>
      <c r="I44" s="317">
        <v>763.88333333333333</v>
      </c>
      <c r="J44" s="317">
        <v>773.56666666666649</v>
      </c>
      <c r="K44" s="317">
        <v>779.83333333333326</v>
      </c>
      <c r="L44" s="304">
        <v>767.3</v>
      </c>
      <c r="M44" s="304">
        <v>751.35</v>
      </c>
      <c r="N44" s="319">
        <v>13889200</v>
      </c>
      <c r="O44" s="320">
        <v>-2.2238491809279767E-2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139.9</v>
      </c>
      <c r="E45" s="316">
        <v>140.11666666666667</v>
      </c>
      <c r="F45" s="317">
        <v>138.58333333333334</v>
      </c>
      <c r="G45" s="317">
        <v>137.26666666666668</v>
      </c>
      <c r="H45" s="317">
        <v>135.73333333333335</v>
      </c>
      <c r="I45" s="317">
        <v>141.43333333333334</v>
      </c>
      <c r="J45" s="317">
        <v>142.96666666666664</v>
      </c>
      <c r="K45" s="317">
        <v>144.28333333333333</v>
      </c>
      <c r="L45" s="304">
        <v>141.65</v>
      </c>
      <c r="M45" s="304">
        <v>138.80000000000001</v>
      </c>
      <c r="N45" s="319">
        <v>34143600</v>
      </c>
      <c r="O45" s="320">
        <v>1.0401839483192817E-2</v>
      </c>
    </row>
    <row r="46" spans="1:15" ht="15">
      <c r="A46" s="277">
        <v>36</v>
      </c>
      <c r="B46" s="433" t="s">
        <v>107</v>
      </c>
      <c r="C46" s="277" t="s">
        <v>3767</v>
      </c>
      <c r="D46" s="316">
        <v>1963.4</v>
      </c>
      <c r="E46" s="316">
        <v>1970.7666666666664</v>
      </c>
      <c r="F46" s="317">
        <v>1944.4833333333329</v>
      </c>
      <c r="G46" s="317">
        <v>1925.5666666666664</v>
      </c>
      <c r="H46" s="317">
        <v>1899.2833333333328</v>
      </c>
      <c r="I46" s="317">
        <v>1989.6833333333329</v>
      </c>
      <c r="J46" s="317">
        <v>2015.9666666666667</v>
      </c>
      <c r="K46" s="317">
        <v>2034.883333333333</v>
      </c>
      <c r="L46" s="304">
        <v>1997.05</v>
      </c>
      <c r="M46" s="304">
        <v>1951.85</v>
      </c>
      <c r="N46" s="319">
        <v>392250</v>
      </c>
      <c r="O46" s="320">
        <v>3.4619188921859542E-2</v>
      </c>
    </row>
    <row r="47" spans="1:15" ht="15">
      <c r="A47" s="277">
        <v>37</v>
      </c>
      <c r="B47" s="390" t="s">
        <v>50</v>
      </c>
      <c r="C47" s="277" t="s">
        <v>85</v>
      </c>
      <c r="D47" s="316">
        <v>1421.45</v>
      </c>
      <c r="E47" s="316">
        <v>1419.45</v>
      </c>
      <c r="F47" s="317">
        <v>1412.9</v>
      </c>
      <c r="G47" s="317">
        <v>1404.3500000000001</v>
      </c>
      <c r="H47" s="317">
        <v>1397.8000000000002</v>
      </c>
      <c r="I47" s="317">
        <v>1428</v>
      </c>
      <c r="J47" s="317">
        <v>1434.5499999999997</v>
      </c>
      <c r="K47" s="317">
        <v>1443.1</v>
      </c>
      <c r="L47" s="304">
        <v>1426</v>
      </c>
      <c r="M47" s="304">
        <v>1410.9</v>
      </c>
      <c r="N47" s="319">
        <v>3056900</v>
      </c>
      <c r="O47" s="320">
        <v>6.4530997925789351E-3</v>
      </c>
    </row>
    <row r="48" spans="1:15" ht="15">
      <c r="A48" s="277">
        <v>38</v>
      </c>
      <c r="B48" s="390" t="s">
        <v>39</v>
      </c>
      <c r="C48" s="277" t="s">
        <v>86</v>
      </c>
      <c r="D48" s="316">
        <v>393.3</v>
      </c>
      <c r="E48" s="316">
        <v>393.3</v>
      </c>
      <c r="F48" s="317">
        <v>388.6</v>
      </c>
      <c r="G48" s="317">
        <v>383.90000000000003</v>
      </c>
      <c r="H48" s="317">
        <v>379.20000000000005</v>
      </c>
      <c r="I48" s="317">
        <v>398</v>
      </c>
      <c r="J48" s="317">
        <v>402.69999999999993</v>
      </c>
      <c r="K48" s="317">
        <v>407.4</v>
      </c>
      <c r="L48" s="304">
        <v>398</v>
      </c>
      <c r="M48" s="304">
        <v>388.6</v>
      </c>
      <c r="N48" s="319">
        <v>5803419</v>
      </c>
      <c r="O48" s="320">
        <v>-1.979936642027455E-2</v>
      </c>
    </row>
    <row r="49" spans="1:15" ht="15">
      <c r="A49" s="277">
        <v>39</v>
      </c>
      <c r="B49" s="390" t="s">
        <v>64</v>
      </c>
      <c r="C49" s="277" t="s">
        <v>87</v>
      </c>
      <c r="D49" s="316">
        <v>465.7</v>
      </c>
      <c r="E49" s="316">
        <v>468.7166666666667</v>
      </c>
      <c r="F49" s="317">
        <v>461.08333333333337</v>
      </c>
      <c r="G49" s="317">
        <v>456.4666666666667</v>
      </c>
      <c r="H49" s="317">
        <v>448.83333333333337</v>
      </c>
      <c r="I49" s="317">
        <v>473.33333333333337</v>
      </c>
      <c r="J49" s="317">
        <v>480.9666666666667</v>
      </c>
      <c r="K49" s="317">
        <v>485.58333333333337</v>
      </c>
      <c r="L49" s="304">
        <v>476.35</v>
      </c>
      <c r="M49" s="304">
        <v>464.1</v>
      </c>
      <c r="N49" s="319">
        <v>1784400</v>
      </c>
      <c r="O49" s="320">
        <v>-5.0446998722860792E-2</v>
      </c>
    </row>
    <row r="50" spans="1:15" ht="15">
      <c r="A50" s="277">
        <v>40</v>
      </c>
      <c r="B50" s="390" t="s">
        <v>50</v>
      </c>
      <c r="C50" s="277" t="s">
        <v>88</v>
      </c>
      <c r="D50" s="316">
        <v>492.2</v>
      </c>
      <c r="E50" s="316">
        <v>492.08333333333331</v>
      </c>
      <c r="F50" s="317">
        <v>488.26666666666665</v>
      </c>
      <c r="G50" s="317">
        <v>484.33333333333331</v>
      </c>
      <c r="H50" s="317">
        <v>480.51666666666665</v>
      </c>
      <c r="I50" s="317">
        <v>496.01666666666665</v>
      </c>
      <c r="J50" s="317">
        <v>499.83333333333337</v>
      </c>
      <c r="K50" s="317">
        <v>503.76666666666665</v>
      </c>
      <c r="L50" s="304">
        <v>495.9</v>
      </c>
      <c r="M50" s="304">
        <v>488.15</v>
      </c>
      <c r="N50" s="319">
        <v>11627500</v>
      </c>
      <c r="O50" s="320">
        <v>1.2187159956474429E-2</v>
      </c>
    </row>
    <row r="51" spans="1:15" ht="15">
      <c r="A51" s="277">
        <v>41</v>
      </c>
      <c r="B51" s="390" t="s">
        <v>52</v>
      </c>
      <c r="C51" s="277" t="s">
        <v>91</v>
      </c>
      <c r="D51" s="316">
        <v>3242.9</v>
      </c>
      <c r="E51" s="316">
        <v>3245.5166666666664</v>
      </c>
      <c r="F51" s="317">
        <v>3211.083333333333</v>
      </c>
      <c r="G51" s="317">
        <v>3179.2666666666664</v>
      </c>
      <c r="H51" s="317">
        <v>3144.833333333333</v>
      </c>
      <c r="I51" s="317">
        <v>3277.333333333333</v>
      </c>
      <c r="J51" s="317">
        <v>3311.7666666666664</v>
      </c>
      <c r="K51" s="317">
        <v>3343.583333333333</v>
      </c>
      <c r="L51" s="304">
        <v>3279.95</v>
      </c>
      <c r="M51" s="304">
        <v>3213.7</v>
      </c>
      <c r="N51" s="319">
        <v>3236400</v>
      </c>
      <c r="O51" s="320">
        <v>-3.9415885076576042E-2</v>
      </c>
    </row>
    <row r="52" spans="1:15" ht="15">
      <c r="A52" s="277">
        <v>42</v>
      </c>
      <c r="B52" s="390" t="s">
        <v>92</v>
      </c>
      <c r="C52" s="277" t="s">
        <v>93</v>
      </c>
      <c r="D52" s="316">
        <v>158.1</v>
      </c>
      <c r="E52" s="316">
        <v>160.93333333333331</v>
      </c>
      <c r="F52" s="317">
        <v>154.66666666666663</v>
      </c>
      <c r="G52" s="317">
        <v>151.23333333333332</v>
      </c>
      <c r="H52" s="317">
        <v>144.96666666666664</v>
      </c>
      <c r="I52" s="317">
        <v>164.36666666666662</v>
      </c>
      <c r="J52" s="317">
        <v>170.63333333333333</v>
      </c>
      <c r="K52" s="317">
        <v>174.06666666666661</v>
      </c>
      <c r="L52" s="304">
        <v>167.2</v>
      </c>
      <c r="M52" s="304">
        <v>157.5</v>
      </c>
      <c r="N52" s="319">
        <v>28974000</v>
      </c>
      <c r="O52" s="320">
        <v>1.3973899988451322E-2</v>
      </c>
    </row>
    <row r="53" spans="1:15" ht="15">
      <c r="A53" s="277">
        <v>43</v>
      </c>
      <c r="B53" s="390" t="s">
        <v>52</v>
      </c>
      <c r="C53" s="277" t="s">
        <v>94</v>
      </c>
      <c r="D53" s="316">
        <v>4486</v>
      </c>
      <c r="E53" s="316">
        <v>4476.6500000000005</v>
      </c>
      <c r="F53" s="317">
        <v>4441.5500000000011</v>
      </c>
      <c r="G53" s="317">
        <v>4397.1000000000004</v>
      </c>
      <c r="H53" s="317">
        <v>4362.0000000000009</v>
      </c>
      <c r="I53" s="317">
        <v>4521.1000000000013</v>
      </c>
      <c r="J53" s="317">
        <v>4556.2000000000016</v>
      </c>
      <c r="K53" s="317">
        <v>4600.6500000000015</v>
      </c>
      <c r="L53" s="304">
        <v>4511.75</v>
      </c>
      <c r="M53" s="304">
        <v>4432.2</v>
      </c>
      <c r="N53" s="319">
        <v>3265500</v>
      </c>
      <c r="O53" s="320">
        <v>6.1283897655890914E-4</v>
      </c>
    </row>
    <row r="54" spans="1:15" ht="15">
      <c r="A54" s="277">
        <v>44</v>
      </c>
      <c r="B54" s="390" t="s">
        <v>44</v>
      </c>
      <c r="C54" s="277" t="s">
        <v>95</v>
      </c>
      <c r="D54" s="316">
        <v>2181.65</v>
      </c>
      <c r="E54" s="316">
        <v>2244.5166666666669</v>
      </c>
      <c r="F54" s="317">
        <v>2094.1833333333338</v>
      </c>
      <c r="G54" s="317">
        <v>2006.7166666666672</v>
      </c>
      <c r="H54" s="317">
        <v>1856.3833333333341</v>
      </c>
      <c r="I54" s="317">
        <v>2331.9833333333336</v>
      </c>
      <c r="J54" s="317">
        <v>2482.3166666666666</v>
      </c>
      <c r="K54" s="317">
        <v>2569.7833333333333</v>
      </c>
      <c r="L54" s="304">
        <v>2394.85</v>
      </c>
      <c r="M54" s="304">
        <v>2157.0500000000002</v>
      </c>
      <c r="N54" s="319">
        <v>3244850</v>
      </c>
      <c r="O54" s="320">
        <v>10.369879813588422</v>
      </c>
    </row>
    <row r="55" spans="1:15" ht="15">
      <c r="A55" s="277">
        <v>45</v>
      </c>
      <c r="B55" s="390" t="s">
        <v>57</v>
      </c>
      <c r="C55" s="277" t="s">
        <v>96</v>
      </c>
      <c r="D55" s="316">
        <v>55.75</v>
      </c>
      <c r="E55" s="316">
        <v>56.116666666666667</v>
      </c>
      <c r="F55" s="317">
        <v>54.883333333333333</v>
      </c>
      <c r="G55" s="317">
        <v>54.016666666666666</v>
      </c>
      <c r="H55" s="317">
        <v>52.783333333333331</v>
      </c>
      <c r="I55" s="317">
        <v>56.983333333333334</v>
      </c>
      <c r="J55" s="317">
        <v>58.216666666666669</v>
      </c>
      <c r="K55" s="317">
        <v>59.083333333333336</v>
      </c>
      <c r="L55" s="304">
        <v>57.35</v>
      </c>
      <c r="M55" s="304">
        <v>55.25</v>
      </c>
      <c r="N55" s="319">
        <v>11574800</v>
      </c>
      <c r="O55" s="320">
        <v>-9.7748815165876773E-2</v>
      </c>
    </row>
    <row r="56" spans="1:15" ht="15">
      <c r="A56" s="277">
        <v>46</v>
      </c>
      <c r="B56" s="390" t="s">
        <v>44</v>
      </c>
      <c r="C56" s="277" t="s">
        <v>97</v>
      </c>
      <c r="D56" s="316">
        <v>1132.75</v>
      </c>
      <c r="E56" s="316">
        <v>1133.0166666666667</v>
      </c>
      <c r="F56" s="317">
        <v>1119.0333333333333</v>
      </c>
      <c r="G56" s="317">
        <v>1105.3166666666666</v>
      </c>
      <c r="H56" s="317">
        <v>1091.3333333333333</v>
      </c>
      <c r="I56" s="317">
        <v>1146.7333333333333</v>
      </c>
      <c r="J56" s="317">
        <v>1160.7166666666665</v>
      </c>
      <c r="K56" s="317">
        <v>1174.4333333333334</v>
      </c>
      <c r="L56" s="304">
        <v>1147</v>
      </c>
      <c r="M56" s="304">
        <v>1119.3</v>
      </c>
      <c r="N56" s="319">
        <v>2556400</v>
      </c>
      <c r="O56" s="320">
        <v>1.7513134851138354E-2</v>
      </c>
    </row>
    <row r="57" spans="1:15" ht="15">
      <c r="A57" s="277">
        <v>47</v>
      </c>
      <c r="B57" s="390" t="s">
        <v>44</v>
      </c>
      <c r="C57" s="277" t="s">
        <v>98</v>
      </c>
      <c r="D57" s="316">
        <v>173.4</v>
      </c>
      <c r="E57" s="316">
        <v>173.45000000000002</v>
      </c>
      <c r="F57" s="317">
        <v>171.75000000000003</v>
      </c>
      <c r="G57" s="317">
        <v>170.10000000000002</v>
      </c>
      <c r="H57" s="317">
        <v>168.40000000000003</v>
      </c>
      <c r="I57" s="317">
        <v>175.10000000000002</v>
      </c>
      <c r="J57" s="317">
        <v>176.8</v>
      </c>
      <c r="K57" s="317">
        <v>178.45000000000002</v>
      </c>
      <c r="L57" s="304">
        <v>175.15</v>
      </c>
      <c r="M57" s="304">
        <v>171.8</v>
      </c>
      <c r="N57" s="319">
        <v>10908000</v>
      </c>
      <c r="O57" s="320">
        <v>-3.1020147105852255E-2</v>
      </c>
    </row>
    <row r="58" spans="1:15" ht="15">
      <c r="A58" s="277">
        <v>48</v>
      </c>
      <c r="B58" s="390" t="s">
        <v>54</v>
      </c>
      <c r="C58" s="277" t="s">
        <v>99</v>
      </c>
      <c r="D58" s="316">
        <v>56.8</v>
      </c>
      <c r="E58" s="316">
        <v>56.716666666666661</v>
      </c>
      <c r="F58" s="317">
        <v>56.133333333333326</v>
      </c>
      <c r="G58" s="317">
        <v>55.466666666666661</v>
      </c>
      <c r="H58" s="317">
        <v>54.883333333333326</v>
      </c>
      <c r="I58" s="317">
        <v>57.383333333333326</v>
      </c>
      <c r="J58" s="317">
        <v>57.966666666666654</v>
      </c>
      <c r="K58" s="317">
        <v>58.633333333333326</v>
      </c>
      <c r="L58" s="304">
        <v>57.3</v>
      </c>
      <c r="M58" s="304">
        <v>56.05</v>
      </c>
      <c r="N58" s="319">
        <v>117835500</v>
      </c>
      <c r="O58" s="320">
        <v>0.16525174413717744</v>
      </c>
    </row>
    <row r="59" spans="1:15" ht="15">
      <c r="A59" s="277">
        <v>49</v>
      </c>
      <c r="B59" s="390" t="s">
        <v>73</v>
      </c>
      <c r="C59" s="277" t="s">
        <v>100</v>
      </c>
      <c r="D59" s="316">
        <v>101.85</v>
      </c>
      <c r="E59" s="316">
        <v>102.18333333333334</v>
      </c>
      <c r="F59" s="317">
        <v>101.21666666666667</v>
      </c>
      <c r="G59" s="317">
        <v>100.58333333333333</v>
      </c>
      <c r="H59" s="317">
        <v>99.61666666666666</v>
      </c>
      <c r="I59" s="317">
        <v>102.81666666666668</v>
      </c>
      <c r="J59" s="317">
        <v>103.78333333333335</v>
      </c>
      <c r="K59" s="317">
        <v>104.41666666666669</v>
      </c>
      <c r="L59" s="304">
        <v>103.15</v>
      </c>
      <c r="M59" s="304">
        <v>101.55</v>
      </c>
      <c r="N59" s="319">
        <v>26852200</v>
      </c>
      <c r="O59" s="320">
        <v>-2.0035618878005344E-2</v>
      </c>
    </row>
    <row r="60" spans="1:15" ht="15">
      <c r="A60" s="277">
        <v>50</v>
      </c>
      <c r="B60" s="390" t="s">
        <v>52</v>
      </c>
      <c r="C60" s="277" t="s">
        <v>101</v>
      </c>
      <c r="D60" s="316">
        <v>488.4</v>
      </c>
      <c r="E60" s="316">
        <v>488.7166666666667</v>
      </c>
      <c r="F60" s="317">
        <v>483.43333333333339</v>
      </c>
      <c r="G60" s="317">
        <v>478.4666666666667</v>
      </c>
      <c r="H60" s="317">
        <v>473.18333333333339</v>
      </c>
      <c r="I60" s="317">
        <v>493.68333333333339</v>
      </c>
      <c r="J60" s="317">
        <v>498.9666666666667</v>
      </c>
      <c r="K60" s="317">
        <v>503.93333333333339</v>
      </c>
      <c r="L60" s="304">
        <v>494</v>
      </c>
      <c r="M60" s="304">
        <v>483.75</v>
      </c>
      <c r="N60" s="319">
        <v>8038500</v>
      </c>
      <c r="O60" s="320">
        <v>1.628380343123001E-2</v>
      </c>
    </row>
    <row r="61" spans="1:15" ht="15">
      <c r="A61" s="277">
        <v>51</v>
      </c>
      <c r="B61" s="390" t="s">
        <v>102</v>
      </c>
      <c r="C61" s="277" t="s">
        <v>103</v>
      </c>
      <c r="D61" s="316">
        <v>25.45</v>
      </c>
      <c r="E61" s="316">
        <v>25.399999999999995</v>
      </c>
      <c r="F61" s="317">
        <v>24.649999999999991</v>
      </c>
      <c r="G61" s="317">
        <v>23.849999999999998</v>
      </c>
      <c r="H61" s="317">
        <v>23.099999999999994</v>
      </c>
      <c r="I61" s="317">
        <v>26.199999999999989</v>
      </c>
      <c r="J61" s="317">
        <v>26.949999999999996</v>
      </c>
      <c r="K61" s="317">
        <v>27.749999999999986</v>
      </c>
      <c r="L61" s="304">
        <v>26.15</v>
      </c>
      <c r="M61" s="304">
        <v>24.6</v>
      </c>
      <c r="N61" s="319">
        <v>135270000</v>
      </c>
      <c r="O61" s="320">
        <v>0.12668665667166418</v>
      </c>
    </row>
    <row r="62" spans="1:15" ht="15">
      <c r="A62" s="277">
        <v>52</v>
      </c>
      <c r="B62" s="390" t="s">
        <v>50</v>
      </c>
      <c r="C62" s="277" t="s">
        <v>104</v>
      </c>
      <c r="D62" s="316">
        <v>687.2</v>
      </c>
      <c r="E62" s="316">
        <v>687.08333333333337</v>
      </c>
      <c r="F62" s="317">
        <v>682.4666666666667</v>
      </c>
      <c r="G62" s="317">
        <v>677.73333333333335</v>
      </c>
      <c r="H62" s="317">
        <v>673.11666666666667</v>
      </c>
      <c r="I62" s="317">
        <v>691.81666666666672</v>
      </c>
      <c r="J62" s="317">
        <v>696.43333333333328</v>
      </c>
      <c r="K62" s="317">
        <v>701.16666666666674</v>
      </c>
      <c r="L62" s="304">
        <v>691.7</v>
      </c>
      <c r="M62" s="304">
        <v>682.35</v>
      </c>
      <c r="N62" s="319">
        <v>4255000</v>
      </c>
      <c r="O62" s="320">
        <v>3.7744751120547299E-3</v>
      </c>
    </row>
    <row r="63" spans="1:15" ht="15">
      <c r="A63" s="277">
        <v>53</v>
      </c>
      <c r="B63" s="433" t="s">
        <v>39</v>
      </c>
      <c r="C63" s="277" t="s">
        <v>248</v>
      </c>
      <c r="D63" s="316">
        <v>862.95</v>
      </c>
      <c r="E63" s="316">
        <v>866.33333333333337</v>
      </c>
      <c r="F63" s="317">
        <v>852.76666666666677</v>
      </c>
      <c r="G63" s="317">
        <v>842.58333333333337</v>
      </c>
      <c r="H63" s="317">
        <v>829.01666666666677</v>
      </c>
      <c r="I63" s="317">
        <v>876.51666666666677</v>
      </c>
      <c r="J63" s="317">
        <v>890.08333333333337</v>
      </c>
      <c r="K63" s="317">
        <v>900.26666666666677</v>
      </c>
      <c r="L63" s="304">
        <v>879.9</v>
      </c>
      <c r="M63" s="304">
        <v>856.15</v>
      </c>
      <c r="N63" s="319">
        <v>1058850</v>
      </c>
      <c r="O63" s="320">
        <v>5.232558139534884E-2</v>
      </c>
    </row>
    <row r="64" spans="1:15" ht="15">
      <c r="A64" s="277">
        <v>54</v>
      </c>
      <c r="B64" s="390" t="s">
        <v>37</v>
      </c>
      <c r="C64" s="277" t="s">
        <v>105</v>
      </c>
      <c r="D64" s="316">
        <v>667.4</v>
      </c>
      <c r="E64" s="316">
        <v>673.5</v>
      </c>
      <c r="F64" s="317">
        <v>657.5</v>
      </c>
      <c r="G64" s="317">
        <v>647.6</v>
      </c>
      <c r="H64" s="317">
        <v>631.6</v>
      </c>
      <c r="I64" s="317">
        <v>683.4</v>
      </c>
      <c r="J64" s="317">
        <v>699.4</v>
      </c>
      <c r="K64" s="317">
        <v>709.3</v>
      </c>
      <c r="L64" s="304">
        <v>689.5</v>
      </c>
      <c r="M64" s="304">
        <v>663.6</v>
      </c>
      <c r="N64" s="319">
        <v>19443650</v>
      </c>
      <c r="O64" s="320">
        <v>-1.0060459492140267E-2</v>
      </c>
    </row>
    <row r="65" spans="1:15" ht="15">
      <c r="A65" s="277">
        <v>55</v>
      </c>
      <c r="B65" s="390" t="s">
        <v>39</v>
      </c>
      <c r="C65" s="277" t="s">
        <v>106</v>
      </c>
      <c r="D65" s="316">
        <v>639.15</v>
      </c>
      <c r="E65" s="316">
        <v>639.16666666666663</v>
      </c>
      <c r="F65" s="317">
        <v>633.93333333333328</v>
      </c>
      <c r="G65" s="317">
        <v>628.7166666666667</v>
      </c>
      <c r="H65" s="317">
        <v>623.48333333333335</v>
      </c>
      <c r="I65" s="317">
        <v>644.38333333333321</v>
      </c>
      <c r="J65" s="317">
        <v>649.61666666666656</v>
      </c>
      <c r="K65" s="317">
        <v>654.83333333333314</v>
      </c>
      <c r="L65" s="304">
        <v>644.4</v>
      </c>
      <c r="M65" s="304">
        <v>633.95000000000005</v>
      </c>
      <c r="N65" s="319">
        <v>5473000</v>
      </c>
      <c r="O65" s="320">
        <v>-1.8472022955523672E-2</v>
      </c>
    </row>
    <row r="66" spans="1:15" ht="15">
      <c r="A66" s="277">
        <v>56</v>
      </c>
      <c r="B66" s="390" t="s">
        <v>107</v>
      </c>
      <c r="C66" s="277" t="s">
        <v>108</v>
      </c>
      <c r="D66" s="316">
        <v>707.65</v>
      </c>
      <c r="E66" s="316">
        <v>704.86666666666667</v>
      </c>
      <c r="F66" s="317">
        <v>700.33333333333337</v>
      </c>
      <c r="G66" s="317">
        <v>693.01666666666665</v>
      </c>
      <c r="H66" s="317">
        <v>688.48333333333335</v>
      </c>
      <c r="I66" s="317">
        <v>712.18333333333339</v>
      </c>
      <c r="J66" s="317">
        <v>716.7166666666667</v>
      </c>
      <c r="K66" s="317">
        <v>724.03333333333342</v>
      </c>
      <c r="L66" s="304">
        <v>709.4</v>
      </c>
      <c r="M66" s="304">
        <v>697.55</v>
      </c>
      <c r="N66" s="319">
        <v>15355200</v>
      </c>
      <c r="O66" s="320">
        <v>4.9870776299416102E-2</v>
      </c>
    </row>
    <row r="67" spans="1:15" ht="15">
      <c r="A67" s="277">
        <v>57</v>
      </c>
      <c r="B67" s="390" t="s">
        <v>57</v>
      </c>
      <c r="C67" s="277" t="s">
        <v>109</v>
      </c>
      <c r="D67" s="316">
        <v>1836.55</v>
      </c>
      <c r="E67" s="316">
        <v>1835.7833333333335</v>
      </c>
      <c r="F67" s="317">
        <v>1816.866666666667</v>
      </c>
      <c r="G67" s="317">
        <v>1797.1833333333334</v>
      </c>
      <c r="H67" s="317">
        <v>1778.2666666666669</v>
      </c>
      <c r="I67" s="317">
        <v>1855.4666666666672</v>
      </c>
      <c r="J67" s="317">
        <v>1874.3833333333337</v>
      </c>
      <c r="K67" s="317">
        <v>1894.0666666666673</v>
      </c>
      <c r="L67" s="304">
        <v>1854.7</v>
      </c>
      <c r="M67" s="304">
        <v>1816.1</v>
      </c>
      <c r="N67" s="319">
        <v>29103900</v>
      </c>
      <c r="O67" s="320">
        <v>-2.4472756064204994E-3</v>
      </c>
    </row>
    <row r="68" spans="1:15" ht="15">
      <c r="A68" s="277">
        <v>58</v>
      </c>
      <c r="B68" s="390" t="s">
        <v>54</v>
      </c>
      <c r="C68" s="277" t="s">
        <v>110</v>
      </c>
      <c r="D68" s="316">
        <v>1113</v>
      </c>
      <c r="E68" s="316">
        <v>1105.0666666666666</v>
      </c>
      <c r="F68" s="317">
        <v>1090.7333333333331</v>
      </c>
      <c r="G68" s="317">
        <v>1068.4666666666665</v>
      </c>
      <c r="H68" s="317">
        <v>1054.133333333333</v>
      </c>
      <c r="I68" s="317">
        <v>1127.3333333333333</v>
      </c>
      <c r="J68" s="317">
        <v>1141.6666666666667</v>
      </c>
      <c r="K68" s="317">
        <v>1163.9333333333334</v>
      </c>
      <c r="L68" s="304">
        <v>1119.4000000000001</v>
      </c>
      <c r="M68" s="304">
        <v>1082.8</v>
      </c>
      <c r="N68" s="319">
        <v>38107850</v>
      </c>
      <c r="O68" s="320">
        <v>4.266237284054656E-2</v>
      </c>
    </row>
    <row r="69" spans="1:15" ht="15">
      <c r="A69" s="277">
        <v>59</v>
      </c>
      <c r="B69" s="390" t="s">
        <v>57</v>
      </c>
      <c r="C69" s="277" t="s">
        <v>253</v>
      </c>
      <c r="D69" s="316">
        <v>600.65</v>
      </c>
      <c r="E69" s="316">
        <v>602.01666666666677</v>
      </c>
      <c r="F69" s="317">
        <v>597.53333333333353</v>
      </c>
      <c r="G69" s="317">
        <v>594.41666666666674</v>
      </c>
      <c r="H69" s="317">
        <v>589.93333333333351</v>
      </c>
      <c r="I69" s="317">
        <v>605.13333333333355</v>
      </c>
      <c r="J69" s="317">
        <v>609.6166666666669</v>
      </c>
      <c r="K69" s="317">
        <v>612.73333333333358</v>
      </c>
      <c r="L69" s="304">
        <v>606.5</v>
      </c>
      <c r="M69" s="304">
        <v>598.9</v>
      </c>
      <c r="N69" s="319">
        <v>11169400</v>
      </c>
      <c r="O69" s="320">
        <v>-8.9791138005075148E-3</v>
      </c>
    </row>
    <row r="70" spans="1:15" ht="15">
      <c r="A70" s="277">
        <v>60</v>
      </c>
      <c r="B70" s="390" t="s">
        <v>44</v>
      </c>
      <c r="C70" s="277" t="s">
        <v>111</v>
      </c>
      <c r="D70" s="316">
        <v>3024.1</v>
      </c>
      <c r="E70" s="316">
        <v>3037.0166666666664</v>
      </c>
      <c r="F70" s="317">
        <v>2993.4333333333329</v>
      </c>
      <c r="G70" s="317">
        <v>2962.7666666666664</v>
      </c>
      <c r="H70" s="317">
        <v>2919.1833333333329</v>
      </c>
      <c r="I70" s="317">
        <v>3067.6833333333329</v>
      </c>
      <c r="J70" s="317">
        <v>3111.2666666666669</v>
      </c>
      <c r="K70" s="317">
        <v>3141.9333333333329</v>
      </c>
      <c r="L70" s="304">
        <v>3080.6</v>
      </c>
      <c r="M70" s="304">
        <v>3006.35</v>
      </c>
      <c r="N70" s="319">
        <v>2192100</v>
      </c>
      <c r="O70" s="320">
        <v>-5.6917914300464639E-2</v>
      </c>
    </row>
    <row r="71" spans="1:15" ht="15">
      <c r="A71" s="277">
        <v>61</v>
      </c>
      <c r="B71" s="390" t="s">
        <v>113</v>
      </c>
      <c r="C71" s="277" t="s">
        <v>114</v>
      </c>
      <c r="D71" s="316">
        <v>193.75</v>
      </c>
      <c r="E71" s="316">
        <v>194.93333333333331</v>
      </c>
      <c r="F71" s="317">
        <v>191.91666666666663</v>
      </c>
      <c r="G71" s="317">
        <v>190.08333333333331</v>
      </c>
      <c r="H71" s="317">
        <v>187.06666666666663</v>
      </c>
      <c r="I71" s="317">
        <v>196.76666666666662</v>
      </c>
      <c r="J71" s="317">
        <v>199.78333333333333</v>
      </c>
      <c r="K71" s="317">
        <v>201.61666666666662</v>
      </c>
      <c r="L71" s="304">
        <v>197.95</v>
      </c>
      <c r="M71" s="304">
        <v>193.1</v>
      </c>
      <c r="N71" s="319">
        <v>25013100</v>
      </c>
      <c r="O71" s="320">
        <v>-3.1790945406125169E-2</v>
      </c>
    </row>
    <row r="72" spans="1:15" ht="15">
      <c r="A72" s="277">
        <v>62</v>
      </c>
      <c r="B72" s="390" t="s">
        <v>73</v>
      </c>
      <c r="C72" s="277" t="s">
        <v>115</v>
      </c>
      <c r="D72" s="316">
        <v>212</v>
      </c>
      <c r="E72" s="316">
        <v>212.61666666666665</v>
      </c>
      <c r="F72" s="317">
        <v>210.33333333333329</v>
      </c>
      <c r="G72" s="317">
        <v>208.66666666666663</v>
      </c>
      <c r="H72" s="317">
        <v>206.38333333333327</v>
      </c>
      <c r="I72" s="317">
        <v>214.2833333333333</v>
      </c>
      <c r="J72" s="317">
        <v>216.56666666666666</v>
      </c>
      <c r="K72" s="317">
        <v>218.23333333333332</v>
      </c>
      <c r="L72" s="304">
        <v>214.9</v>
      </c>
      <c r="M72" s="304">
        <v>210.95</v>
      </c>
      <c r="N72" s="319">
        <v>32049000</v>
      </c>
      <c r="O72" s="320">
        <v>-4.5286816504528683E-3</v>
      </c>
    </row>
    <row r="73" spans="1:15" ht="15">
      <c r="A73" s="277">
        <v>63</v>
      </c>
      <c r="B73" s="390" t="s">
        <v>50</v>
      </c>
      <c r="C73" s="277" t="s">
        <v>116</v>
      </c>
      <c r="D73" s="316">
        <v>2201.1999999999998</v>
      </c>
      <c r="E73" s="316">
        <v>2203.3333333333335</v>
      </c>
      <c r="F73" s="317">
        <v>2192.0166666666669</v>
      </c>
      <c r="G73" s="317">
        <v>2182.8333333333335</v>
      </c>
      <c r="H73" s="317">
        <v>2171.5166666666669</v>
      </c>
      <c r="I73" s="317">
        <v>2212.5166666666669</v>
      </c>
      <c r="J73" s="317">
        <v>2223.8333333333335</v>
      </c>
      <c r="K73" s="317">
        <v>2233.0166666666669</v>
      </c>
      <c r="L73" s="304">
        <v>2214.65</v>
      </c>
      <c r="M73" s="304">
        <v>2194.15</v>
      </c>
      <c r="N73" s="319">
        <v>14577600</v>
      </c>
      <c r="O73" s="320">
        <v>-5.9733246051877917E-3</v>
      </c>
    </row>
    <row r="74" spans="1:15" ht="15">
      <c r="A74" s="277">
        <v>64</v>
      </c>
      <c r="B74" s="390" t="s">
        <v>57</v>
      </c>
      <c r="C74" s="277" t="s">
        <v>117</v>
      </c>
      <c r="D74" s="316">
        <v>202.8</v>
      </c>
      <c r="E74" s="316">
        <v>204.4666666666667</v>
      </c>
      <c r="F74" s="317">
        <v>199.03333333333339</v>
      </c>
      <c r="G74" s="317">
        <v>195.26666666666668</v>
      </c>
      <c r="H74" s="317">
        <v>189.83333333333337</v>
      </c>
      <c r="I74" s="317">
        <v>208.23333333333341</v>
      </c>
      <c r="J74" s="317">
        <v>213.66666666666669</v>
      </c>
      <c r="K74" s="317">
        <v>217.43333333333342</v>
      </c>
      <c r="L74" s="304">
        <v>209.9</v>
      </c>
      <c r="M74" s="304">
        <v>200.7</v>
      </c>
      <c r="N74" s="319">
        <v>14337500</v>
      </c>
      <c r="O74" s="320">
        <v>-7.5369852059176332E-2</v>
      </c>
    </row>
    <row r="75" spans="1:15" ht="15">
      <c r="A75" s="277">
        <v>65</v>
      </c>
      <c r="B75" s="390" t="s">
        <v>54</v>
      </c>
      <c r="C75" s="277" t="s">
        <v>118</v>
      </c>
      <c r="D75" s="316">
        <v>381.05</v>
      </c>
      <c r="E75" s="316">
        <v>379.06666666666666</v>
      </c>
      <c r="F75" s="317">
        <v>376.2833333333333</v>
      </c>
      <c r="G75" s="317">
        <v>371.51666666666665</v>
      </c>
      <c r="H75" s="317">
        <v>368.73333333333329</v>
      </c>
      <c r="I75" s="317">
        <v>383.83333333333331</v>
      </c>
      <c r="J75" s="317">
        <v>386.61666666666673</v>
      </c>
      <c r="K75" s="317">
        <v>391.38333333333333</v>
      </c>
      <c r="L75" s="304">
        <v>381.85</v>
      </c>
      <c r="M75" s="304">
        <v>374.3</v>
      </c>
      <c r="N75" s="319">
        <v>135518625</v>
      </c>
      <c r="O75" s="320">
        <v>-1.6367428816654858E-2</v>
      </c>
    </row>
    <row r="76" spans="1:15" ht="15">
      <c r="A76" s="277">
        <v>66</v>
      </c>
      <c r="B76" s="390" t="s">
        <v>57</v>
      </c>
      <c r="C76" s="277" t="s">
        <v>119</v>
      </c>
      <c r="D76" s="316">
        <v>445.15</v>
      </c>
      <c r="E76" s="316">
        <v>448.45</v>
      </c>
      <c r="F76" s="317">
        <v>440.54999999999995</v>
      </c>
      <c r="G76" s="317">
        <v>435.95</v>
      </c>
      <c r="H76" s="317">
        <v>428.04999999999995</v>
      </c>
      <c r="I76" s="317">
        <v>453.04999999999995</v>
      </c>
      <c r="J76" s="317">
        <v>460.94999999999993</v>
      </c>
      <c r="K76" s="317">
        <v>465.54999999999995</v>
      </c>
      <c r="L76" s="304">
        <v>456.35</v>
      </c>
      <c r="M76" s="304">
        <v>443.85</v>
      </c>
      <c r="N76" s="319">
        <v>8623500</v>
      </c>
      <c r="O76" s="320">
        <v>-6.6114359974009093E-2</v>
      </c>
    </row>
    <row r="77" spans="1:15" ht="15">
      <c r="A77" s="277">
        <v>67</v>
      </c>
      <c r="B77" s="390" t="s">
        <v>68</v>
      </c>
      <c r="C77" s="277" t="s">
        <v>120</v>
      </c>
      <c r="D77" s="316">
        <v>9.1</v>
      </c>
      <c r="E77" s="316">
        <v>8.9499999999999993</v>
      </c>
      <c r="F77" s="317">
        <v>8.5999999999999979</v>
      </c>
      <c r="G77" s="317">
        <v>8.0999999999999979</v>
      </c>
      <c r="H77" s="317">
        <v>7.7499999999999964</v>
      </c>
      <c r="I77" s="317">
        <v>9.4499999999999993</v>
      </c>
      <c r="J77" s="317">
        <v>9.8000000000000007</v>
      </c>
      <c r="K77" s="317">
        <v>10.3</v>
      </c>
      <c r="L77" s="304">
        <v>9.3000000000000007</v>
      </c>
      <c r="M77" s="304">
        <v>8.4499999999999993</v>
      </c>
      <c r="N77" s="319">
        <v>519120000</v>
      </c>
      <c r="O77" s="320">
        <v>0.55732885342293159</v>
      </c>
    </row>
    <row r="78" spans="1:15" ht="15">
      <c r="A78" s="277">
        <v>68</v>
      </c>
      <c r="B78" s="390" t="s">
        <v>54</v>
      </c>
      <c r="C78" s="277" t="s">
        <v>121</v>
      </c>
      <c r="D78" s="316">
        <v>32.1</v>
      </c>
      <c r="E78" s="316">
        <v>32.016666666666673</v>
      </c>
      <c r="F78" s="317">
        <v>31.083333333333343</v>
      </c>
      <c r="G78" s="317">
        <v>30.06666666666667</v>
      </c>
      <c r="H78" s="317">
        <v>29.13333333333334</v>
      </c>
      <c r="I78" s="317">
        <v>33.033333333333346</v>
      </c>
      <c r="J78" s="317">
        <v>33.966666666666669</v>
      </c>
      <c r="K78" s="317">
        <v>34.983333333333348</v>
      </c>
      <c r="L78" s="304">
        <v>32.950000000000003</v>
      </c>
      <c r="M78" s="304">
        <v>31</v>
      </c>
      <c r="N78" s="319">
        <v>124393000</v>
      </c>
      <c r="O78" s="320">
        <v>1.7404817404817405E-2</v>
      </c>
    </row>
    <row r="79" spans="1:15" ht="15">
      <c r="A79" s="277">
        <v>69</v>
      </c>
      <c r="B79" s="390" t="s">
        <v>73</v>
      </c>
      <c r="C79" s="277" t="s">
        <v>122</v>
      </c>
      <c r="D79" s="316">
        <v>418.4</v>
      </c>
      <c r="E79" s="316">
        <v>418.95</v>
      </c>
      <c r="F79" s="317">
        <v>415</v>
      </c>
      <c r="G79" s="317">
        <v>411.6</v>
      </c>
      <c r="H79" s="317">
        <v>407.65000000000003</v>
      </c>
      <c r="I79" s="317">
        <v>422.34999999999997</v>
      </c>
      <c r="J79" s="317">
        <v>426.2999999999999</v>
      </c>
      <c r="K79" s="317">
        <v>429.69999999999993</v>
      </c>
      <c r="L79" s="304">
        <v>422.9</v>
      </c>
      <c r="M79" s="304">
        <v>415.55</v>
      </c>
      <c r="N79" s="319">
        <v>9066750</v>
      </c>
      <c r="O79" s="320">
        <v>-2.972336668628605E-2</v>
      </c>
    </row>
    <row r="80" spans="1:15" ht="15">
      <c r="A80" s="277">
        <v>70</v>
      </c>
      <c r="B80" s="390" t="s">
        <v>39</v>
      </c>
      <c r="C80" s="277" t="s">
        <v>123</v>
      </c>
      <c r="D80" s="316">
        <v>1161.9000000000001</v>
      </c>
      <c r="E80" s="316">
        <v>1168.6166666666666</v>
      </c>
      <c r="F80" s="317">
        <v>1142.6833333333332</v>
      </c>
      <c r="G80" s="317">
        <v>1123.4666666666667</v>
      </c>
      <c r="H80" s="317">
        <v>1097.5333333333333</v>
      </c>
      <c r="I80" s="317">
        <v>1187.833333333333</v>
      </c>
      <c r="J80" s="317">
        <v>1213.7666666666664</v>
      </c>
      <c r="K80" s="317">
        <v>1232.9833333333329</v>
      </c>
      <c r="L80" s="304">
        <v>1194.55</v>
      </c>
      <c r="M80" s="304">
        <v>1149.4000000000001</v>
      </c>
      <c r="N80" s="319">
        <v>2952000</v>
      </c>
      <c r="O80" s="320">
        <v>-1.6163972671221463E-2</v>
      </c>
    </row>
    <row r="81" spans="1:15" ht="15">
      <c r="A81" s="277">
        <v>71</v>
      </c>
      <c r="B81" s="390" t="s">
        <v>54</v>
      </c>
      <c r="C81" s="277" t="s">
        <v>124</v>
      </c>
      <c r="D81" s="316">
        <v>530.9</v>
      </c>
      <c r="E81" s="316">
        <v>528.5333333333333</v>
      </c>
      <c r="F81" s="317">
        <v>519.66666666666663</v>
      </c>
      <c r="G81" s="317">
        <v>508.43333333333328</v>
      </c>
      <c r="H81" s="317">
        <v>499.56666666666661</v>
      </c>
      <c r="I81" s="317">
        <v>539.76666666666665</v>
      </c>
      <c r="J81" s="317">
        <v>548.63333333333344</v>
      </c>
      <c r="K81" s="317">
        <v>559.86666666666667</v>
      </c>
      <c r="L81" s="304">
        <v>537.4</v>
      </c>
      <c r="M81" s="304">
        <v>517.29999999999995</v>
      </c>
      <c r="N81" s="319">
        <v>35850400</v>
      </c>
      <c r="O81" s="320">
        <v>3.6857936140675611E-2</v>
      </c>
    </row>
    <row r="82" spans="1:15" ht="15">
      <c r="A82" s="277">
        <v>72</v>
      </c>
      <c r="B82" s="390" t="s">
        <v>68</v>
      </c>
      <c r="C82" s="277" t="s">
        <v>125</v>
      </c>
      <c r="D82" s="316">
        <v>199.65</v>
      </c>
      <c r="E82" s="316">
        <v>198.20000000000002</v>
      </c>
      <c r="F82" s="317">
        <v>194.85000000000002</v>
      </c>
      <c r="G82" s="317">
        <v>190.05</v>
      </c>
      <c r="H82" s="317">
        <v>186.70000000000002</v>
      </c>
      <c r="I82" s="317">
        <v>203.00000000000003</v>
      </c>
      <c r="J82" s="317">
        <v>206.35</v>
      </c>
      <c r="K82" s="317">
        <v>211.15000000000003</v>
      </c>
      <c r="L82" s="304">
        <v>201.55</v>
      </c>
      <c r="M82" s="304">
        <v>193.4</v>
      </c>
      <c r="N82" s="319">
        <v>13400800</v>
      </c>
      <c r="O82" s="320">
        <v>2.7038626609442059E-2</v>
      </c>
    </row>
    <row r="83" spans="1:15" ht="15">
      <c r="A83" s="277">
        <v>73</v>
      </c>
      <c r="B83" s="390" t="s">
        <v>107</v>
      </c>
      <c r="C83" s="277" t="s">
        <v>126</v>
      </c>
      <c r="D83" s="316">
        <v>950.1</v>
      </c>
      <c r="E83" s="316">
        <v>948.6</v>
      </c>
      <c r="F83" s="317">
        <v>942.7</v>
      </c>
      <c r="G83" s="317">
        <v>935.30000000000007</v>
      </c>
      <c r="H83" s="317">
        <v>929.40000000000009</v>
      </c>
      <c r="I83" s="317">
        <v>956</v>
      </c>
      <c r="J83" s="317">
        <v>961.89999999999986</v>
      </c>
      <c r="K83" s="317">
        <v>969.3</v>
      </c>
      <c r="L83" s="304">
        <v>954.5</v>
      </c>
      <c r="M83" s="304">
        <v>941.2</v>
      </c>
      <c r="N83" s="319">
        <v>44454000</v>
      </c>
      <c r="O83" s="320">
        <v>3.0596772446658724E-3</v>
      </c>
    </row>
    <row r="84" spans="1:15" ht="15">
      <c r="A84" s="277">
        <v>74</v>
      </c>
      <c r="B84" s="390" t="s">
        <v>73</v>
      </c>
      <c r="C84" s="277" t="s">
        <v>127</v>
      </c>
      <c r="D84" s="316">
        <v>88.4</v>
      </c>
      <c r="E84" s="316">
        <v>88.550000000000011</v>
      </c>
      <c r="F84" s="317">
        <v>87.65000000000002</v>
      </c>
      <c r="G84" s="317">
        <v>86.9</v>
      </c>
      <c r="H84" s="317">
        <v>86.000000000000014</v>
      </c>
      <c r="I84" s="317">
        <v>89.300000000000026</v>
      </c>
      <c r="J84" s="317">
        <v>90.2</v>
      </c>
      <c r="K84" s="317">
        <v>90.950000000000031</v>
      </c>
      <c r="L84" s="304">
        <v>89.45</v>
      </c>
      <c r="M84" s="304">
        <v>87.8</v>
      </c>
      <c r="N84" s="319">
        <v>52291800</v>
      </c>
      <c r="O84" s="320">
        <v>9.3519639124216083E-3</v>
      </c>
    </row>
    <row r="85" spans="1:15" ht="15">
      <c r="A85" s="277">
        <v>75</v>
      </c>
      <c r="B85" s="390" t="s">
        <v>50</v>
      </c>
      <c r="C85" s="277" t="s">
        <v>128</v>
      </c>
      <c r="D85" s="316">
        <v>197.25</v>
      </c>
      <c r="E85" s="316">
        <v>197.83333333333334</v>
      </c>
      <c r="F85" s="317">
        <v>196.26666666666668</v>
      </c>
      <c r="G85" s="317">
        <v>195.28333333333333</v>
      </c>
      <c r="H85" s="317">
        <v>193.71666666666667</v>
      </c>
      <c r="I85" s="317">
        <v>198.81666666666669</v>
      </c>
      <c r="J85" s="317">
        <v>200.38333333333335</v>
      </c>
      <c r="K85" s="317">
        <v>201.3666666666667</v>
      </c>
      <c r="L85" s="304">
        <v>199.4</v>
      </c>
      <c r="M85" s="304">
        <v>196.85</v>
      </c>
      <c r="N85" s="319">
        <v>95942400</v>
      </c>
      <c r="O85" s="320">
        <v>-3.3573779210849981E-3</v>
      </c>
    </row>
    <row r="86" spans="1:15" ht="15">
      <c r="A86" s="277">
        <v>76</v>
      </c>
      <c r="B86" s="390" t="s">
        <v>113</v>
      </c>
      <c r="C86" s="277" t="s">
        <v>129</v>
      </c>
      <c r="D86" s="316">
        <v>226.3</v>
      </c>
      <c r="E86" s="316">
        <v>227.28333333333333</v>
      </c>
      <c r="F86" s="317">
        <v>223.26666666666665</v>
      </c>
      <c r="G86" s="317">
        <v>220.23333333333332</v>
      </c>
      <c r="H86" s="317">
        <v>216.21666666666664</v>
      </c>
      <c r="I86" s="317">
        <v>230.31666666666666</v>
      </c>
      <c r="J86" s="317">
        <v>234.33333333333337</v>
      </c>
      <c r="K86" s="317">
        <v>237.36666666666667</v>
      </c>
      <c r="L86" s="304">
        <v>231.3</v>
      </c>
      <c r="M86" s="304">
        <v>224.25</v>
      </c>
      <c r="N86" s="319">
        <v>21825000</v>
      </c>
      <c r="O86" s="320">
        <v>0.21689434067465849</v>
      </c>
    </row>
    <row r="87" spans="1:15" ht="15">
      <c r="A87" s="277">
        <v>77</v>
      </c>
      <c r="B87" s="390" t="s">
        <v>113</v>
      </c>
      <c r="C87" s="277" t="s">
        <v>130</v>
      </c>
      <c r="D87" s="316">
        <v>286.05</v>
      </c>
      <c r="E87" s="316">
        <v>285.26666666666665</v>
      </c>
      <c r="F87" s="317">
        <v>283.2833333333333</v>
      </c>
      <c r="G87" s="317">
        <v>280.51666666666665</v>
      </c>
      <c r="H87" s="317">
        <v>278.5333333333333</v>
      </c>
      <c r="I87" s="317">
        <v>288.0333333333333</v>
      </c>
      <c r="J87" s="317">
        <v>290.01666666666665</v>
      </c>
      <c r="K87" s="317">
        <v>292.7833333333333</v>
      </c>
      <c r="L87" s="304">
        <v>287.25</v>
      </c>
      <c r="M87" s="304">
        <v>282.5</v>
      </c>
      <c r="N87" s="319">
        <v>53511300</v>
      </c>
      <c r="O87" s="320">
        <v>2.3770989277766539E-3</v>
      </c>
    </row>
    <row r="88" spans="1:15" ht="15">
      <c r="A88" s="277">
        <v>78</v>
      </c>
      <c r="B88" s="390" t="s">
        <v>39</v>
      </c>
      <c r="C88" s="277" t="s">
        <v>131</v>
      </c>
      <c r="D88" s="316">
        <v>2119.15</v>
      </c>
      <c r="E88" s="316">
        <v>2076.5666666666666</v>
      </c>
      <c r="F88" s="317">
        <v>2025.1333333333332</v>
      </c>
      <c r="G88" s="317">
        <v>1931.1166666666666</v>
      </c>
      <c r="H88" s="317">
        <v>1879.6833333333332</v>
      </c>
      <c r="I88" s="317">
        <v>2170.583333333333</v>
      </c>
      <c r="J88" s="317">
        <v>2222.0166666666664</v>
      </c>
      <c r="K88" s="317">
        <v>2316.0333333333333</v>
      </c>
      <c r="L88" s="304">
        <v>2128</v>
      </c>
      <c r="M88" s="304">
        <v>1982.55</v>
      </c>
      <c r="N88" s="319">
        <v>3313500</v>
      </c>
      <c r="O88" s="320">
        <v>0.19254993701637574</v>
      </c>
    </row>
    <row r="89" spans="1:15" ht="15">
      <c r="A89" s="277">
        <v>79</v>
      </c>
      <c r="B89" s="390" t="s">
        <v>54</v>
      </c>
      <c r="C89" s="277" t="s">
        <v>133</v>
      </c>
      <c r="D89" s="316">
        <v>1384.25</v>
      </c>
      <c r="E89" s="316">
        <v>1374.8833333333332</v>
      </c>
      <c r="F89" s="317">
        <v>1353.2166666666665</v>
      </c>
      <c r="G89" s="317">
        <v>1322.1833333333332</v>
      </c>
      <c r="H89" s="317">
        <v>1300.5166666666664</v>
      </c>
      <c r="I89" s="317">
        <v>1405.9166666666665</v>
      </c>
      <c r="J89" s="317">
        <v>1427.5833333333335</v>
      </c>
      <c r="K89" s="317">
        <v>1458.6166666666666</v>
      </c>
      <c r="L89" s="304">
        <v>1396.55</v>
      </c>
      <c r="M89" s="304">
        <v>1343.85</v>
      </c>
      <c r="N89" s="319">
        <v>10231200</v>
      </c>
      <c r="O89" s="320">
        <v>5.2679232858671494E-2</v>
      </c>
    </row>
    <row r="90" spans="1:15" ht="15">
      <c r="A90" s="277">
        <v>80</v>
      </c>
      <c r="B90" s="390" t="s">
        <v>57</v>
      </c>
      <c r="C90" s="277" t="s">
        <v>134</v>
      </c>
      <c r="D90" s="316">
        <v>67.400000000000006</v>
      </c>
      <c r="E90" s="316">
        <v>67.649999999999991</v>
      </c>
      <c r="F90" s="317">
        <v>66.749999999999986</v>
      </c>
      <c r="G90" s="317">
        <v>66.099999999999994</v>
      </c>
      <c r="H90" s="317">
        <v>65.199999999999989</v>
      </c>
      <c r="I90" s="317">
        <v>68.299999999999983</v>
      </c>
      <c r="J90" s="317">
        <v>69.199999999999989</v>
      </c>
      <c r="K90" s="317">
        <v>69.84999999999998</v>
      </c>
      <c r="L90" s="304">
        <v>68.55</v>
      </c>
      <c r="M90" s="304">
        <v>67</v>
      </c>
      <c r="N90" s="319">
        <v>37005600</v>
      </c>
      <c r="O90" s="320">
        <v>1.1037527593818985E-3</v>
      </c>
    </row>
    <row r="91" spans="1:15" ht="15">
      <c r="A91" s="277">
        <v>81</v>
      </c>
      <c r="B91" s="390" t="s">
        <v>57</v>
      </c>
      <c r="C91" s="277" t="s">
        <v>135</v>
      </c>
      <c r="D91" s="316">
        <v>276.64999999999998</v>
      </c>
      <c r="E91" s="316">
        <v>277.84999999999997</v>
      </c>
      <c r="F91" s="317">
        <v>274.09999999999991</v>
      </c>
      <c r="G91" s="317">
        <v>271.54999999999995</v>
      </c>
      <c r="H91" s="317">
        <v>267.7999999999999</v>
      </c>
      <c r="I91" s="317">
        <v>280.39999999999992</v>
      </c>
      <c r="J91" s="317">
        <v>284.15000000000003</v>
      </c>
      <c r="K91" s="317">
        <v>286.69999999999993</v>
      </c>
      <c r="L91" s="304">
        <v>281.60000000000002</v>
      </c>
      <c r="M91" s="304">
        <v>275.3</v>
      </c>
      <c r="N91" s="319">
        <v>12838000</v>
      </c>
      <c r="O91" s="320">
        <v>3.4988713318284424E-2</v>
      </c>
    </row>
    <row r="92" spans="1:15" ht="15">
      <c r="A92" s="277">
        <v>82</v>
      </c>
      <c r="B92" s="390" t="s">
        <v>64</v>
      </c>
      <c r="C92" s="277" t="s">
        <v>136</v>
      </c>
      <c r="D92" s="316">
        <v>994.2</v>
      </c>
      <c r="E92" s="316">
        <v>996.4</v>
      </c>
      <c r="F92" s="317">
        <v>990</v>
      </c>
      <c r="G92" s="317">
        <v>985.80000000000007</v>
      </c>
      <c r="H92" s="317">
        <v>979.40000000000009</v>
      </c>
      <c r="I92" s="317">
        <v>1000.5999999999999</v>
      </c>
      <c r="J92" s="317">
        <v>1006.9999999999998</v>
      </c>
      <c r="K92" s="317">
        <v>1011.1999999999998</v>
      </c>
      <c r="L92" s="304">
        <v>1002.8</v>
      </c>
      <c r="M92" s="304">
        <v>992.2</v>
      </c>
      <c r="N92" s="319">
        <v>9611250</v>
      </c>
      <c r="O92" s="320">
        <v>-3.0566958837235106E-2</v>
      </c>
    </row>
    <row r="93" spans="1:15" ht="15">
      <c r="A93" s="277">
        <v>83</v>
      </c>
      <c r="B93" s="390" t="s">
        <v>52</v>
      </c>
      <c r="C93" s="277" t="s">
        <v>137</v>
      </c>
      <c r="D93" s="316">
        <v>973.1</v>
      </c>
      <c r="E93" s="316">
        <v>975.68333333333339</v>
      </c>
      <c r="F93" s="317">
        <v>958.41666666666674</v>
      </c>
      <c r="G93" s="317">
        <v>943.73333333333335</v>
      </c>
      <c r="H93" s="317">
        <v>926.4666666666667</v>
      </c>
      <c r="I93" s="317">
        <v>990.36666666666679</v>
      </c>
      <c r="J93" s="317">
        <v>1007.6333333333334</v>
      </c>
      <c r="K93" s="317">
        <v>1022.3166666666668</v>
      </c>
      <c r="L93" s="304">
        <v>992.95</v>
      </c>
      <c r="M93" s="304">
        <v>961</v>
      </c>
      <c r="N93" s="319">
        <v>9030400</v>
      </c>
      <c r="O93" s="320">
        <v>3.1356179011746435E-2</v>
      </c>
    </row>
    <row r="94" spans="1:15" ht="15">
      <c r="A94" s="277">
        <v>84</v>
      </c>
      <c r="B94" s="390" t="s">
        <v>44</v>
      </c>
      <c r="C94" s="277" t="s">
        <v>138</v>
      </c>
      <c r="D94" s="316">
        <v>603.65</v>
      </c>
      <c r="E94" s="316">
        <v>607.18333333333328</v>
      </c>
      <c r="F94" s="317">
        <v>598.76666666666654</v>
      </c>
      <c r="G94" s="317">
        <v>593.88333333333321</v>
      </c>
      <c r="H94" s="317">
        <v>585.46666666666647</v>
      </c>
      <c r="I94" s="317">
        <v>612.06666666666661</v>
      </c>
      <c r="J94" s="317">
        <v>620.48333333333335</v>
      </c>
      <c r="K94" s="317">
        <v>625.36666666666667</v>
      </c>
      <c r="L94" s="304">
        <v>615.6</v>
      </c>
      <c r="M94" s="304">
        <v>602.29999999999995</v>
      </c>
      <c r="N94" s="319">
        <v>15456000</v>
      </c>
      <c r="O94" s="320">
        <v>1.1174207730353545E-2</v>
      </c>
    </row>
    <row r="95" spans="1:15" ht="15">
      <c r="A95" s="277">
        <v>85</v>
      </c>
      <c r="B95" s="390" t="s">
        <v>57</v>
      </c>
      <c r="C95" s="277" t="s">
        <v>139</v>
      </c>
      <c r="D95" s="316">
        <v>132.80000000000001</v>
      </c>
      <c r="E95" s="316">
        <v>133.13333333333333</v>
      </c>
      <c r="F95" s="317">
        <v>131.51666666666665</v>
      </c>
      <c r="G95" s="317">
        <v>130.23333333333332</v>
      </c>
      <c r="H95" s="317">
        <v>128.61666666666665</v>
      </c>
      <c r="I95" s="317">
        <v>134.41666666666666</v>
      </c>
      <c r="J95" s="317">
        <v>136.03333333333333</v>
      </c>
      <c r="K95" s="317">
        <v>137.31666666666666</v>
      </c>
      <c r="L95" s="304">
        <v>134.75</v>
      </c>
      <c r="M95" s="304">
        <v>131.85</v>
      </c>
      <c r="N95" s="319">
        <v>17512740</v>
      </c>
      <c r="O95" s="320">
        <v>-6.8851858633949825E-2</v>
      </c>
    </row>
    <row r="96" spans="1:15" ht="15">
      <c r="A96" s="277">
        <v>86</v>
      </c>
      <c r="B96" s="390" t="s">
        <v>57</v>
      </c>
      <c r="C96" s="277" t="s">
        <v>140</v>
      </c>
      <c r="D96" s="316">
        <v>161.44999999999999</v>
      </c>
      <c r="E96" s="316">
        <v>161.63333333333333</v>
      </c>
      <c r="F96" s="317">
        <v>159.06666666666666</v>
      </c>
      <c r="G96" s="317">
        <v>156.68333333333334</v>
      </c>
      <c r="H96" s="317">
        <v>154.11666666666667</v>
      </c>
      <c r="I96" s="317">
        <v>164.01666666666665</v>
      </c>
      <c r="J96" s="317">
        <v>166.58333333333331</v>
      </c>
      <c r="K96" s="317">
        <v>168.96666666666664</v>
      </c>
      <c r="L96" s="304">
        <v>164.2</v>
      </c>
      <c r="M96" s="304">
        <v>159.25</v>
      </c>
      <c r="N96" s="319">
        <v>20748000</v>
      </c>
      <c r="O96" s="320">
        <v>5.1703163017031629E-2</v>
      </c>
    </row>
    <row r="97" spans="1:15" ht="15">
      <c r="A97" s="277">
        <v>87</v>
      </c>
      <c r="B97" s="390" t="s">
        <v>50</v>
      </c>
      <c r="C97" s="277" t="s">
        <v>141</v>
      </c>
      <c r="D97" s="316">
        <v>374.25</v>
      </c>
      <c r="E97" s="316">
        <v>375.45</v>
      </c>
      <c r="F97" s="317">
        <v>370.29999999999995</v>
      </c>
      <c r="G97" s="317">
        <v>366.34999999999997</v>
      </c>
      <c r="H97" s="317">
        <v>361.19999999999993</v>
      </c>
      <c r="I97" s="317">
        <v>379.4</v>
      </c>
      <c r="J97" s="317">
        <v>384.54999999999995</v>
      </c>
      <c r="K97" s="317">
        <v>388.5</v>
      </c>
      <c r="L97" s="304">
        <v>380.6</v>
      </c>
      <c r="M97" s="304">
        <v>371.5</v>
      </c>
      <c r="N97" s="319">
        <v>10024000</v>
      </c>
      <c r="O97" s="320">
        <v>-7.328183798772034E-3</v>
      </c>
    </row>
    <row r="98" spans="1:15" ht="15">
      <c r="A98" s="277">
        <v>88</v>
      </c>
      <c r="B98" s="390" t="s">
        <v>44</v>
      </c>
      <c r="C98" s="277" t="s">
        <v>142</v>
      </c>
      <c r="D98" s="316">
        <v>7073.35</v>
      </c>
      <c r="E98" s="316">
        <v>7040.9666666666672</v>
      </c>
      <c r="F98" s="317">
        <v>6994.6333333333341</v>
      </c>
      <c r="G98" s="317">
        <v>6915.916666666667</v>
      </c>
      <c r="H98" s="317">
        <v>6869.5833333333339</v>
      </c>
      <c r="I98" s="317">
        <v>7119.6833333333343</v>
      </c>
      <c r="J98" s="317">
        <v>7166.0166666666664</v>
      </c>
      <c r="K98" s="317">
        <v>7244.7333333333345</v>
      </c>
      <c r="L98" s="304">
        <v>7087.3</v>
      </c>
      <c r="M98" s="304">
        <v>6962.25</v>
      </c>
      <c r="N98" s="319">
        <v>2571600</v>
      </c>
      <c r="O98" s="320">
        <v>2.2871007517600732E-2</v>
      </c>
    </row>
    <row r="99" spans="1:15" ht="15">
      <c r="A99" s="277">
        <v>89</v>
      </c>
      <c r="B99" s="390" t="s">
        <v>50</v>
      </c>
      <c r="C99" s="277" t="s">
        <v>143</v>
      </c>
      <c r="D99" s="316">
        <v>583.25</v>
      </c>
      <c r="E99" s="316">
        <v>584.75</v>
      </c>
      <c r="F99" s="317">
        <v>580.20000000000005</v>
      </c>
      <c r="G99" s="317">
        <v>577.15000000000009</v>
      </c>
      <c r="H99" s="317">
        <v>572.60000000000014</v>
      </c>
      <c r="I99" s="317">
        <v>587.79999999999995</v>
      </c>
      <c r="J99" s="317">
        <v>592.34999999999991</v>
      </c>
      <c r="K99" s="317">
        <v>595.39999999999986</v>
      </c>
      <c r="L99" s="304">
        <v>589.29999999999995</v>
      </c>
      <c r="M99" s="304">
        <v>581.70000000000005</v>
      </c>
      <c r="N99" s="319">
        <v>16312500</v>
      </c>
      <c r="O99" s="320">
        <v>-4.120879120879121E-3</v>
      </c>
    </row>
    <row r="100" spans="1:15" ht="15">
      <c r="A100" s="277">
        <v>90</v>
      </c>
      <c r="B100" s="390" t="s">
        <v>57</v>
      </c>
      <c r="C100" s="277" t="s">
        <v>144</v>
      </c>
      <c r="D100" s="316">
        <v>551.79999999999995</v>
      </c>
      <c r="E100" s="316">
        <v>554.26666666666665</v>
      </c>
      <c r="F100" s="317">
        <v>542.5333333333333</v>
      </c>
      <c r="G100" s="317">
        <v>533.26666666666665</v>
      </c>
      <c r="H100" s="317">
        <v>521.5333333333333</v>
      </c>
      <c r="I100" s="317">
        <v>563.5333333333333</v>
      </c>
      <c r="J100" s="317">
        <v>575.26666666666665</v>
      </c>
      <c r="K100" s="317">
        <v>584.5333333333333</v>
      </c>
      <c r="L100" s="304">
        <v>566</v>
      </c>
      <c r="M100" s="304">
        <v>545</v>
      </c>
      <c r="N100" s="319">
        <v>2863900</v>
      </c>
      <c r="O100" s="320">
        <v>8.5756530310497778E-2</v>
      </c>
    </row>
    <row r="101" spans="1:15" ht="15">
      <c r="A101" s="277">
        <v>91</v>
      </c>
      <c r="B101" s="390" t="s">
        <v>73</v>
      </c>
      <c r="C101" s="277" t="s">
        <v>145</v>
      </c>
      <c r="D101" s="316">
        <v>1059.55</v>
      </c>
      <c r="E101" s="316">
        <v>1060.55</v>
      </c>
      <c r="F101" s="317">
        <v>1045.5999999999999</v>
      </c>
      <c r="G101" s="317">
        <v>1031.6499999999999</v>
      </c>
      <c r="H101" s="317">
        <v>1016.6999999999998</v>
      </c>
      <c r="I101" s="317">
        <v>1074.5</v>
      </c>
      <c r="J101" s="317">
        <v>1089.4500000000003</v>
      </c>
      <c r="K101" s="317">
        <v>1103.4000000000001</v>
      </c>
      <c r="L101" s="304">
        <v>1075.5</v>
      </c>
      <c r="M101" s="304">
        <v>1046.5999999999999</v>
      </c>
      <c r="N101" s="319">
        <v>1341000</v>
      </c>
      <c r="O101" s="320">
        <v>-5.3404539385847796E-3</v>
      </c>
    </row>
    <row r="102" spans="1:15" ht="15">
      <c r="A102" s="277">
        <v>92</v>
      </c>
      <c r="B102" s="390" t="s">
        <v>107</v>
      </c>
      <c r="C102" s="277" t="s">
        <v>146</v>
      </c>
      <c r="D102" s="316">
        <v>1154.8</v>
      </c>
      <c r="E102" s="316">
        <v>1159.6000000000001</v>
      </c>
      <c r="F102" s="317">
        <v>1145.2000000000003</v>
      </c>
      <c r="G102" s="317">
        <v>1135.6000000000001</v>
      </c>
      <c r="H102" s="317">
        <v>1121.2000000000003</v>
      </c>
      <c r="I102" s="317">
        <v>1169.2000000000003</v>
      </c>
      <c r="J102" s="317">
        <v>1183.6000000000004</v>
      </c>
      <c r="K102" s="317">
        <v>1193.2000000000003</v>
      </c>
      <c r="L102" s="304">
        <v>1174</v>
      </c>
      <c r="M102" s="304">
        <v>1150</v>
      </c>
      <c r="N102" s="319">
        <v>1404000</v>
      </c>
      <c r="O102" s="320">
        <v>0.1553653719552337</v>
      </c>
    </row>
    <row r="103" spans="1:15" ht="15">
      <c r="A103" s="277">
        <v>93</v>
      </c>
      <c r="B103" s="390" t="s">
        <v>44</v>
      </c>
      <c r="C103" s="277" t="s">
        <v>147</v>
      </c>
      <c r="D103" s="316">
        <v>118</v>
      </c>
      <c r="E103" s="316">
        <v>118.46666666666665</v>
      </c>
      <c r="F103" s="317">
        <v>116.73333333333331</v>
      </c>
      <c r="G103" s="317">
        <v>115.46666666666665</v>
      </c>
      <c r="H103" s="317">
        <v>113.73333333333331</v>
      </c>
      <c r="I103" s="317">
        <v>119.73333333333331</v>
      </c>
      <c r="J103" s="317">
        <v>121.46666666666665</v>
      </c>
      <c r="K103" s="317">
        <v>122.73333333333331</v>
      </c>
      <c r="L103" s="304">
        <v>120.2</v>
      </c>
      <c r="M103" s="304">
        <v>117.2</v>
      </c>
      <c r="N103" s="319">
        <v>27139000</v>
      </c>
      <c r="O103" s="320">
        <v>2.5932786451442182E-2</v>
      </c>
    </row>
    <row r="104" spans="1:15" ht="15">
      <c r="A104" s="277">
        <v>94</v>
      </c>
      <c r="B104" s="390" t="s">
        <v>44</v>
      </c>
      <c r="C104" s="277" t="s">
        <v>148</v>
      </c>
      <c r="D104" s="316">
        <v>59773.25</v>
      </c>
      <c r="E104" s="316">
        <v>60058.233333333337</v>
      </c>
      <c r="F104" s="317">
        <v>59326.466666666674</v>
      </c>
      <c r="G104" s="317">
        <v>58879.683333333334</v>
      </c>
      <c r="H104" s="317">
        <v>58147.916666666672</v>
      </c>
      <c r="I104" s="317">
        <v>60505.016666666677</v>
      </c>
      <c r="J104" s="317">
        <v>61236.78333333334</v>
      </c>
      <c r="K104" s="317">
        <v>61683.56666666668</v>
      </c>
      <c r="L104" s="304">
        <v>60790</v>
      </c>
      <c r="M104" s="304">
        <v>59611.45</v>
      </c>
      <c r="N104" s="319">
        <v>49650</v>
      </c>
      <c r="O104" s="320">
        <v>2.5614542449907043E-2</v>
      </c>
    </row>
    <row r="105" spans="1:15" ht="15">
      <c r="A105" s="277">
        <v>95</v>
      </c>
      <c r="B105" s="390" t="s">
        <v>57</v>
      </c>
      <c r="C105" s="277" t="s">
        <v>149</v>
      </c>
      <c r="D105" s="316">
        <v>1211</v>
      </c>
      <c r="E105" s="316">
        <v>1197.7</v>
      </c>
      <c r="F105" s="317">
        <v>1181.4000000000001</v>
      </c>
      <c r="G105" s="317">
        <v>1151.8</v>
      </c>
      <c r="H105" s="317">
        <v>1135.5</v>
      </c>
      <c r="I105" s="317">
        <v>1227.3000000000002</v>
      </c>
      <c r="J105" s="317">
        <v>1243.5999999999999</v>
      </c>
      <c r="K105" s="317">
        <v>1273.2000000000003</v>
      </c>
      <c r="L105" s="304">
        <v>1214</v>
      </c>
      <c r="M105" s="304">
        <v>1168.0999999999999</v>
      </c>
      <c r="N105" s="319">
        <v>3092250</v>
      </c>
      <c r="O105" s="320">
        <v>-0.17638833399920095</v>
      </c>
    </row>
    <row r="106" spans="1:15" ht="15">
      <c r="A106" s="277">
        <v>96</v>
      </c>
      <c r="B106" s="390" t="s">
        <v>113</v>
      </c>
      <c r="C106" s="277" t="s">
        <v>150</v>
      </c>
      <c r="D106" s="316">
        <v>37.65</v>
      </c>
      <c r="E106" s="316">
        <v>37.9</v>
      </c>
      <c r="F106" s="317">
        <v>37.299999999999997</v>
      </c>
      <c r="G106" s="317">
        <v>36.949999999999996</v>
      </c>
      <c r="H106" s="317">
        <v>36.349999999999994</v>
      </c>
      <c r="I106" s="317">
        <v>38.25</v>
      </c>
      <c r="J106" s="317">
        <v>38.850000000000009</v>
      </c>
      <c r="K106" s="317">
        <v>39.200000000000003</v>
      </c>
      <c r="L106" s="304">
        <v>38.5</v>
      </c>
      <c r="M106" s="304">
        <v>37.549999999999997</v>
      </c>
      <c r="N106" s="319">
        <v>49283000</v>
      </c>
      <c r="O106" s="320">
        <v>-3.9748261013580657E-2</v>
      </c>
    </row>
    <row r="107" spans="1:15" ht="15">
      <c r="A107" s="277">
        <v>97</v>
      </c>
      <c r="B107" s="390" t="s">
        <v>39</v>
      </c>
      <c r="C107" s="277" t="s">
        <v>261</v>
      </c>
      <c r="D107" s="316">
        <v>3243.1</v>
      </c>
      <c r="E107" s="316">
        <v>3247.9333333333329</v>
      </c>
      <c r="F107" s="317">
        <v>3219.766666666666</v>
      </c>
      <c r="G107" s="317">
        <v>3196.4333333333329</v>
      </c>
      <c r="H107" s="317">
        <v>3168.266666666666</v>
      </c>
      <c r="I107" s="317">
        <v>3271.266666666666</v>
      </c>
      <c r="J107" s="317">
        <v>3299.4333333333329</v>
      </c>
      <c r="K107" s="317">
        <v>3322.766666666666</v>
      </c>
      <c r="L107" s="304">
        <v>3276.1</v>
      </c>
      <c r="M107" s="304">
        <v>3224.6</v>
      </c>
      <c r="N107" s="319">
        <v>782000</v>
      </c>
      <c r="O107" s="320">
        <v>-4.7212915016752968E-2</v>
      </c>
    </row>
    <row r="108" spans="1:15" ht="15">
      <c r="A108" s="277">
        <v>98</v>
      </c>
      <c r="B108" s="390" t="s">
        <v>50</v>
      </c>
      <c r="C108" s="277" t="s">
        <v>153</v>
      </c>
      <c r="D108" s="316">
        <v>16511.900000000001</v>
      </c>
      <c r="E108" s="316">
        <v>16561.650000000001</v>
      </c>
      <c r="F108" s="317">
        <v>16402.350000000002</v>
      </c>
      <c r="G108" s="317">
        <v>16292.8</v>
      </c>
      <c r="H108" s="317">
        <v>16133.5</v>
      </c>
      <c r="I108" s="317">
        <v>16671.200000000004</v>
      </c>
      <c r="J108" s="317">
        <v>16830.500000000007</v>
      </c>
      <c r="K108" s="317">
        <v>16940.050000000007</v>
      </c>
      <c r="L108" s="304">
        <v>16720.95</v>
      </c>
      <c r="M108" s="304">
        <v>16452.099999999999</v>
      </c>
      <c r="N108" s="319">
        <v>396250</v>
      </c>
      <c r="O108" s="320">
        <v>-1.7634462778687492E-3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95.75</v>
      </c>
      <c r="E109" s="316">
        <v>95.600000000000009</v>
      </c>
      <c r="F109" s="317">
        <v>94.600000000000023</v>
      </c>
      <c r="G109" s="317">
        <v>93.450000000000017</v>
      </c>
      <c r="H109" s="317">
        <v>92.450000000000031</v>
      </c>
      <c r="I109" s="317">
        <v>96.750000000000014</v>
      </c>
      <c r="J109" s="317">
        <v>97.749999999999986</v>
      </c>
      <c r="K109" s="317">
        <v>98.9</v>
      </c>
      <c r="L109" s="304">
        <v>96.6</v>
      </c>
      <c r="M109" s="304">
        <v>94.45</v>
      </c>
      <c r="N109" s="319">
        <v>35255400</v>
      </c>
      <c r="O109" s="320">
        <v>4.4254812462790234E-2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105.7</v>
      </c>
      <c r="E110" s="316">
        <v>105.76666666666667</v>
      </c>
      <c r="F110" s="317">
        <v>103.73333333333333</v>
      </c>
      <c r="G110" s="317">
        <v>101.76666666666667</v>
      </c>
      <c r="H110" s="317">
        <v>99.733333333333334</v>
      </c>
      <c r="I110" s="317">
        <v>107.73333333333333</v>
      </c>
      <c r="J110" s="317">
        <v>109.76666666666667</v>
      </c>
      <c r="K110" s="317">
        <v>111.73333333333333</v>
      </c>
      <c r="L110" s="304">
        <v>107.8</v>
      </c>
      <c r="M110" s="304">
        <v>103.8</v>
      </c>
      <c r="N110" s="319">
        <v>52348800</v>
      </c>
      <c r="O110" s="320">
        <v>-2.0895522388059702E-2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81.25</v>
      </c>
      <c r="E111" s="316">
        <v>81.25</v>
      </c>
      <c r="F111" s="317">
        <v>80.55</v>
      </c>
      <c r="G111" s="317">
        <v>79.849999999999994</v>
      </c>
      <c r="H111" s="317">
        <v>79.149999999999991</v>
      </c>
      <c r="I111" s="317">
        <v>81.95</v>
      </c>
      <c r="J111" s="317">
        <v>82.649999999999991</v>
      </c>
      <c r="K111" s="317">
        <v>83.350000000000009</v>
      </c>
      <c r="L111" s="304">
        <v>81.95</v>
      </c>
      <c r="M111" s="304">
        <v>80.55</v>
      </c>
      <c r="N111" s="319">
        <v>50527400</v>
      </c>
      <c r="O111" s="320">
        <v>-1.3084674387125884E-2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20848.8</v>
      </c>
      <c r="E112" s="316">
        <v>20806.5</v>
      </c>
      <c r="F112" s="317">
        <v>20352.8</v>
      </c>
      <c r="G112" s="317">
        <v>19856.8</v>
      </c>
      <c r="H112" s="317">
        <v>19403.099999999999</v>
      </c>
      <c r="I112" s="317">
        <v>21302.5</v>
      </c>
      <c r="J112" s="317">
        <v>21756.199999999997</v>
      </c>
      <c r="K112" s="317">
        <v>22252.2</v>
      </c>
      <c r="L112" s="304">
        <v>21260.2</v>
      </c>
      <c r="M112" s="304">
        <v>20310.5</v>
      </c>
      <c r="N112" s="319">
        <v>134280</v>
      </c>
      <c r="O112" s="320">
        <v>-5.7752110173256328E-3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1419.95</v>
      </c>
      <c r="E113" s="316">
        <v>1421.9833333333333</v>
      </c>
      <c r="F113" s="317">
        <v>1403.9666666666667</v>
      </c>
      <c r="G113" s="317">
        <v>1387.9833333333333</v>
      </c>
      <c r="H113" s="317">
        <v>1369.9666666666667</v>
      </c>
      <c r="I113" s="317">
        <v>1437.9666666666667</v>
      </c>
      <c r="J113" s="317">
        <v>1455.9833333333336</v>
      </c>
      <c r="K113" s="317">
        <v>1471.9666666666667</v>
      </c>
      <c r="L113" s="304">
        <v>1440</v>
      </c>
      <c r="M113" s="304">
        <v>1406</v>
      </c>
      <c r="N113" s="319">
        <v>3143250</v>
      </c>
      <c r="O113" s="320">
        <v>2.4744486282947821E-2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248.3</v>
      </c>
      <c r="E114" s="316">
        <v>249.20000000000002</v>
      </c>
      <c r="F114" s="317">
        <v>246.70000000000005</v>
      </c>
      <c r="G114" s="317">
        <v>245.10000000000002</v>
      </c>
      <c r="H114" s="317">
        <v>242.60000000000005</v>
      </c>
      <c r="I114" s="317">
        <v>250.80000000000004</v>
      </c>
      <c r="J114" s="317">
        <v>253.29999999999998</v>
      </c>
      <c r="K114" s="317">
        <v>254.90000000000003</v>
      </c>
      <c r="L114" s="304">
        <v>251.7</v>
      </c>
      <c r="M114" s="304">
        <v>247.6</v>
      </c>
      <c r="N114" s="319">
        <v>12474000</v>
      </c>
      <c r="O114" s="320">
        <v>2.4137931034482758E-2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98.35</v>
      </c>
      <c r="E115" s="316">
        <v>99.399999999999991</v>
      </c>
      <c r="F115" s="317">
        <v>96.499999999999986</v>
      </c>
      <c r="G115" s="317">
        <v>94.649999999999991</v>
      </c>
      <c r="H115" s="317">
        <v>91.749999999999986</v>
      </c>
      <c r="I115" s="317">
        <v>101.24999999999999</v>
      </c>
      <c r="J115" s="317">
        <v>104.14999999999999</v>
      </c>
      <c r="K115" s="317">
        <v>105.99999999999999</v>
      </c>
      <c r="L115" s="304">
        <v>102.3</v>
      </c>
      <c r="M115" s="304">
        <v>97.55</v>
      </c>
      <c r="N115" s="319">
        <v>53989600</v>
      </c>
      <c r="O115" s="320">
        <v>0.12608302081986292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1469.05</v>
      </c>
      <c r="E116" s="316">
        <v>1470.1666666666667</v>
      </c>
      <c r="F116" s="317">
        <v>1455.3833333333334</v>
      </c>
      <c r="G116" s="317">
        <v>1441.7166666666667</v>
      </c>
      <c r="H116" s="317">
        <v>1426.9333333333334</v>
      </c>
      <c r="I116" s="317">
        <v>1483.8333333333335</v>
      </c>
      <c r="J116" s="317">
        <v>1498.6166666666668</v>
      </c>
      <c r="K116" s="317">
        <v>1512.2833333333335</v>
      </c>
      <c r="L116" s="304">
        <v>1484.95</v>
      </c>
      <c r="M116" s="304">
        <v>1456.5</v>
      </c>
      <c r="N116" s="319">
        <v>3500500</v>
      </c>
      <c r="O116" s="320">
        <v>-4.3709875700040979E-2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35.549999999999997</v>
      </c>
      <c r="E117" s="316">
        <v>35.716666666666669</v>
      </c>
      <c r="F117" s="317">
        <v>34.733333333333334</v>
      </c>
      <c r="G117" s="317">
        <v>33.916666666666664</v>
      </c>
      <c r="H117" s="317">
        <v>32.93333333333333</v>
      </c>
      <c r="I117" s="317">
        <v>36.533333333333339</v>
      </c>
      <c r="J117" s="317">
        <v>37.516666666666673</v>
      </c>
      <c r="K117" s="317">
        <v>38.333333333333343</v>
      </c>
      <c r="L117" s="304">
        <v>36.700000000000003</v>
      </c>
      <c r="M117" s="304">
        <v>34.9</v>
      </c>
      <c r="N117" s="319">
        <v>73584000</v>
      </c>
      <c r="O117" s="320">
        <v>-0.15850144092219021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185.85</v>
      </c>
      <c r="E118" s="316">
        <v>187.20000000000002</v>
      </c>
      <c r="F118" s="317">
        <v>183.55000000000004</v>
      </c>
      <c r="G118" s="317">
        <v>181.25000000000003</v>
      </c>
      <c r="H118" s="317">
        <v>177.60000000000005</v>
      </c>
      <c r="I118" s="317">
        <v>189.50000000000003</v>
      </c>
      <c r="J118" s="317">
        <v>193.15</v>
      </c>
      <c r="K118" s="317">
        <v>195.45000000000002</v>
      </c>
      <c r="L118" s="304">
        <v>190.85</v>
      </c>
      <c r="M118" s="304">
        <v>184.9</v>
      </c>
      <c r="N118" s="319">
        <v>12484000</v>
      </c>
      <c r="O118" s="320">
        <v>-2.8753993610223642E-3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1311.75</v>
      </c>
      <c r="E119" s="316">
        <v>1315.9833333333333</v>
      </c>
      <c r="F119" s="317">
        <v>1298.9666666666667</v>
      </c>
      <c r="G119" s="317">
        <v>1286.1833333333334</v>
      </c>
      <c r="H119" s="317">
        <v>1269.1666666666667</v>
      </c>
      <c r="I119" s="317">
        <v>1328.7666666666667</v>
      </c>
      <c r="J119" s="317">
        <v>1345.7833333333335</v>
      </c>
      <c r="K119" s="317">
        <v>1358.5666666666666</v>
      </c>
      <c r="L119" s="304">
        <v>1333</v>
      </c>
      <c r="M119" s="304">
        <v>1303.2</v>
      </c>
      <c r="N119" s="319">
        <v>1679689</v>
      </c>
      <c r="O119" s="320">
        <v>-3.9115250291036088E-2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721.25</v>
      </c>
      <c r="E120" s="316">
        <v>725.80000000000007</v>
      </c>
      <c r="F120" s="317">
        <v>713.80000000000018</v>
      </c>
      <c r="G120" s="317">
        <v>706.35000000000014</v>
      </c>
      <c r="H120" s="317">
        <v>694.35000000000025</v>
      </c>
      <c r="I120" s="317">
        <v>733.25000000000011</v>
      </c>
      <c r="J120" s="317">
        <v>745.24999999999989</v>
      </c>
      <c r="K120" s="317">
        <v>752.7</v>
      </c>
      <c r="L120" s="304">
        <v>737.8</v>
      </c>
      <c r="M120" s="304">
        <v>718.35</v>
      </c>
      <c r="N120" s="319">
        <v>1547850</v>
      </c>
      <c r="O120" s="320">
        <v>-1.6738660907127431E-2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186</v>
      </c>
      <c r="E121" s="316">
        <v>185.76666666666665</v>
      </c>
      <c r="F121" s="317">
        <v>184.23333333333329</v>
      </c>
      <c r="G121" s="317">
        <v>182.46666666666664</v>
      </c>
      <c r="H121" s="317">
        <v>180.93333333333328</v>
      </c>
      <c r="I121" s="317">
        <v>187.5333333333333</v>
      </c>
      <c r="J121" s="317">
        <v>189.06666666666666</v>
      </c>
      <c r="K121" s="317">
        <v>190.83333333333331</v>
      </c>
      <c r="L121" s="304">
        <v>187.3</v>
      </c>
      <c r="M121" s="304">
        <v>184</v>
      </c>
      <c r="N121" s="319">
        <v>16975400</v>
      </c>
      <c r="O121" s="320">
        <v>-0.14986979166666667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111.25</v>
      </c>
      <c r="E122" s="316">
        <v>112</v>
      </c>
      <c r="F122" s="317">
        <v>110.1</v>
      </c>
      <c r="G122" s="317">
        <v>108.94999999999999</v>
      </c>
      <c r="H122" s="317">
        <v>107.04999999999998</v>
      </c>
      <c r="I122" s="317">
        <v>113.15</v>
      </c>
      <c r="J122" s="317">
        <v>115.05000000000001</v>
      </c>
      <c r="K122" s="317">
        <v>116.20000000000002</v>
      </c>
      <c r="L122" s="304">
        <v>113.9</v>
      </c>
      <c r="M122" s="304">
        <v>110.85</v>
      </c>
      <c r="N122" s="319">
        <v>24012000</v>
      </c>
      <c r="O122" s="320">
        <v>-3.566265060240964E-2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2102.15</v>
      </c>
      <c r="E123" s="316">
        <v>2095.0833333333335</v>
      </c>
      <c r="F123" s="317">
        <v>2079.8666666666668</v>
      </c>
      <c r="G123" s="317">
        <v>2057.5833333333335</v>
      </c>
      <c r="H123" s="317">
        <v>2042.3666666666668</v>
      </c>
      <c r="I123" s="317">
        <v>2117.3666666666668</v>
      </c>
      <c r="J123" s="317">
        <v>2132.583333333333</v>
      </c>
      <c r="K123" s="317">
        <v>2154.8666666666668</v>
      </c>
      <c r="L123" s="304">
        <v>2110.3000000000002</v>
      </c>
      <c r="M123" s="304">
        <v>2072.8000000000002</v>
      </c>
      <c r="N123" s="319">
        <v>35398985</v>
      </c>
      <c r="O123" s="320">
        <v>-8.5009476930040448E-3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41.95</v>
      </c>
      <c r="E124" s="316">
        <v>42.416666666666664</v>
      </c>
      <c r="F124" s="317">
        <v>41.133333333333326</v>
      </c>
      <c r="G124" s="317">
        <v>40.316666666666663</v>
      </c>
      <c r="H124" s="317">
        <v>39.033333333333324</v>
      </c>
      <c r="I124" s="317">
        <v>43.233333333333327</v>
      </c>
      <c r="J124" s="317">
        <v>44.516666666666673</v>
      </c>
      <c r="K124" s="317">
        <v>45.333333333333329</v>
      </c>
      <c r="L124" s="304">
        <v>43.7</v>
      </c>
      <c r="M124" s="304">
        <v>41.6</v>
      </c>
      <c r="N124" s="319">
        <v>68913000</v>
      </c>
      <c r="O124" s="320">
        <v>0.14056603773584905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862.45</v>
      </c>
      <c r="E125" s="316">
        <v>861.44999999999993</v>
      </c>
      <c r="F125" s="317">
        <v>852.64999999999986</v>
      </c>
      <c r="G125" s="317">
        <v>842.84999999999991</v>
      </c>
      <c r="H125" s="317">
        <v>834.04999999999984</v>
      </c>
      <c r="I125" s="317">
        <v>871.24999999999989</v>
      </c>
      <c r="J125" s="317">
        <v>880.04999999999984</v>
      </c>
      <c r="K125" s="317">
        <v>889.84999999999991</v>
      </c>
      <c r="L125" s="304">
        <v>870.25</v>
      </c>
      <c r="M125" s="304">
        <v>851.65</v>
      </c>
      <c r="N125" s="319">
        <v>6900000</v>
      </c>
      <c r="O125" s="320">
        <v>1.1989880101198988E-2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201.8</v>
      </c>
      <c r="E126" s="316">
        <v>201.26666666666668</v>
      </c>
      <c r="F126" s="317">
        <v>199.13333333333335</v>
      </c>
      <c r="G126" s="317">
        <v>196.46666666666667</v>
      </c>
      <c r="H126" s="317">
        <v>194.33333333333334</v>
      </c>
      <c r="I126" s="317">
        <v>203.93333333333337</v>
      </c>
      <c r="J126" s="317">
        <v>206.06666666666669</v>
      </c>
      <c r="K126" s="317">
        <v>208.73333333333338</v>
      </c>
      <c r="L126" s="304">
        <v>203.4</v>
      </c>
      <c r="M126" s="304">
        <v>198.6</v>
      </c>
      <c r="N126" s="319">
        <v>127275000</v>
      </c>
      <c r="O126" s="320">
        <v>-1.4609560087332187E-2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22286.7</v>
      </c>
      <c r="E127" s="316">
        <v>22374.533333333336</v>
      </c>
      <c r="F127" s="317">
        <v>22139.416666666672</v>
      </c>
      <c r="G127" s="317">
        <v>21992.133333333335</v>
      </c>
      <c r="H127" s="317">
        <v>21757.01666666667</v>
      </c>
      <c r="I127" s="317">
        <v>22521.816666666673</v>
      </c>
      <c r="J127" s="317">
        <v>22756.933333333334</v>
      </c>
      <c r="K127" s="317">
        <v>22904.216666666674</v>
      </c>
      <c r="L127" s="304">
        <v>22609.65</v>
      </c>
      <c r="M127" s="304">
        <v>22227.25</v>
      </c>
      <c r="N127" s="319">
        <v>125050</v>
      </c>
      <c r="O127" s="320">
        <v>-8.7197780420134752E-3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1228.0999999999999</v>
      </c>
      <c r="E128" s="316">
        <v>1238.6833333333334</v>
      </c>
      <c r="F128" s="317">
        <v>1214.3666666666668</v>
      </c>
      <c r="G128" s="317">
        <v>1200.6333333333334</v>
      </c>
      <c r="H128" s="317">
        <v>1176.3166666666668</v>
      </c>
      <c r="I128" s="317">
        <v>1252.4166666666667</v>
      </c>
      <c r="J128" s="317">
        <v>1276.7333333333333</v>
      </c>
      <c r="K128" s="317">
        <v>1290.4666666666667</v>
      </c>
      <c r="L128" s="304">
        <v>1263</v>
      </c>
      <c r="M128" s="304">
        <v>1224.95</v>
      </c>
      <c r="N128" s="319">
        <v>1982750</v>
      </c>
      <c r="O128" s="320">
        <v>1.6065388951521983E-2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4346.1000000000004</v>
      </c>
      <c r="E129" s="316">
        <v>4359.6833333333334</v>
      </c>
      <c r="F129" s="317">
        <v>4284.416666666667</v>
      </c>
      <c r="G129" s="317">
        <v>4222.7333333333336</v>
      </c>
      <c r="H129" s="317">
        <v>4147.4666666666672</v>
      </c>
      <c r="I129" s="317">
        <v>4421.3666666666668</v>
      </c>
      <c r="J129" s="317">
        <v>4496.6333333333332</v>
      </c>
      <c r="K129" s="317">
        <v>4558.3166666666666</v>
      </c>
      <c r="L129" s="304">
        <v>4434.95</v>
      </c>
      <c r="M129" s="304">
        <v>4298</v>
      </c>
      <c r="N129" s="319">
        <v>690000</v>
      </c>
      <c r="O129" s="320">
        <v>8.3202511773940349E-2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685.1</v>
      </c>
      <c r="E130" s="316">
        <v>686.36666666666667</v>
      </c>
      <c r="F130" s="317">
        <v>680.13333333333333</v>
      </c>
      <c r="G130" s="317">
        <v>675.16666666666663</v>
      </c>
      <c r="H130" s="317">
        <v>668.93333333333328</v>
      </c>
      <c r="I130" s="317">
        <v>691.33333333333337</v>
      </c>
      <c r="J130" s="317">
        <v>697.56666666666672</v>
      </c>
      <c r="K130" s="317">
        <v>702.53333333333342</v>
      </c>
      <c r="L130" s="304">
        <v>692.6</v>
      </c>
      <c r="M130" s="304">
        <v>681.4</v>
      </c>
      <c r="N130" s="319">
        <v>3815240</v>
      </c>
      <c r="O130" s="320">
        <v>1.7250577983282944E-2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533.6</v>
      </c>
      <c r="E131" s="316">
        <v>533.38333333333333</v>
      </c>
      <c r="F131" s="317">
        <v>528.76666666666665</v>
      </c>
      <c r="G131" s="317">
        <v>523.93333333333328</v>
      </c>
      <c r="H131" s="317">
        <v>519.31666666666661</v>
      </c>
      <c r="I131" s="317">
        <v>538.2166666666667</v>
      </c>
      <c r="J131" s="317">
        <v>542.83333333333326</v>
      </c>
      <c r="K131" s="317">
        <v>547.66666666666674</v>
      </c>
      <c r="L131" s="304">
        <v>538</v>
      </c>
      <c r="M131" s="304">
        <v>528.54999999999995</v>
      </c>
      <c r="N131" s="319">
        <v>32046000</v>
      </c>
      <c r="O131" s="320">
        <v>5.7559646733160511E-3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469.1</v>
      </c>
      <c r="E132" s="316">
        <v>473.75</v>
      </c>
      <c r="F132" s="317">
        <v>461.7</v>
      </c>
      <c r="G132" s="317">
        <v>454.3</v>
      </c>
      <c r="H132" s="317">
        <v>442.25</v>
      </c>
      <c r="I132" s="317">
        <v>481.15</v>
      </c>
      <c r="J132" s="317">
        <v>493.19999999999993</v>
      </c>
      <c r="K132" s="317">
        <v>500.59999999999997</v>
      </c>
      <c r="L132" s="304">
        <v>485.8</v>
      </c>
      <c r="M132" s="304">
        <v>466.35</v>
      </c>
      <c r="N132" s="319">
        <v>4878000</v>
      </c>
      <c r="O132" s="320">
        <v>-4.912280701754386E-2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325.45</v>
      </c>
      <c r="E133" s="316">
        <v>325.8</v>
      </c>
      <c r="F133" s="317">
        <v>316.25</v>
      </c>
      <c r="G133" s="317">
        <v>307.05</v>
      </c>
      <c r="H133" s="317">
        <v>297.5</v>
      </c>
      <c r="I133" s="317">
        <v>335</v>
      </c>
      <c r="J133" s="317">
        <v>344.55000000000007</v>
      </c>
      <c r="K133" s="317">
        <v>353.75</v>
      </c>
      <c r="L133" s="304">
        <v>335.35</v>
      </c>
      <c r="M133" s="304">
        <v>316.60000000000002</v>
      </c>
      <c r="N133" s="319">
        <v>6490000</v>
      </c>
      <c r="O133" s="320">
        <v>0.27354788069073782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546.6</v>
      </c>
      <c r="E134" s="316">
        <v>547.01666666666677</v>
      </c>
      <c r="F134" s="317">
        <v>543.23333333333358</v>
      </c>
      <c r="G134" s="317">
        <v>539.86666666666679</v>
      </c>
      <c r="H134" s="317">
        <v>536.0833333333336</v>
      </c>
      <c r="I134" s="317">
        <v>550.38333333333355</v>
      </c>
      <c r="J134" s="317">
        <v>554.16666666666663</v>
      </c>
      <c r="K134" s="317">
        <v>557.53333333333353</v>
      </c>
      <c r="L134" s="304">
        <v>550.79999999999995</v>
      </c>
      <c r="M134" s="304">
        <v>543.65</v>
      </c>
      <c r="N134" s="319">
        <v>12579300</v>
      </c>
      <c r="O134" s="320">
        <v>-5.1249199231262008E-3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121.55</v>
      </c>
      <c r="E135" s="316">
        <v>121.83333333333333</v>
      </c>
      <c r="F135" s="317">
        <v>120.61666666666666</v>
      </c>
      <c r="G135" s="317">
        <v>119.68333333333334</v>
      </c>
      <c r="H135" s="317">
        <v>118.46666666666667</v>
      </c>
      <c r="I135" s="317">
        <v>122.76666666666665</v>
      </c>
      <c r="J135" s="317">
        <v>123.98333333333332</v>
      </c>
      <c r="K135" s="317">
        <v>124.91666666666664</v>
      </c>
      <c r="L135" s="304">
        <v>123.05</v>
      </c>
      <c r="M135" s="304">
        <v>120.9</v>
      </c>
      <c r="N135" s="319">
        <v>77035500</v>
      </c>
      <c r="O135" s="320">
        <v>1.1223344556677889E-2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61.1</v>
      </c>
      <c r="E136" s="316">
        <v>61.35</v>
      </c>
      <c r="F136" s="317">
        <v>59.95</v>
      </c>
      <c r="G136" s="317">
        <v>58.800000000000004</v>
      </c>
      <c r="H136" s="317">
        <v>57.400000000000006</v>
      </c>
      <c r="I136" s="317">
        <v>62.5</v>
      </c>
      <c r="J136" s="317">
        <v>63.899999999999991</v>
      </c>
      <c r="K136" s="317">
        <v>65.05</v>
      </c>
      <c r="L136" s="304">
        <v>62.75</v>
      </c>
      <c r="M136" s="304">
        <v>60.2</v>
      </c>
      <c r="N136" s="319">
        <v>89829000</v>
      </c>
      <c r="O136" s="320">
        <v>9.2431456246921687E-2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430.75</v>
      </c>
      <c r="E137" s="316">
        <v>432.73333333333335</v>
      </c>
      <c r="F137" s="317">
        <v>427.11666666666667</v>
      </c>
      <c r="G137" s="317">
        <v>423.48333333333335</v>
      </c>
      <c r="H137" s="317">
        <v>417.86666666666667</v>
      </c>
      <c r="I137" s="317">
        <v>436.36666666666667</v>
      </c>
      <c r="J137" s="317">
        <v>441.98333333333335</v>
      </c>
      <c r="K137" s="317">
        <v>445.61666666666667</v>
      </c>
      <c r="L137" s="304">
        <v>438.35</v>
      </c>
      <c r="M137" s="304">
        <v>429.1</v>
      </c>
      <c r="N137" s="319">
        <v>18980500</v>
      </c>
      <c r="O137" s="320">
        <v>5.0032916392363395E-2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2254</v>
      </c>
      <c r="E138" s="316">
        <v>2249.7833333333333</v>
      </c>
      <c r="F138" s="317">
        <v>2235.2666666666664</v>
      </c>
      <c r="G138" s="317">
        <v>2216.5333333333333</v>
      </c>
      <c r="H138" s="317">
        <v>2202.0166666666664</v>
      </c>
      <c r="I138" s="317">
        <v>2268.5166666666664</v>
      </c>
      <c r="J138" s="317">
        <v>2283.0333333333338</v>
      </c>
      <c r="K138" s="317">
        <v>2301.7666666666664</v>
      </c>
      <c r="L138" s="304">
        <v>2264.3000000000002</v>
      </c>
      <c r="M138" s="304">
        <v>2231.0500000000002</v>
      </c>
      <c r="N138" s="319">
        <v>10326300</v>
      </c>
      <c r="O138" s="320">
        <v>-2.9300620417371685E-2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723.65</v>
      </c>
      <c r="E139" s="316">
        <v>726.31666666666661</v>
      </c>
      <c r="F139" s="317">
        <v>718.63333333333321</v>
      </c>
      <c r="G139" s="317">
        <v>713.61666666666656</v>
      </c>
      <c r="H139" s="317">
        <v>705.93333333333317</v>
      </c>
      <c r="I139" s="317">
        <v>731.33333333333326</v>
      </c>
      <c r="J139" s="317">
        <v>739.01666666666665</v>
      </c>
      <c r="K139" s="317">
        <v>744.0333333333333</v>
      </c>
      <c r="L139" s="304">
        <v>734</v>
      </c>
      <c r="M139" s="304">
        <v>721.3</v>
      </c>
      <c r="N139" s="319">
        <v>11403600</v>
      </c>
      <c r="O139" s="320">
        <v>2.0401589176420057E-2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1128.05</v>
      </c>
      <c r="E140" s="316">
        <v>1131.4666666666667</v>
      </c>
      <c r="F140" s="317">
        <v>1120.9833333333333</v>
      </c>
      <c r="G140" s="317">
        <v>1113.9166666666667</v>
      </c>
      <c r="H140" s="317">
        <v>1103.4333333333334</v>
      </c>
      <c r="I140" s="317">
        <v>1138.5333333333333</v>
      </c>
      <c r="J140" s="317">
        <v>1149.0166666666669</v>
      </c>
      <c r="K140" s="317">
        <v>1156.0833333333333</v>
      </c>
      <c r="L140" s="304">
        <v>1141.95</v>
      </c>
      <c r="M140" s="304">
        <v>1124.4000000000001</v>
      </c>
      <c r="N140" s="319">
        <v>7145250</v>
      </c>
      <c r="O140" s="320">
        <v>-0.10410005642279481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2806.85</v>
      </c>
      <c r="E141" s="316">
        <v>2816.0333333333328</v>
      </c>
      <c r="F141" s="317">
        <v>2778.2666666666655</v>
      </c>
      <c r="G141" s="317">
        <v>2749.6833333333325</v>
      </c>
      <c r="H141" s="317">
        <v>2711.9166666666652</v>
      </c>
      <c r="I141" s="317">
        <v>2844.6166666666659</v>
      </c>
      <c r="J141" s="317">
        <v>2882.3833333333332</v>
      </c>
      <c r="K141" s="317">
        <v>2910.9666666666662</v>
      </c>
      <c r="L141" s="304">
        <v>2853.8</v>
      </c>
      <c r="M141" s="304">
        <v>2787.45</v>
      </c>
      <c r="N141" s="319">
        <v>1646000</v>
      </c>
      <c r="O141" s="320">
        <v>5.8861370215503375E-2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355.3</v>
      </c>
      <c r="E142" s="316">
        <v>356.3</v>
      </c>
      <c r="F142" s="317">
        <v>353</v>
      </c>
      <c r="G142" s="317">
        <v>350.7</v>
      </c>
      <c r="H142" s="317">
        <v>347.4</v>
      </c>
      <c r="I142" s="317">
        <v>358.6</v>
      </c>
      <c r="J142" s="317">
        <v>361.90000000000009</v>
      </c>
      <c r="K142" s="317">
        <v>364.20000000000005</v>
      </c>
      <c r="L142" s="304">
        <v>359.6</v>
      </c>
      <c r="M142" s="304">
        <v>354</v>
      </c>
      <c r="N142" s="319">
        <v>2493000</v>
      </c>
      <c r="O142" s="320">
        <v>-4.0415704387990761E-2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449.3</v>
      </c>
      <c r="E143" s="316">
        <v>450.68333333333339</v>
      </c>
      <c r="F143" s="317">
        <v>446.46666666666681</v>
      </c>
      <c r="G143" s="317">
        <v>443.63333333333344</v>
      </c>
      <c r="H143" s="317">
        <v>439.41666666666686</v>
      </c>
      <c r="I143" s="317">
        <v>453.51666666666677</v>
      </c>
      <c r="J143" s="317">
        <v>457.73333333333335</v>
      </c>
      <c r="K143" s="317">
        <v>460.56666666666672</v>
      </c>
      <c r="L143" s="304">
        <v>454.9</v>
      </c>
      <c r="M143" s="304">
        <v>447.85</v>
      </c>
      <c r="N143" s="319">
        <v>6637400</v>
      </c>
      <c r="O143" s="320">
        <v>0.13069401383257812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1053.5</v>
      </c>
      <c r="E144" s="316">
        <v>1051.75</v>
      </c>
      <c r="F144" s="317">
        <v>1041.25</v>
      </c>
      <c r="G144" s="317">
        <v>1029</v>
      </c>
      <c r="H144" s="317">
        <v>1018.5</v>
      </c>
      <c r="I144" s="317">
        <v>1064</v>
      </c>
      <c r="J144" s="317">
        <v>1074.5</v>
      </c>
      <c r="K144" s="317">
        <v>1086.75</v>
      </c>
      <c r="L144" s="304">
        <v>1062.25</v>
      </c>
      <c r="M144" s="304">
        <v>1039.5</v>
      </c>
      <c r="N144" s="319">
        <v>1465800</v>
      </c>
      <c r="O144" s="320">
        <v>-8.2785808147174775E-2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250</v>
      </c>
      <c r="E145" s="316">
        <v>251.41666666666666</v>
      </c>
      <c r="F145" s="317">
        <v>247.83333333333331</v>
      </c>
      <c r="G145" s="317">
        <v>245.66666666666666</v>
      </c>
      <c r="H145" s="317">
        <v>242.08333333333331</v>
      </c>
      <c r="I145" s="317">
        <v>253.58333333333331</v>
      </c>
      <c r="J145" s="317">
        <v>257.16666666666663</v>
      </c>
      <c r="K145" s="317">
        <v>259.33333333333331</v>
      </c>
      <c r="L145" s="304">
        <v>255</v>
      </c>
      <c r="M145" s="304">
        <v>249.25</v>
      </c>
      <c r="N145" s="319">
        <v>1463000</v>
      </c>
      <c r="O145" s="320">
        <v>-0.10977242302543508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4187.1499999999996</v>
      </c>
      <c r="E146" s="316">
        <v>4196.2833333333338</v>
      </c>
      <c r="F146" s="317">
        <v>4164.7666666666673</v>
      </c>
      <c r="G146" s="317">
        <v>4142.3833333333332</v>
      </c>
      <c r="H146" s="317">
        <v>4110.8666666666668</v>
      </c>
      <c r="I146" s="317">
        <v>4218.6666666666679</v>
      </c>
      <c r="J146" s="317">
        <v>4250.1833333333343</v>
      </c>
      <c r="K146" s="317">
        <v>4272.5666666666684</v>
      </c>
      <c r="L146" s="304">
        <v>4227.8</v>
      </c>
      <c r="M146" s="304">
        <v>4173.8999999999996</v>
      </c>
      <c r="N146" s="319">
        <v>2323000</v>
      </c>
      <c r="O146" s="320">
        <v>-9.8039215686274508E-3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498.95</v>
      </c>
      <c r="E147" s="316">
        <v>499.98333333333329</v>
      </c>
      <c r="F147" s="317">
        <v>495.06666666666661</v>
      </c>
      <c r="G147" s="317">
        <v>491.18333333333334</v>
      </c>
      <c r="H147" s="317">
        <v>486.26666666666665</v>
      </c>
      <c r="I147" s="317">
        <v>503.86666666666656</v>
      </c>
      <c r="J147" s="317">
        <v>508.78333333333319</v>
      </c>
      <c r="K147" s="317">
        <v>512.66666666666652</v>
      </c>
      <c r="L147" s="304">
        <v>504.9</v>
      </c>
      <c r="M147" s="304">
        <v>496.1</v>
      </c>
      <c r="N147" s="319">
        <v>11398400</v>
      </c>
      <c r="O147" s="320">
        <v>-3.2965783789928385E-3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128.80000000000001</v>
      </c>
      <c r="E148" s="316">
        <v>129.41666666666666</v>
      </c>
      <c r="F148" s="317">
        <v>126.7833333333333</v>
      </c>
      <c r="G148" s="317">
        <v>124.76666666666665</v>
      </c>
      <c r="H148" s="317">
        <v>122.1333333333333</v>
      </c>
      <c r="I148" s="317">
        <v>131.43333333333331</v>
      </c>
      <c r="J148" s="317">
        <v>134.06666666666669</v>
      </c>
      <c r="K148" s="317">
        <v>136.08333333333331</v>
      </c>
      <c r="L148" s="304">
        <v>132.05000000000001</v>
      </c>
      <c r="M148" s="304">
        <v>127.4</v>
      </c>
      <c r="N148" s="319">
        <v>129282400</v>
      </c>
      <c r="O148" s="320">
        <v>0.24111660020236891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663.15</v>
      </c>
      <c r="E149" s="316">
        <v>665.38333333333333</v>
      </c>
      <c r="F149" s="317">
        <v>657.9666666666667</v>
      </c>
      <c r="G149" s="317">
        <v>652.78333333333342</v>
      </c>
      <c r="H149" s="317">
        <v>645.36666666666679</v>
      </c>
      <c r="I149" s="317">
        <v>670.56666666666661</v>
      </c>
      <c r="J149" s="317">
        <v>677.98333333333335</v>
      </c>
      <c r="K149" s="317">
        <v>683.16666666666652</v>
      </c>
      <c r="L149" s="304">
        <v>672.8</v>
      </c>
      <c r="M149" s="304">
        <v>660.2</v>
      </c>
      <c r="N149" s="319">
        <v>3575000</v>
      </c>
      <c r="O149" s="320">
        <v>0.32653061224489793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273.45</v>
      </c>
      <c r="E150" s="316">
        <v>273.64999999999998</v>
      </c>
      <c r="F150" s="317">
        <v>271.94999999999993</v>
      </c>
      <c r="G150" s="317">
        <v>270.44999999999993</v>
      </c>
      <c r="H150" s="317">
        <v>268.74999999999989</v>
      </c>
      <c r="I150" s="317">
        <v>275.14999999999998</v>
      </c>
      <c r="J150" s="317">
        <v>276.85000000000002</v>
      </c>
      <c r="K150" s="317">
        <v>278.35000000000002</v>
      </c>
      <c r="L150" s="304">
        <v>275.35000000000002</v>
      </c>
      <c r="M150" s="304">
        <v>272.14999999999998</v>
      </c>
      <c r="N150" s="319">
        <v>29372800</v>
      </c>
      <c r="O150" s="320">
        <v>6.4692982456140352E-3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201.9</v>
      </c>
      <c r="E151" s="316">
        <v>199.70000000000002</v>
      </c>
      <c r="F151" s="317">
        <v>195.45000000000005</v>
      </c>
      <c r="G151" s="317">
        <v>189.00000000000003</v>
      </c>
      <c r="H151" s="317">
        <v>184.75000000000006</v>
      </c>
      <c r="I151" s="317">
        <v>206.15000000000003</v>
      </c>
      <c r="J151" s="317">
        <v>210.39999999999998</v>
      </c>
      <c r="K151" s="317">
        <v>216.85000000000002</v>
      </c>
      <c r="L151" s="304">
        <v>203.95</v>
      </c>
      <c r="M151" s="304">
        <v>193.25</v>
      </c>
      <c r="N151" s="319">
        <v>40620000</v>
      </c>
      <c r="O151" s="320">
        <v>0.14300185716697619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44068</v>
      </c>
    </row>
    <row r="7" spans="1:15">
      <c r="A7"/>
    </row>
    <row r="8" spans="1:15" ht="28.5" customHeight="1">
      <c r="A8" s="566" t="s">
        <v>16</v>
      </c>
      <c r="B8" s="567" t="s">
        <v>18</v>
      </c>
      <c r="C8" s="565" t="s">
        <v>19</v>
      </c>
      <c r="D8" s="565" t="s">
        <v>20</v>
      </c>
      <c r="E8" s="565" t="s">
        <v>21</v>
      </c>
      <c r="F8" s="565"/>
      <c r="G8" s="565"/>
      <c r="H8" s="565" t="s">
        <v>22</v>
      </c>
      <c r="I8" s="565"/>
      <c r="J8" s="565"/>
      <c r="K8" s="274"/>
      <c r="L8" s="282"/>
      <c r="M8" s="282"/>
    </row>
    <row r="9" spans="1:15" ht="36" customHeight="1">
      <c r="A9" s="561"/>
      <c r="B9" s="563"/>
      <c r="C9" s="568" t="s">
        <v>23</v>
      </c>
      <c r="D9" s="568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11466.45</v>
      </c>
      <c r="D10" s="303">
        <v>11458.116666666667</v>
      </c>
      <c r="E10" s="303">
        <v>11418.983333333334</v>
      </c>
      <c r="F10" s="303">
        <v>11371.516666666666</v>
      </c>
      <c r="G10" s="303">
        <v>11332.383333333333</v>
      </c>
      <c r="H10" s="303">
        <v>11505.583333333334</v>
      </c>
      <c r="I10" s="303">
        <v>11544.716666666669</v>
      </c>
      <c r="J10" s="303">
        <v>11592.183333333334</v>
      </c>
      <c r="K10" s="302">
        <v>11497.25</v>
      </c>
      <c r="L10" s="302">
        <v>11410.65</v>
      </c>
      <c r="M10" s="307"/>
    </row>
    <row r="11" spans="1:15">
      <c r="A11" s="301">
        <v>2</v>
      </c>
      <c r="B11" s="277" t="s">
        <v>220</v>
      </c>
      <c r="C11" s="304">
        <v>22833</v>
      </c>
      <c r="D11" s="279">
        <v>22713.516666666666</v>
      </c>
      <c r="E11" s="279">
        <v>22529.533333333333</v>
      </c>
      <c r="F11" s="279">
        <v>22226.066666666666</v>
      </c>
      <c r="G11" s="279">
        <v>22042.083333333332</v>
      </c>
      <c r="H11" s="279">
        <v>23016.983333333334</v>
      </c>
      <c r="I11" s="279">
        <v>23200.966666666664</v>
      </c>
      <c r="J11" s="279">
        <v>23504.433333333334</v>
      </c>
      <c r="K11" s="304">
        <v>22897.5</v>
      </c>
      <c r="L11" s="304">
        <v>22410.05</v>
      </c>
      <c r="M11" s="307"/>
    </row>
    <row r="12" spans="1:15">
      <c r="A12" s="301">
        <v>3</v>
      </c>
      <c r="B12" s="285" t="s">
        <v>221</v>
      </c>
      <c r="C12" s="304">
        <v>1561.9</v>
      </c>
      <c r="D12" s="279">
        <v>1565.2833333333335</v>
      </c>
      <c r="E12" s="279">
        <v>1549.5666666666671</v>
      </c>
      <c r="F12" s="279">
        <v>1537.2333333333336</v>
      </c>
      <c r="G12" s="279">
        <v>1521.5166666666671</v>
      </c>
      <c r="H12" s="279">
        <v>1577.616666666667</v>
      </c>
      <c r="I12" s="279">
        <v>1593.3333333333337</v>
      </c>
      <c r="J12" s="279">
        <v>1605.666666666667</v>
      </c>
      <c r="K12" s="304">
        <v>1581</v>
      </c>
      <c r="L12" s="304">
        <v>1552.95</v>
      </c>
      <c r="M12" s="307"/>
    </row>
    <row r="13" spans="1:15">
      <c r="A13" s="301">
        <v>4</v>
      </c>
      <c r="B13" s="277" t="s">
        <v>222</v>
      </c>
      <c r="C13" s="304">
        <v>3260.2</v>
      </c>
      <c r="D13" s="279">
        <v>3264.9833333333336</v>
      </c>
      <c r="E13" s="279">
        <v>3244.2166666666672</v>
      </c>
      <c r="F13" s="279">
        <v>3228.2333333333336</v>
      </c>
      <c r="G13" s="279">
        <v>3207.4666666666672</v>
      </c>
      <c r="H13" s="279">
        <v>3280.9666666666672</v>
      </c>
      <c r="I13" s="279">
        <v>3301.7333333333336</v>
      </c>
      <c r="J13" s="279">
        <v>3317.7166666666672</v>
      </c>
      <c r="K13" s="304">
        <v>3285.75</v>
      </c>
      <c r="L13" s="304">
        <v>3249</v>
      </c>
      <c r="M13" s="307"/>
    </row>
    <row r="14" spans="1:15">
      <c r="A14" s="301">
        <v>5</v>
      </c>
      <c r="B14" s="277" t="s">
        <v>223</v>
      </c>
      <c r="C14" s="304">
        <v>18010.95</v>
      </c>
      <c r="D14" s="279">
        <v>18013.150000000001</v>
      </c>
      <c r="E14" s="279">
        <v>17913.400000000001</v>
      </c>
      <c r="F14" s="279">
        <v>17815.849999999999</v>
      </c>
      <c r="G14" s="279">
        <v>17716.099999999999</v>
      </c>
      <c r="H14" s="279">
        <v>18110.700000000004</v>
      </c>
      <c r="I14" s="279">
        <v>18210.450000000004</v>
      </c>
      <c r="J14" s="279">
        <v>18308.000000000007</v>
      </c>
      <c r="K14" s="304">
        <v>18112.900000000001</v>
      </c>
      <c r="L14" s="304">
        <v>17915.599999999999</v>
      </c>
      <c r="M14" s="307"/>
    </row>
    <row r="15" spans="1:15">
      <c r="A15" s="301">
        <v>6</v>
      </c>
      <c r="B15" s="277" t="s">
        <v>224</v>
      </c>
      <c r="C15" s="304">
        <v>2660.9</v>
      </c>
      <c r="D15" s="279">
        <v>2671.5333333333333</v>
      </c>
      <c r="E15" s="279">
        <v>2644.7666666666664</v>
      </c>
      <c r="F15" s="279">
        <v>2628.6333333333332</v>
      </c>
      <c r="G15" s="279">
        <v>2601.8666666666663</v>
      </c>
      <c r="H15" s="279">
        <v>2687.6666666666665</v>
      </c>
      <c r="I15" s="279">
        <v>2714.4333333333338</v>
      </c>
      <c r="J15" s="279">
        <v>2730.5666666666666</v>
      </c>
      <c r="K15" s="304">
        <v>2698.3</v>
      </c>
      <c r="L15" s="304">
        <v>2655.4</v>
      </c>
      <c r="M15" s="307"/>
    </row>
    <row r="16" spans="1:15">
      <c r="A16" s="301">
        <v>7</v>
      </c>
      <c r="B16" s="277" t="s">
        <v>225</v>
      </c>
      <c r="C16" s="304">
        <v>4741.1000000000004</v>
      </c>
      <c r="D16" s="279">
        <v>4747.5</v>
      </c>
      <c r="E16" s="279">
        <v>4727.8</v>
      </c>
      <c r="F16" s="279">
        <v>4714.5</v>
      </c>
      <c r="G16" s="279">
        <v>4694.8</v>
      </c>
      <c r="H16" s="279">
        <v>4760.8</v>
      </c>
      <c r="I16" s="279">
        <v>4780.5000000000009</v>
      </c>
      <c r="J16" s="279">
        <v>4793.8</v>
      </c>
      <c r="K16" s="304">
        <v>4767.2</v>
      </c>
      <c r="L16" s="304">
        <v>4734.2</v>
      </c>
      <c r="M16" s="307"/>
    </row>
    <row r="17" spans="1:13">
      <c r="A17" s="301">
        <v>8</v>
      </c>
      <c r="B17" s="277" t="s">
        <v>803</v>
      </c>
      <c r="C17" s="277">
        <v>1173.0999999999999</v>
      </c>
      <c r="D17" s="279">
        <v>1186.2166666666665</v>
      </c>
      <c r="E17" s="279">
        <v>1147.4333333333329</v>
      </c>
      <c r="F17" s="279">
        <v>1121.7666666666664</v>
      </c>
      <c r="G17" s="279">
        <v>1082.9833333333329</v>
      </c>
      <c r="H17" s="279">
        <v>1211.883333333333</v>
      </c>
      <c r="I17" s="279">
        <v>1250.6666666666663</v>
      </c>
      <c r="J17" s="279">
        <v>1276.333333333333</v>
      </c>
      <c r="K17" s="277">
        <v>1225</v>
      </c>
      <c r="L17" s="277">
        <v>1160.55</v>
      </c>
      <c r="M17" s="277">
        <v>10.24339</v>
      </c>
    </row>
    <row r="18" spans="1:13">
      <c r="A18" s="301">
        <v>9</v>
      </c>
      <c r="B18" s="277" t="s">
        <v>295</v>
      </c>
      <c r="C18" s="277">
        <v>16974.45</v>
      </c>
      <c r="D18" s="279">
        <v>16958.149999999998</v>
      </c>
      <c r="E18" s="279">
        <v>16867.299999999996</v>
      </c>
      <c r="F18" s="279">
        <v>16760.149999999998</v>
      </c>
      <c r="G18" s="279">
        <v>16669.299999999996</v>
      </c>
      <c r="H18" s="279">
        <v>17065.299999999996</v>
      </c>
      <c r="I18" s="279">
        <v>17156.149999999994</v>
      </c>
      <c r="J18" s="279">
        <v>17263.299999999996</v>
      </c>
      <c r="K18" s="277">
        <v>17049</v>
      </c>
      <c r="L18" s="277">
        <v>16851</v>
      </c>
      <c r="M18" s="277">
        <v>8.949E-2</v>
      </c>
    </row>
    <row r="19" spans="1:13">
      <c r="A19" s="301">
        <v>10</v>
      </c>
      <c r="B19" s="277" t="s">
        <v>227</v>
      </c>
      <c r="C19" s="277">
        <v>62.15</v>
      </c>
      <c r="D19" s="279">
        <v>62.533333333333331</v>
      </c>
      <c r="E19" s="279">
        <v>61.61666666666666</v>
      </c>
      <c r="F19" s="279">
        <v>61.083333333333329</v>
      </c>
      <c r="G19" s="279">
        <v>60.166666666666657</v>
      </c>
      <c r="H19" s="279">
        <v>63.066666666666663</v>
      </c>
      <c r="I19" s="279">
        <v>63.983333333333334</v>
      </c>
      <c r="J19" s="279">
        <v>64.516666666666666</v>
      </c>
      <c r="K19" s="277">
        <v>63.45</v>
      </c>
      <c r="L19" s="277">
        <v>62</v>
      </c>
      <c r="M19" s="277">
        <v>16.879650000000002</v>
      </c>
    </row>
    <row r="20" spans="1:13">
      <c r="A20" s="301">
        <v>11</v>
      </c>
      <c r="B20" s="277" t="s">
        <v>228</v>
      </c>
      <c r="C20" s="277">
        <v>149.5</v>
      </c>
      <c r="D20" s="279">
        <v>149.36666666666665</v>
      </c>
      <c r="E20" s="279">
        <v>145.33333333333329</v>
      </c>
      <c r="F20" s="279">
        <v>141.16666666666663</v>
      </c>
      <c r="G20" s="279">
        <v>137.13333333333327</v>
      </c>
      <c r="H20" s="279">
        <v>153.5333333333333</v>
      </c>
      <c r="I20" s="279">
        <v>157.56666666666666</v>
      </c>
      <c r="J20" s="279">
        <v>161.73333333333332</v>
      </c>
      <c r="K20" s="277">
        <v>153.4</v>
      </c>
      <c r="L20" s="277">
        <v>145.19999999999999</v>
      </c>
      <c r="M20" s="277">
        <v>23.319220000000001</v>
      </c>
    </row>
    <row r="21" spans="1:13">
      <c r="A21" s="301">
        <v>12</v>
      </c>
      <c r="B21" s="277" t="s">
        <v>38</v>
      </c>
      <c r="C21" s="277">
        <v>1421.45</v>
      </c>
      <c r="D21" s="279">
        <v>1426.1499999999999</v>
      </c>
      <c r="E21" s="279">
        <v>1413.2999999999997</v>
      </c>
      <c r="F21" s="279">
        <v>1405.1499999999999</v>
      </c>
      <c r="G21" s="279">
        <v>1392.2999999999997</v>
      </c>
      <c r="H21" s="279">
        <v>1434.2999999999997</v>
      </c>
      <c r="I21" s="279">
        <v>1447.1499999999996</v>
      </c>
      <c r="J21" s="279">
        <v>1455.2999999999997</v>
      </c>
      <c r="K21" s="277">
        <v>1439</v>
      </c>
      <c r="L21" s="277">
        <v>1418</v>
      </c>
      <c r="M21" s="277">
        <v>4.2615100000000004</v>
      </c>
    </row>
    <row r="22" spans="1:13">
      <c r="A22" s="301">
        <v>13</v>
      </c>
      <c r="B22" s="277" t="s">
        <v>296</v>
      </c>
      <c r="C22" s="277">
        <v>171.15</v>
      </c>
      <c r="D22" s="279">
        <v>170.18333333333334</v>
      </c>
      <c r="E22" s="279">
        <v>166.96666666666667</v>
      </c>
      <c r="F22" s="279">
        <v>162.78333333333333</v>
      </c>
      <c r="G22" s="279">
        <v>159.56666666666666</v>
      </c>
      <c r="H22" s="279">
        <v>174.36666666666667</v>
      </c>
      <c r="I22" s="279">
        <v>177.58333333333337</v>
      </c>
      <c r="J22" s="279">
        <v>181.76666666666668</v>
      </c>
      <c r="K22" s="277">
        <v>173.4</v>
      </c>
      <c r="L22" s="277">
        <v>166</v>
      </c>
      <c r="M22" s="277">
        <v>25.536899999999999</v>
      </c>
    </row>
    <row r="23" spans="1:13">
      <c r="A23" s="301">
        <v>14</v>
      </c>
      <c r="B23" s="277" t="s">
        <v>41</v>
      </c>
      <c r="C23" s="277">
        <v>349</v>
      </c>
      <c r="D23" s="279">
        <v>353.3</v>
      </c>
      <c r="E23" s="279">
        <v>343.3</v>
      </c>
      <c r="F23" s="279">
        <v>337.6</v>
      </c>
      <c r="G23" s="279">
        <v>327.60000000000002</v>
      </c>
      <c r="H23" s="279">
        <v>359</v>
      </c>
      <c r="I23" s="279">
        <v>369</v>
      </c>
      <c r="J23" s="279">
        <v>374.7</v>
      </c>
      <c r="K23" s="277">
        <v>363.3</v>
      </c>
      <c r="L23" s="277">
        <v>347.6</v>
      </c>
      <c r="M23" s="277">
        <v>34.892620000000001</v>
      </c>
    </row>
    <row r="24" spans="1:13">
      <c r="A24" s="301">
        <v>15</v>
      </c>
      <c r="B24" s="277" t="s">
        <v>43</v>
      </c>
      <c r="C24" s="277">
        <v>38.4</v>
      </c>
      <c r="D24" s="279">
        <v>38.883333333333333</v>
      </c>
      <c r="E24" s="279">
        <v>37.816666666666663</v>
      </c>
      <c r="F24" s="279">
        <v>37.233333333333327</v>
      </c>
      <c r="G24" s="279">
        <v>36.166666666666657</v>
      </c>
      <c r="H24" s="279">
        <v>39.466666666666669</v>
      </c>
      <c r="I24" s="279">
        <v>40.533333333333346</v>
      </c>
      <c r="J24" s="279">
        <v>41.116666666666674</v>
      </c>
      <c r="K24" s="277">
        <v>39.950000000000003</v>
      </c>
      <c r="L24" s="277">
        <v>38.299999999999997</v>
      </c>
      <c r="M24" s="277">
        <v>47.472079999999998</v>
      </c>
    </row>
    <row r="25" spans="1:13">
      <c r="A25" s="301">
        <v>16</v>
      </c>
      <c r="B25" s="277" t="s">
        <v>298</v>
      </c>
      <c r="C25" s="277">
        <v>287.2</v>
      </c>
      <c r="D25" s="279">
        <v>285.2833333333333</v>
      </c>
      <c r="E25" s="279">
        <v>274.91666666666663</v>
      </c>
      <c r="F25" s="279">
        <v>262.63333333333333</v>
      </c>
      <c r="G25" s="279">
        <v>252.26666666666665</v>
      </c>
      <c r="H25" s="279">
        <v>297.56666666666661</v>
      </c>
      <c r="I25" s="279">
        <v>307.93333333333328</v>
      </c>
      <c r="J25" s="279">
        <v>320.21666666666658</v>
      </c>
      <c r="K25" s="277">
        <v>295.64999999999998</v>
      </c>
      <c r="L25" s="277">
        <v>273</v>
      </c>
      <c r="M25" s="277">
        <v>16.706600000000002</v>
      </c>
    </row>
    <row r="26" spans="1:13">
      <c r="A26" s="301">
        <v>17</v>
      </c>
      <c r="B26" s="277" t="s">
        <v>229</v>
      </c>
      <c r="C26" s="277">
        <v>1611.1</v>
      </c>
      <c r="D26" s="279">
        <v>1617.0166666666667</v>
      </c>
      <c r="E26" s="279">
        <v>1599.0833333333333</v>
      </c>
      <c r="F26" s="279">
        <v>1587.0666666666666</v>
      </c>
      <c r="G26" s="279">
        <v>1569.1333333333332</v>
      </c>
      <c r="H26" s="279">
        <v>1629.0333333333333</v>
      </c>
      <c r="I26" s="279">
        <v>1646.9666666666667</v>
      </c>
      <c r="J26" s="279">
        <v>1658.9833333333333</v>
      </c>
      <c r="K26" s="277">
        <v>1634.95</v>
      </c>
      <c r="L26" s="277">
        <v>1605</v>
      </c>
      <c r="M26" s="277">
        <v>1.0125500000000001</v>
      </c>
    </row>
    <row r="27" spans="1:13">
      <c r="A27" s="301">
        <v>18</v>
      </c>
      <c r="B27" s="277" t="s">
        <v>230</v>
      </c>
      <c r="C27" s="277">
        <v>2800.15</v>
      </c>
      <c r="D27" s="279">
        <v>2818.0499999999997</v>
      </c>
      <c r="E27" s="279">
        <v>2763.0999999999995</v>
      </c>
      <c r="F27" s="279">
        <v>2726.0499999999997</v>
      </c>
      <c r="G27" s="279">
        <v>2671.0999999999995</v>
      </c>
      <c r="H27" s="279">
        <v>2855.0999999999995</v>
      </c>
      <c r="I27" s="279">
        <v>2910.0499999999993</v>
      </c>
      <c r="J27" s="279">
        <v>2947.0999999999995</v>
      </c>
      <c r="K27" s="277">
        <v>2873</v>
      </c>
      <c r="L27" s="277">
        <v>2781</v>
      </c>
      <c r="M27" s="277">
        <v>1.5509999999999999</v>
      </c>
    </row>
    <row r="28" spans="1:13">
      <c r="A28" s="301">
        <v>19</v>
      </c>
      <c r="B28" s="277" t="s">
        <v>45</v>
      </c>
      <c r="C28" s="277">
        <v>744.25</v>
      </c>
      <c r="D28" s="279">
        <v>745.73333333333323</v>
      </c>
      <c r="E28" s="279">
        <v>738.51666666666642</v>
      </c>
      <c r="F28" s="279">
        <v>732.78333333333319</v>
      </c>
      <c r="G28" s="279">
        <v>725.56666666666638</v>
      </c>
      <c r="H28" s="279">
        <v>751.46666666666647</v>
      </c>
      <c r="I28" s="279">
        <v>758.68333333333339</v>
      </c>
      <c r="J28" s="279">
        <v>764.41666666666652</v>
      </c>
      <c r="K28" s="277">
        <v>752.95</v>
      </c>
      <c r="L28" s="277">
        <v>740</v>
      </c>
      <c r="M28" s="277">
        <v>5.9179300000000001</v>
      </c>
    </row>
    <row r="29" spans="1:13">
      <c r="A29" s="301">
        <v>20</v>
      </c>
      <c r="B29" s="277" t="s">
        <v>46</v>
      </c>
      <c r="C29" s="277">
        <v>224.2</v>
      </c>
      <c r="D29" s="279">
        <v>224.86666666666667</v>
      </c>
      <c r="E29" s="279">
        <v>222.48333333333335</v>
      </c>
      <c r="F29" s="279">
        <v>220.76666666666668</v>
      </c>
      <c r="G29" s="279">
        <v>218.38333333333335</v>
      </c>
      <c r="H29" s="279">
        <v>226.58333333333334</v>
      </c>
      <c r="I29" s="279">
        <v>228.96666666666667</v>
      </c>
      <c r="J29" s="279">
        <v>230.68333333333334</v>
      </c>
      <c r="K29" s="277">
        <v>227.25</v>
      </c>
      <c r="L29" s="277">
        <v>223.15</v>
      </c>
      <c r="M29" s="277">
        <v>25.0351</v>
      </c>
    </row>
    <row r="30" spans="1:13">
      <c r="A30" s="301">
        <v>21</v>
      </c>
      <c r="B30" s="277" t="s">
        <v>47</v>
      </c>
      <c r="C30" s="277">
        <v>1690.55</v>
      </c>
      <c r="D30" s="279">
        <v>1688.6500000000003</v>
      </c>
      <c r="E30" s="279">
        <v>1677.3000000000006</v>
      </c>
      <c r="F30" s="279">
        <v>1664.0500000000004</v>
      </c>
      <c r="G30" s="279">
        <v>1652.7000000000007</v>
      </c>
      <c r="H30" s="279">
        <v>1701.9000000000005</v>
      </c>
      <c r="I30" s="279">
        <v>1713.2500000000005</v>
      </c>
      <c r="J30" s="279">
        <v>1726.5000000000005</v>
      </c>
      <c r="K30" s="277">
        <v>1700</v>
      </c>
      <c r="L30" s="277">
        <v>1675.4</v>
      </c>
      <c r="M30" s="277">
        <v>5.2558800000000003</v>
      </c>
    </row>
    <row r="31" spans="1:13">
      <c r="A31" s="301">
        <v>22</v>
      </c>
      <c r="B31" s="277" t="s">
        <v>48</v>
      </c>
      <c r="C31" s="277">
        <v>128.44999999999999</v>
      </c>
      <c r="D31" s="279">
        <v>129.43333333333331</v>
      </c>
      <c r="E31" s="279">
        <v>126.26666666666662</v>
      </c>
      <c r="F31" s="279">
        <v>124.08333333333331</v>
      </c>
      <c r="G31" s="279">
        <v>120.91666666666663</v>
      </c>
      <c r="H31" s="279">
        <v>131.61666666666662</v>
      </c>
      <c r="I31" s="279">
        <v>134.7833333333333</v>
      </c>
      <c r="J31" s="279">
        <v>136.96666666666661</v>
      </c>
      <c r="K31" s="277">
        <v>132.6</v>
      </c>
      <c r="L31" s="277">
        <v>127.25</v>
      </c>
      <c r="M31" s="277">
        <v>68.292010000000005</v>
      </c>
    </row>
    <row r="32" spans="1:13">
      <c r="A32" s="301">
        <v>23</v>
      </c>
      <c r="B32" s="277" t="s">
        <v>49</v>
      </c>
      <c r="C32" s="277">
        <v>68.400000000000006</v>
      </c>
      <c r="D32" s="279">
        <v>68.7</v>
      </c>
      <c r="E32" s="279">
        <v>67.5</v>
      </c>
      <c r="F32" s="279">
        <v>66.599999999999994</v>
      </c>
      <c r="G32" s="279">
        <v>65.399999999999991</v>
      </c>
      <c r="H32" s="279">
        <v>69.600000000000009</v>
      </c>
      <c r="I32" s="279">
        <v>70.800000000000026</v>
      </c>
      <c r="J32" s="279">
        <v>71.700000000000017</v>
      </c>
      <c r="K32" s="277">
        <v>69.900000000000006</v>
      </c>
      <c r="L32" s="277">
        <v>67.8</v>
      </c>
      <c r="M32" s="277">
        <v>354.77100000000002</v>
      </c>
    </row>
    <row r="33" spans="1:13">
      <c r="A33" s="301">
        <v>24</v>
      </c>
      <c r="B33" s="277" t="s">
        <v>51</v>
      </c>
      <c r="C33" s="277">
        <v>1962.15</v>
      </c>
      <c r="D33" s="279">
        <v>1966.05</v>
      </c>
      <c r="E33" s="279">
        <v>1936.1</v>
      </c>
      <c r="F33" s="279">
        <v>1910.05</v>
      </c>
      <c r="G33" s="279">
        <v>1880.1</v>
      </c>
      <c r="H33" s="279">
        <v>1992.1</v>
      </c>
      <c r="I33" s="279">
        <v>2022.0500000000002</v>
      </c>
      <c r="J33" s="279">
        <v>2048.1</v>
      </c>
      <c r="K33" s="277">
        <v>1996</v>
      </c>
      <c r="L33" s="277">
        <v>1940</v>
      </c>
      <c r="M33" s="277">
        <v>39.963329999999999</v>
      </c>
    </row>
    <row r="34" spans="1:13">
      <c r="A34" s="301">
        <v>25</v>
      </c>
      <c r="B34" s="277" t="s">
        <v>226</v>
      </c>
      <c r="C34" s="277">
        <v>733.05</v>
      </c>
      <c r="D34" s="279">
        <v>733.68333333333339</v>
      </c>
      <c r="E34" s="279">
        <v>723.36666666666679</v>
      </c>
      <c r="F34" s="279">
        <v>713.68333333333339</v>
      </c>
      <c r="G34" s="279">
        <v>703.36666666666679</v>
      </c>
      <c r="H34" s="279">
        <v>743.36666666666679</v>
      </c>
      <c r="I34" s="279">
        <v>753.68333333333339</v>
      </c>
      <c r="J34" s="279">
        <v>763.36666666666679</v>
      </c>
      <c r="K34" s="277">
        <v>744</v>
      </c>
      <c r="L34" s="277">
        <v>724</v>
      </c>
      <c r="M34" s="277">
        <v>4.4253799999999996</v>
      </c>
    </row>
    <row r="35" spans="1:13">
      <c r="A35" s="301">
        <v>26</v>
      </c>
      <c r="B35" s="277" t="s">
        <v>53</v>
      </c>
      <c r="C35" s="277">
        <v>869.4</v>
      </c>
      <c r="D35" s="279">
        <v>866.15</v>
      </c>
      <c r="E35" s="279">
        <v>853.5</v>
      </c>
      <c r="F35" s="279">
        <v>837.6</v>
      </c>
      <c r="G35" s="279">
        <v>824.95</v>
      </c>
      <c r="H35" s="279">
        <v>882.05</v>
      </c>
      <c r="I35" s="279">
        <v>894.69999999999982</v>
      </c>
      <c r="J35" s="279">
        <v>910.59999999999991</v>
      </c>
      <c r="K35" s="277">
        <v>878.8</v>
      </c>
      <c r="L35" s="277">
        <v>850.25</v>
      </c>
      <c r="M35" s="277">
        <v>37.207740000000001</v>
      </c>
    </row>
    <row r="36" spans="1:13">
      <c r="A36" s="301">
        <v>27</v>
      </c>
      <c r="B36" s="277" t="s">
        <v>55</v>
      </c>
      <c r="C36" s="277">
        <v>445.8</v>
      </c>
      <c r="D36" s="279">
        <v>445.84999999999997</v>
      </c>
      <c r="E36" s="279">
        <v>442.24999999999994</v>
      </c>
      <c r="F36" s="279">
        <v>438.7</v>
      </c>
      <c r="G36" s="279">
        <v>435.09999999999997</v>
      </c>
      <c r="H36" s="279">
        <v>449.39999999999992</v>
      </c>
      <c r="I36" s="279">
        <v>452.99999999999994</v>
      </c>
      <c r="J36" s="279">
        <v>456.5499999999999</v>
      </c>
      <c r="K36" s="277">
        <v>449.45</v>
      </c>
      <c r="L36" s="277">
        <v>442.3</v>
      </c>
      <c r="M36" s="277">
        <v>181.97925000000001</v>
      </c>
    </row>
    <row r="37" spans="1:13">
      <c r="A37" s="301">
        <v>28</v>
      </c>
      <c r="B37" s="277" t="s">
        <v>56</v>
      </c>
      <c r="C37" s="277">
        <v>3039.35</v>
      </c>
      <c r="D37" s="279">
        <v>3054.0333333333333</v>
      </c>
      <c r="E37" s="279">
        <v>3012.0666666666666</v>
      </c>
      <c r="F37" s="279">
        <v>2984.7833333333333</v>
      </c>
      <c r="G37" s="279">
        <v>2942.8166666666666</v>
      </c>
      <c r="H37" s="279">
        <v>3081.3166666666666</v>
      </c>
      <c r="I37" s="279">
        <v>3123.2833333333328</v>
      </c>
      <c r="J37" s="279">
        <v>3150.5666666666666</v>
      </c>
      <c r="K37" s="277">
        <v>3096</v>
      </c>
      <c r="L37" s="277">
        <v>3026.75</v>
      </c>
      <c r="M37" s="277">
        <v>5.6254799999999996</v>
      </c>
    </row>
    <row r="38" spans="1:13">
      <c r="A38" s="301">
        <v>29</v>
      </c>
      <c r="B38" s="277" t="s">
        <v>58</v>
      </c>
      <c r="C38" s="277">
        <v>6400.45</v>
      </c>
      <c r="D38" s="279">
        <v>6383.166666666667</v>
      </c>
      <c r="E38" s="279">
        <v>6311.4833333333336</v>
      </c>
      <c r="F38" s="279">
        <v>6222.5166666666664</v>
      </c>
      <c r="G38" s="279">
        <v>6150.833333333333</v>
      </c>
      <c r="H38" s="279">
        <v>6472.1333333333341</v>
      </c>
      <c r="I38" s="279">
        <v>6543.8166666666666</v>
      </c>
      <c r="J38" s="279">
        <v>6632.7833333333347</v>
      </c>
      <c r="K38" s="277">
        <v>6454.85</v>
      </c>
      <c r="L38" s="277">
        <v>6294.2</v>
      </c>
      <c r="M38" s="277">
        <v>5.8610899999999999</v>
      </c>
    </row>
    <row r="39" spans="1:13">
      <c r="A39" s="301">
        <v>30</v>
      </c>
      <c r="B39" s="277" t="s">
        <v>232</v>
      </c>
      <c r="C39" s="277">
        <v>2667.4</v>
      </c>
      <c r="D39" s="279">
        <v>2673.2000000000003</v>
      </c>
      <c r="E39" s="279">
        <v>2644.2000000000007</v>
      </c>
      <c r="F39" s="279">
        <v>2621.0000000000005</v>
      </c>
      <c r="G39" s="279">
        <v>2592.0000000000009</v>
      </c>
      <c r="H39" s="279">
        <v>2696.4000000000005</v>
      </c>
      <c r="I39" s="279">
        <v>2725.3999999999996</v>
      </c>
      <c r="J39" s="279">
        <v>2748.6000000000004</v>
      </c>
      <c r="K39" s="277">
        <v>2702.2</v>
      </c>
      <c r="L39" s="277">
        <v>2650</v>
      </c>
      <c r="M39" s="277">
        <v>0.64087000000000005</v>
      </c>
    </row>
    <row r="40" spans="1:13">
      <c r="A40" s="301">
        <v>31</v>
      </c>
      <c r="B40" s="277" t="s">
        <v>59</v>
      </c>
      <c r="C40" s="277">
        <v>3492.05</v>
      </c>
      <c r="D40" s="279">
        <v>3469.3666666666668</v>
      </c>
      <c r="E40" s="279">
        <v>3423.7333333333336</v>
      </c>
      <c r="F40" s="279">
        <v>3355.416666666667</v>
      </c>
      <c r="G40" s="279">
        <v>3309.7833333333338</v>
      </c>
      <c r="H40" s="279">
        <v>3537.6833333333334</v>
      </c>
      <c r="I40" s="279">
        <v>3583.3166666666666</v>
      </c>
      <c r="J40" s="279">
        <v>3651.6333333333332</v>
      </c>
      <c r="K40" s="277">
        <v>3515</v>
      </c>
      <c r="L40" s="277">
        <v>3401.05</v>
      </c>
      <c r="M40" s="277">
        <v>62.055759999999999</v>
      </c>
    </row>
    <row r="41" spans="1:13">
      <c r="A41" s="301">
        <v>32</v>
      </c>
      <c r="B41" s="277" t="s">
        <v>60</v>
      </c>
      <c r="C41" s="277">
        <v>1373.8</v>
      </c>
      <c r="D41" s="279">
        <v>1379.5</v>
      </c>
      <c r="E41" s="279">
        <v>1359.3</v>
      </c>
      <c r="F41" s="279">
        <v>1344.8</v>
      </c>
      <c r="G41" s="279">
        <v>1324.6</v>
      </c>
      <c r="H41" s="279">
        <v>1394</v>
      </c>
      <c r="I41" s="279">
        <v>1414.1999999999998</v>
      </c>
      <c r="J41" s="279">
        <v>1428.7</v>
      </c>
      <c r="K41" s="277">
        <v>1399.7</v>
      </c>
      <c r="L41" s="277">
        <v>1365</v>
      </c>
      <c r="M41" s="277">
        <v>4.9865500000000003</v>
      </c>
    </row>
    <row r="42" spans="1:13">
      <c r="A42" s="301">
        <v>33</v>
      </c>
      <c r="B42" s="277" t="s">
        <v>233</v>
      </c>
      <c r="C42" s="277">
        <v>294.95</v>
      </c>
      <c r="D42" s="279">
        <v>294.83333333333331</v>
      </c>
      <c r="E42" s="279">
        <v>293.16666666666663</v>
      </c>
      <c r="F42" s="279">
        <v>291.38333333333333</v>
      </c>
      <c r="G42" s="279">
        <v>289.71666666666664</v>
      </c>
      <c r="H42" s="279">
        <v>296.61666666666662</v>
      </c>
      <c r="I42" s="279">
        <v>298.28333333333325</v>
      </c>
      <c r="J42" s="279">
        <v>300.06666666666661</v>
      </c>
      <c r="K42" s="277">
        <v>296.5</v>
      </c>
      <c r="L42" s="277">
        <v>293.05</v>
      </c>
      <c r="M42" s="277">
        <v>106.69208</v>
      </c>
    </row>
    <row r="43" spans="1:13">
      <c r="A43" s="301">
        <v>34</v>
      </c>
      <c r="B43" s="277" t="s">
        <v>61</v>
      </c>
      <c r="C43" s="277">
        <v>48.35</v>
      </c>
      <c r="D43" s="279">
        <v>48.216666666666669</v>
      </c>
      <c r="E43" s="279">
        <v>47.63333333333334</v>
      </c>
      <c r="F43" s="279">
        <v>46.916666666666671</v>
      </c>
      <c r="G43" s="279">
        <v>46.333333333333343</v>
      </c>
      <c r="H43" s="279">
        <v>48.933333333333337</v>
      </c>
      <c r="I43" s="279">
        <v>49.516666666666666</v>
      </c>
      <c r="J43" s="279">
        <v>50.233333333333334</v>
      </c>
      <c r="K43" s="277">
        <v>48.8</v>
      </c>
      <c r="L43" s="277">
        <v>47.5</v>
      </c>
      <c r="M43" s="277">
        <v>392.09571</v>
      </c>
    </row>
    <row r="44" spans="1:13">
      <c r="A44" s="301">
        <v>35</v>
      </c>
      <c r="B44" s="277" t="s">
        <v>62</v>
      </c>
      <c r="C44" s="277">
        <v>47.9</v>
      </c>
      <c r="D44" s="279">
        <v>48.066666666666663</v>
      </c>
      <c r="E44" s="279">
        <v>47.533333333333324</v>
      </c>
      <c r="F44" s="279">
        <v>47.166666666666664</v>
      </c>
      <c r="G44" s="279">
        <v>46.633333333333326</v>
      </c>
      <c r="H44" s="279">
        <v>48.433333333333323</v>
      </c>
      <c r="I44" s="279">
        <v>48.966666666666654</v>
      </c>
      <c r="J44" s="279">
        <v>49.333333333333321</v>
      </c>
      <c r="K44" s="277">
        <v>48.6</v>
      </c>
      <c r="L44" s="277">
        <v>47.7</v>
      </c>
      <c r="M44" s="277">
        <v>12.628310000000001</v>
      </c>
    </row>
    <row r="45" spans="1:13">
      <c r="A45" s="301">
        <v>36</v>
      </c>
      <c r="B45" s="277" t="s">
        <v>63</v>
      </c>
      <c r="C45" s="277">
        <v>1325.4</v>
      </c>
      <c r="D45" s="279">
        <v>1325.5833333333333</v>
      </c>
      <c r="E45" s="279">
        <v>1312.1666666666665</v>
      </c>
      <c r="F45" s="279">
        <v>1298.9333333333332</v>
      </c>
      <c r="G45" s="279">
        <v>1285.5166666666664</v>
      </c>
      <c r="H45" s="279">
        <v>1338.8166666666666</v>
      </c>
      <c r="I45" s="279">
        <v>1352.2333333333331</v>
      </c>
      <c r="J45" s="279">
        <v>1365.4666666666667</v>
      </c>
      <c r="K45" s="277">
        <v>1339</v>
      </c>
      <c r="L45" s="277">
        <v>1312.35</v>
      </c>
      <c r="M45" s="277">
        <v>11.00141</v>
      </c>
    </row>
    <row r="46" spans="1:13">
      <c r="A46" s="301">
        <v>37</v>
      </c>
      <c r="B46" s="277" t="s">
        <v>234</v>
      </c>
      <c r="C46" s="277">
        <v>1477.1</v>
      </c>
      <c r="D46" s="279">
        <v>1480.0333333333335</v>
      </c>
      <c r="E46" s="279">
        <v>1462.0666666666671</v>
      </c>
      <c r="F46" s="279">
        <v>1447.0333333333335</v>
      </c>
      <c r="G46" s="279">
        <v>1429.0666666666671</v>
      </c>
      <c r="H46" s="279">
        <v>1495.0666666666671</v>
      </c>
      <c r="I46" s="279">
        <v>1513.0333333333338</v>
      </c>
      <c r="J46" s="279">
        <v>1528.0666666666671</v>
      </c>
      <c r="K46" s="277">
        <v>1498</v>
      </c>
      <c r="L46" s="277">
        <v>1465</v>
      </c>
      <c r="M46" s="277">
        <v>1.1439699999999999</v>
      </c>
    </row>
    <row r="47" spans="1:13">
      <c r="A47" s="301">
        <v>38</v>
      </c>
      <c r="B47" s="277" t="s">
        <v>65</v>
      </c>
      <c r="C47" s="277">
        <v>114.6</v>
      </c>
      <c r="D47" s="279">
        <v>113.39999999999999</v>
      </c>
      <c r="E47" s="279">
        <v>111.79999999999998</v>
      </c>
      <c r="F47" s="279">
        <v>108.99999999999999</v>
      </c>
      <c r="G47" s="279">
        <v>107.39999999999998</v>
      </c>
      <c r="H47" s="279">
        <v>116.19999999999999</v>
      </c>
      <c r="I47" s="279">
        <v>117.79999999999998</v>
      </c>
      <c r="J47" s="279">
        <v>120.6</v>
      </c>
      <c r="K47" s="277">
        <v>115</v>
      </c>
      <c r="L47" s="277">
        <v>110.6</v>
      </c>
      <c r="M47" s="277">
        <v>178.89082999999999</v>
      </c>
    </row>
    <row r="48" spans="1:13">
      <c r="A48" s="301">
        <v>39</v>
      </c>
      <c r="B48" s="277" t="s">
        <v>66</v>
      </c>
      <c r="C48" s="277">
        <v>569.85</v>
      </c>
      <c r="D48" s="279">
        <v>572.68333333333339</v>
      </c>
      <c r="E48" s="279">
        <v>563.41666666666674</v>
      </c>
      <c r="F48" s="279">
        <v>556.98333333333335</v>
      </c>
      <c r="G48" s="279">
        <v>547.7166666666667</v>
      </c>
      <c r="H48" s="279">
        <v>579.11666666666679</v>
      </c>
      <c r="I48" s="279">
        <v>588.38333333333344</v>
      </c>
      <c r="J48" s="279">
        <v>594.81666666666683</v>
      </c>
      <c r="K48" s="277">
        <v>581.95000000000005</v>
      </c>
      <c r="L48" s="277">
        <v>566.25</v>
      </c>
      <c r="M48" s="277">
        <v>36.06635</v>
      </c>
    </row>
    <row r="49" spans="1:13">
      <c r="A49" s="301">
        <v>40</v>
      </c>
      <c r="B49" s="277" t="s">
        <v>67</v>
      </c>
      <c r="C49" s="277">
        <v>499.4</v>
      </c>
      <c r="D49" s="279">
        <v>499.51666666666665</v>
      </c>
      <c r="E49" s="279">
        <v>491.0333333333333</v>
      </c>
      <c r="F49" s="279">
        <v>482.66666666666663</v>
      </c>
      <c r="G49" s="279">
        <v>474.18333333333328</v>
      </c>
      <c r="H49" s="279">
        <v>507.88333333333333</v>
      </c>
      <c r="I49" s="279">
        <v>516.36666666666667</v>
      </c>
      <c r="J49" s="279">
        <v>524.73333333333335</v>
      </c>
      <c r="K49" s="277">
        <v>508</v>
      </c>
      <c r="L49" s="277">
        <v>491.15</v>
      </c>
      <c r="M49" s="277">
        <v>46.390090000000001</v>
      </c>
    </row>
    <row r="50" spans="1:13">
      <c r="A50" s="301">
        <v>41</v>
      </c>
      <c r="B50" s="277" t="s">
        <v>69</v>
      </c>
      <c r="C50" s="277">
        <v>526.9</v>
      </c>
      <c r="D50" s="279">
        <v>522.5</v>
      </c>
      <c r="E50" s="279">
        <v>512.6</v>
      </c>
      <c r="F50" s="279">
        <v>498.3</v>
      </c>
      <c r="G50" s="279">
        <v>488.40000000000003</v>
      </c>
      <c r="H50" s="279">
        <v>536.79999999999995</v>
      </c>
      <c r="I50" s="279">
        <v>546.70000000000005</v>
      </c>
      <c r="J50" s="279">
        <v>561</v>
      </c>
      <c r="K50" s="277">
        <v>532.4</v>
      </c>
      <c r="L50" s="277">
        <v>508.2</v>
      </c>
      <c r="M50" s="277">
        <v>291.66922</v>
      </c>
    </row>
    <row r="51" spans="1:13">
      <c r="A51" s="301">
        <v>42</v>
      </c>
      <c r="B51" s="277" t="s">
        <v>70</v>
      </c>
      <c r="C51" s="277">
        <v>40.9</v>
      </c>
      <c r="D51" s="279">
        <v>41.316666666666663</v>
      </c>
      <c r="E51" s="279">
        <v>40.233333333333327</v>
      </c>
      <c r="F51" s="279">
        <v>39.566666666666663</v>
      </c>
      <c r="G51" s="279">
        <v>38.483333333333327</v>
      </c>
      <c r="H51" s="279">
        <v>41.983333333333327</v>
      </c>
      <c r="I51" s="279">
        <v>43.06666666666667</v>
      </c>
      <c r="J51" s="279">
        <v>43.733333333333327</v>
      </c>
      <c r="K51" s="277">
        <v>42.4</v>
      </c>
      <c r="L51" s="277">
        <v>40.65</v>
      </c>
      <c r="M51" s="277">
        <v>477.77587</v>
      </c>
    </row>
    <row r="52" spans="1:13">
      <c r="A52" s="301">
        <v>43</v>
      </c>
      <c r="B52" s="277" t="s">
        <v>71</v>
      </c>
      <c r="C52" s="277">
        <v>392.2</v>
      </c>
      <c r="D52" s="279">
        <v>393.05</v>
      </c>
      <c r="E52" s="279">
        <v>389.65000000000003</v>
      </c>
      <c r="F52" s="279">
        <v>387.1</v>
      </c>
      <c r="G52" s="279">
        <v>383.70000000000005</v>
      </c>
      <c r="H52" s="279">
        <v>395.6</v>
      </c>
      <c r="I52" s="279">
        <v>399</v>
      </c>
      <c r="J52" s="279">
        <v>401.55</v>
      </c>
      <c r="K52" s="277">
        <v>396.45</v>
      </c>
      <c r="L52" s="277">
        <v>390.5</v>
      </c>
      <c r="M52" s="277">
        <v>20.934010000000001</v>
      </c>
    </row>
    <row r="53" spans="1:13">
      <c r="A53" s="301">
        <v>44</v>
      </c>
      <c r="B53" s="277" t="s">
        <v>72</v>
      </c>
      <c r="C53" s="277">
        <v>14197.15</v>
      </c>
      <c r="D53" s="279">
        <v>14274.316666666666</v>
      </c>
      <c r="E53" s="279">
        <v>14063.583333333332</v>
      </c>
      <c r="F53" s="279">
        <v>13930.016666666666</v>
      </c>
      <c r="G53" s="279">
        <v>13719.283333333333</v>
      </c>
      <c r="H53" s="279">
        <v>14407.883333333331</v>
      </c>
      <c r="I53" s="279">
        <v>14618.616666666665</v>
      </c>
      <c r="J53" s="279">
        <v>14752.183333333331</v>
      </c>
      <c r="K53" s="277">
        <v>14485.05</v>
      </c>
      <c r="L53" s="277">
        <v>14140.75</v>
      </c>
      <c r="M53" s="277">
        <v>0.52366000000000001</v>
      </c>
    </row>
    <row r="54" spans="1:13">
      <c r="A54" s="301">
        <v>45</v>
      </c>
      <c r="B54" s="277" t="s">
        <v>74</v>
      </c>
      <c r="C54" s="277">
        <v>409.75</v>
      </c>
      <c r="D54" s="279">
        <v>411.55</v>
      </c>
      <c r="E54" s="279">
        <v>406.8</v>
      </c>
      <c r="F54" s="279">
        <v>403.85</v>
      </c>
      <c r="G54" s="279">
        <v>399.1</v>
      </c>
      <c r="H54" s="279">
        <v>414.5</v>
      </c>
      <c r="I54" s="279">
        <v>419.25</v>
      </c>
      <c r="J54" s="279">
        <v>422.2</v>
      </c>
      <c r="K54" s="277">
        <v>416.3</v>
      </c>
      <c r="L54" s="277">
        <v>408.6</v>
      </c>
      <c r="M54" s="277">
        <v>65.430769999999995</v>
      </c>
    </row>
    <row r="55" spans="1:13">
      <c r="A55" s="301">
        <v>46</v>
      </c>
      <c r="B55" s="277" t="s">
        <v>75</v>
      </c>
      <c r="C55" s="277">
        <v>3908.35</v>
      </c>
      <c r="D55" s="279">
        <v>3909.5166666666664</v>
      </c>
      <c r="E55" s="279">
        <v>3893.0333333333328</v>
      </c>
      <c r="F55" s="279">
        <v>3877.7166666666662</v>
      </c>
      <c r="G55" s="279">
        <v>3861.2333333333327</v>
      </c>
      <c r="H55" s="279">
        <v>3924.833333333333</v>
      </c>
      <c r="I55" s="279">
        <v>3941.3166666666666</v>
      </c>
      <c r="J55" s="279">
        <v>3956.6333333333332</v>
      </c>
      <c r="K55" s="277">
        <v>3926</v>
      </c>
      <c r="L55" s="277">
        <v>3894.2</v>
      </c>
      <c r="M55" s="277">
        <v>4.44407</v>
      </c>
    </row>
    <row r="56" spans="1:13">
      <c r="A56" s="301">
        <v>47</v>
      </c>
      <c r="B56" s="277" t="s">
        <v>76</v>
      </c>
      <c r="C56" s="277">
        <v>395.1</v>
      </c>
      <c r="D56" s="279">
        <v>397.18333333333339</v>
      </c>
      <c r="E56" s="279">
        <v>390.51666666666677</v>
      </c>
      <c r="F56" s="279">
        <v>385.93333333333339</v>
      </c>
      <c r="G56" s="279">
        <v>379.26666666666677</v>
      </c>
      <c r="H56" s="279">
        <v>401.76666666666677</v>
      </c>
      <c r="I56" s="279">
        <v>408.43333333333339</v>
      </c>
      <c r="J56" s="279">
        <v>413.01666666666677</v>
      </c>
      <c r="K56" s="277">
        <v>403.85</v>
      </c>
      <c r="L56" s="277">
        <v>392.6</v>
      </c>
      <c r="M56" s="277">
        <v>30.771740000000001</v>
      </c>
    </row>
    <row r="57" spans="1:13">
      <c r="A57" s="301">
        <v>48</v>
      </c>
      <c r="B57" s="277" t="s">
        <v>77</v>
      </c>
      <c r="C57" s="277">
        <v>103.5</v>
      </c>
      <c r="D57" s="279">
        <v>104.03333333333335</v>
      </c>
      <c r="E57" s="279">
        <v>102.56666666666669</v>
      </c>
      <c r="F57" s="279">
        <v>101.63333333333334</v>
      </c>
      <c r="G57" s="279">
        <v>100.16666666666669</v>
      </c>
      <c r="H57" s="279">
        <v>104.9666666666667</v>
      </c>
      <c r="I57" s="279">
        <v>106.43333333333337</v>
      </c>
      <c r="J57" s="279">
        <v>107.3666666666667</v>
      </c>
      <c r="K57" s="277">
        <v>105.5</v>
      </c>
      <c r="L57" s="277">
        <v>103.1</v>
      </c>
      <c r="M57" s="277">
        <v>47.288420000000002</v>
      </c>
    </row>
    <row r="58" spans="1:13">
      <c r="A58" s="301">
        <v>49</v>
      </c>
      <c r="B58" s="277" t="s">
        <v>78</v>
      </c>
      <c r="C58" s="277">
        <v>124.55</v>
      </c>
      <c r="D58" s="279">
        <v>124.53333333333335</v>
      </c>
      <c r="E58" s="279">
        <v>123.36666666666669</v>
      </c>
      <c r="F58" s="279">
        <v>122.18333333333334</v>
      </c>
      <c r="G58" s="279">
        <v>121.01666666666668</v>
      </c>
      <c r="H58" s="279">
        <v>125.7166666666667</v>
      </c>
      <c r="I58" s="279">
        <v>126.88333333333335</v>
      </c>
      <c r="J58" s="279">
        <v>128.06666666666672</v>
      </c>
      <c r="K58" s="277">
        <v>125.7</v>
      </c>
      <c r="L58" s="277">
        <v>123.35</v>
      </c>
      <c r="M58" s="277">
        <v>11.60807</v>
      </c>
    </row>
    <row r="59" spans="1:13">
      <c r="A59" s="301">
        <v>50</v>
      </c>
      <c r="B59" s="277" t="s">
        <v>81</v>
      </c>
      <c r="C59" s="277">
        <v>621.54999999999995</v>
      </c>
      <c r="D59" s="279">
        <v>627.01666666666665</v>
      </c>
      <c r="E59" s="279">
        <v>614.5333333333333</v>
      </c>
      <c r="F59" s="279">
        <v>607.51666666666665</v>
      </c>
      <c r="G59" s="279">
        <v>595.0333333333333</v>
      </c>
      <c r="H59" s="279">
        <v>634.0333333333333</v>
      </c>
      <c r="I59" s="279">
        <v>646.51666666666665</v>
      </c>
      <c r="J59" s="279">
        <v>653.5333333333333</v>
      </c>
      <c r="K59" s="277">
        <v>639.5</v>
      </c>
      <c r="L59" s="277">
        <v>620</v>
      </c>
      <c r="M59" s="277">
        <v>2.4831699999999999</v>
      </c>
    </row>
    <row r="60" spans="1:13">
      <c r="A60" s="301">
        <v>51</v>
      </c>
      <c r="B60" s="277" t="s">
        <v>82</v>
      </c>
      <c r="C60" s="277">
        <v>231.75</v>
      </c>
      <c r="D60" s="279">
        <v>230.70000000000002</v>
      </c>
      <c r="E60" s="279">
        <v>228.40000000000003</v>
      </c>
      <c r="F60" s="279">
        <v>225.05</v>
      </c>
      <c r="G60" s="279">
        <v>222.75000000000003</v>
      </c>
      <c r="H60" s="279">
        <v>234.05000000000004</v>
      </c>
      <c r="I60" s="279">
        <v>236.35000000000005</v>
      </c>
      <c r="J60" s="279">
        <v>239.70000000000005</v>
      </c>
      <c r="K60" s="277">
        <v>233</v>
      </c>
      <c r="L60" s="277">
        <v>227.35</v>
      </c>
      <c r="M60" s="277">
        <v>80.881190000000004</v>
      </c>
    </row>
    <row r="61" spans="1:13">
      <c r="A61" s="301">
        <v>52</v>
      </c>
      <c r="B61" s="277" t="s">
        <v>83</v>
      </c>
      <c r="C61" s="277">
        <v>751.75</v>
      </c>
      <c r="D61" s="279">
        <v>756.33333333333337</v>
      </c>
      <c r="E61" s="279">
        <v>745.66666666666674</v>
      </c>
      <c r="F61" s="279">
        <v>739.58333333333337</v>
      </c>
      <c r="G61" s="279">
        <v>728.91666666666674</v>
      </c>
      <c r="H61" s="279">
        <v>762.41666666666674</v>
      </c>
      <c r="I61" s="279">
        <v>773.08333333333348</v>
      </c>
      <c r="J61" s="279">
        <v>779.16666666666674</v>
      </c>
      <c r="K61" s="277">
        <v>767</v>
      </c>
      <c r="L61" s="277">
        <v>750.25</v>
      </c>
      <c r="M61" s="277">
        <v>49.423540000000003</v>
      </c>
    </row>
    <row r="62" spans="1:13">
      <c r="A62" s="301">
        <v>53</v>
      </c>
      <c r="B62" s="277" t="s">
        <v>84</v>
      </c>
      <c r="C62" s="277">
        <v>139.80000000000001</v>
      </c>
      <c r="D62" s="279">
        <v>139.98333333333335</v>
      </c>
      <c r="E62" s="279">
        <v>138.56666666666669</v>
      </c>
      <c r="F62" s="279">
        <v>137.33333333333334</v>
      </c>
      <c r="G62" s="279">
        <v>135.91666666666669</v>
      </c>
      <c r="H62" s="279">
        <v>141.2166666666667</v>
      </c>
      <c r="I62" s="279">
        <v>142.63333333333333</v>
      </c>
      <c r="J62" s="279">
        <v>143.8666666666667</v>
      </c>
      <c r="K62" s="277">
        <v>141.4</v>
      </c>
      <c r="L62" s="277">
        <v>138.75</v>
      </c>
      <c r="M62" s="277">
        <v>76.216139999999996</v>
      </c>
    </row>
    <row r="63" spans="1:13">
      <c r="A63" s="301">
        <v>54</v>
      </c>
      <c r="B63" s="277" t="s">
        <v>3767</v>
      </c>
      <c r="C63" s="277">
        <v>1955.45</v>
      </c>
      <c r="D63" s="279">
        <v>1966.95</v>
      </c>
      <c r="E63" s="279">
        <v>1933.9</v>
      </c>
      <c r="F63" s="279">
        <v>1912.3500000000001</v>
      </c>
      <c r="G63" s="279">
        <v>1879.3000000000002</v>
      </c>
      <c r="H63" s="279">
        <v>1988.5</v>
      </c>
      <c r="I63" s="279">
        <v>2021.5499999999997</v>
      </c>
      <c r="J63" s="279">
        <v>2043.1</v>
      </c>
      <c r="K63" s="277">
        <v>2000</v>
      </c>
      <c r="L63" s="277">
        <v>1945.4</v>
      </c>
      <c r="M63" s="277">
        <v>1.4053800000000001</v>
      </c>
    </row>
    <row r="64" spans="1:13">
      <c r="A64" s="301">
        <v>55</v>
      </c>
      <c r="B64" s="277" t="s">
        <v>85</v>
      </c>
      <c r="C64" s="277">
        <v>1419</v>
      </c>
      <c r="D64" s="279">
        <v>1416.6000000000001</v>
      </c>
      <c r="E64" s="279">
        <v>1410.4500000000003</v>
      </c>
      <c r="F64" s="279">
        <v>1401.9</v>
      </c>
      <c r="G64" s="279">
        <v>1395.7500000000002</v>
      </c>
      <c r="H64" s="279">
        <v>1425.1500000000003</v>
      </c>
      <c r="I64" s="279">
        <v>1431.3000000000004</v>
      </c>
      <c r="J64" s="279">
        <v>1439.8500000000004</v>
      </c>
      <c r="K64" s="277">
        <v>1422.75</v>
      </c>
      <c r="L64" s="277">
        <v>1408.05</v>
      </c>
      <c r="M64" s="277">
        <v>3.6648000000000001</v>
      </c>
    </row>
    <row r="65" spans="1:13">
      <c r="A65" s="301">
        <v>56</v>
      </c>
      <c r="B65" s="277" t="s">
        <v>86</v>
      </c>
      <c r="C65" s="277">
        <v>392.65</v>
      </c>
      <c r="D65" s="279">
        <v>392.76666666666665</v>
      </c>
      <c r="E65" s="279">
        <v>387.83333333333331</v>
      </c>
      <c r="F65" s="279">
        <v>383.01666666666665</v>
      </c>
      <c r="G65" s="279">
        <v>378.08333333333331</v>
      </c>
      <c r="H65" s="279">
        <v>397.58333333333331</v>
      </c>
      <c r="I65" s="279">
        <v>402.51666666666671</v>
      </c>
      <c r="J65" s="279">
        <v>407.33333333333331</v>
      </c>
      <c r="K65" s="277">
        <v>397.7</v>
      </c>
      <c r="L65" s="277">
        <v>387.95</v>
      </c>
      <c r="M65" s="277">
        <v>13.34318</v>
      </c>
    </row>
    <row r="66" spans="1:13">
      <c r="A66" s="301">
        <v>57</v>
      </c>
      <c r="B66" s="277" t="s">
        <v>236</v>
      </c>
      <c r="C66" s="277">
        <v>795.4</v>
      </c>
      <c r="D66" s="279">
        <v>795.13333333333333</v>
      </c>
      <c r="E66" s="279">
        <v>784.26666666666665</v>
      </c>
      <c r="F66" s="279">
        <v>773.13333333333333</v>
      </c>
      <c r="G66" s="279">
        <v>762.26666666666665</v>
      </c>
      <c r="H66" s="279">
        <v>806.26666666666665</v>
      </c>
      <c r="I66" s="279">
        <v>817.13333333333321</v>
      </c>
      <c r="J66" s="279">
        <v>828.26666666666665</v>
      </c>
      <c r="K66" s="277">
        <v>806</v>
      </c>
      <c r="L66" s="277">
        <v>784</v>
      </c>
      <c r="M66" s="277">
        <v>2.95729</v>
      </c>
    </row>
    <row r="67" spans="1:13">
      <c r="A67" s="301">
        <v>58</v>
      </c>
      <c r="B67" s="277" t="s">
        <v>237</v>
      </c>
      <c r="C67" s="277">
        <v>260.75</v>
      </c>
      <c r="D67" s="279">
        <v>262.91666666666669</v>
      </c>
      <c r="E67" s="279">
        <v>256.93333333333339</v>
      </c>
      <c r="F67" s="279">
        <v>253.11666666666673</v>
      </c>
      <c r="G67" s="279">
        <v>247.13333333333344</v>
      </c>
      <c r="H67" s="279">
        <v>266.73333333333335</v>
      </c>
      <c r="I67" s="279">
        <v>272.71666666666658</v>
      </c>
      <c r="J67" s="279">
        <v>276.5333333333333</v>
      </c>
      <c r="K67" s="277">
        <v>268.89999999999998</v>
      </c>
      <c r="L67" s="277">
        <v>259.10000000000002</v>
      </c>
      <c r="M67" s="277">
        <v>3.4092199999999999</v>
      </c>
    </row>
    <row r="68" spans="1:13">
      <c r="A68" s="301">
        <v>59</v>
      </c>
      <c r="B68" s="277" t="s">
        <v>235</v>
      </c>
      <c r="C68" s="277">
        <v>130</v>
      </c>
      <c r="D68" s="279">
        <v>130.85</v>
      </c>
      <c r="E68" s="279">
        <v>128.39999999999998</v>
      </c>
      <c r="F68" s="279">
        <v>126.79999999999998</v>
      </c>
      <c r="G68" s="279">
        <v>124.34999999999997</v>
      </c>
      <c r="H68" s="279">
        <v>132.44999999999999</v>
      </c>
      <c r="I68" s="279">
        <v>134.89999999999998</v>
      </c>
      <c r="J68" s="279">
        <v>136.5</v>
      </c>
      <c r="K68" s="277">
        <v>133.30000000000001</v>
      </c>
      <c r="L68" s="277">
        <v>129.25</v>
      </c>
      <c r="M68" s="277">
        <v>29.199860000000001</v>
      </c>
    </row>
    <row r="69" spans="1:13">
      <c r="A69" s="301">
        <v>60</v>
      </c>
      <c r="B69" s="277" t="s">
        <v>87</v>
      </c>
      <c r="C69" s="277">
        <v>467.25</v>
      </c>
      <c r="D69" s="279">
        <v>469.93333333333334</v>
      </c>
      <c r="E69" s="279">
        <v>463.31666666666666</v>
      </c>
      <c r="F69" s="279">
        <v>459.38333333333333</v>
      </c>
      <c r="G69" s="279">
        <v>452.76666666666665</v>
      </c>
      <c r="H69" s="279">
        <v>473.86666666666667</v>
      </c>
      <c r="I69" s="279">
        <v>480.48333333333335</v>
      </c>
      <c r="J69" s="279">
        <v>484.41666666666669</v>
      </c>
      <c r="K69" s="277">
        <v>476.55</v>
      </c>
      <c r="L69" s="277">
        <v>466</v>
      </c>
      <c r="M69" s="277">
        <v>27.106300000000001</v>
      </c>
    </row>
    <row r="70" spans="1:13">
      <c r="A70" s="301">
        <v>61</v>
      </c>
      <c r="B70" s="277" t="s">
        <v>88</v>
      </c>
      <c r="C70" s="277">
        <v>490.5</v>
      </c>
      <c r="D70" s="279">
        <v>490.83333333333331</v>
      </c>
      <c r="E70" s="279">
        <v>486.21666666666664</v>
      </c>
      <c r="F70" s="279">
        <v>481.93333333333334</v>
      </c>
      <c r="G70" s="279">
        <v>477.31666666666666</v>
      </c>
      <c r="H70" s="279">
        <v>495.11666666666662</v>
      </c>
      <c r="I70" s="279">
        <v>499.73333333333329</v>
      </c>
      <c r="J70" s="279">
        <v>504.01666666666659</v>
      </c>
      <c r="K70" s="277">
        <v>495.45</v>
      </c>
      <c r="L70" s="277">
        <v>486.55</v>
      </c>
      <c r="M70" s="277">
        <v>26.92624</v>
      </c>
    </row>
    <row r="71" spans="1:13">
      <c r="A71" s="301">
        <v>62</v>
      </c>
      <c r="B71" s="277" t="s">
        <v>238</v>
      </c>
      <c r="C71" s="277">
        <v>770.35</v>
      </c>
      <c r="D71" s="279">
        <v>774.11666666666667</v>
      </c>
      <c r="E71" s="279">
        <v>764.23333333333335</v>
      </c>
      <c r="F71" s="279">
        <v>758.11666666666667</v>
      </c>
      <c r="G71" s="279">
        <v>748.23333333333335</v>
      </c>
      <c r="H71" s="279">
        <v>780.23333333333335</v>
      </c>
      <c r="I71" s="279">
        <v>790.11666666666679</v>
      </c>
      <c r="J71" s="279">
        <v>796.23333333333335</v>
      </c>
      <c r="K71" s="277">
        <v>784</v>
      </c>
      <c r="L71" s="277">
        <v>768</v>
      </c>
      <c r="M71" s="277">
        <v>0.61619000000000002</v>
      </c>
    </row>
    <row r="72" spans="1:13">
      <c r="A72" s="301">
        <v>63</v>
      </c>
      <c r="B72" s="277" t="s">
        <v>91</v>
      </c>
      <c r="C72" s="277">
        <v>3240.2</v>
      </c>
      <c r="D72" s="279">
        <v>3244.0166666666664</v>
      </c>
      <c r="E72" s="279">
        <v>3208.0333333333328</v>
      </c>
      <c r="F72" s="279">
        <v>3175.8666666666663</v>
      </c>
      <c r="G72" s="279">
        <v>3139.8833333333328</v>
      </c>
      <c r="H72" s="279">
        <v>3276.1833333333329</v>
      </c>
      <c r="I72" s="279">
        <v>3312.1666666666665</v>
      </c>
      <c r="J72" s="279">
        <v>3344.333333333333</v>
      </c>
      <c r="K72" s="277">
        <v>3280</v>
      </c>
      <c r="L72" s="277">
        <v>3211.85</v>
      </c>
      <c r="M72" s="277">
        <v>8.4290699999999994</v>
      </c>
    </row>
    <row r="73" spans="1:13">
      <c r="A73" s="301">
        <v>64</v>
      </c>
      <c r="B73" s="277" t="s">
        <v>93</v>
      </c>
      <c r="C73" s="277">
        <v>157.69999999999999</v>
      </c>
      <c r="D73" s="279">
        <v>160.56666666666666</v>
      </c>
      <c r="E73" s="279">
        <v>154.13333333333333</v>
      </c>
      <c r="F73" s="279">
        <v>150.56666666666666</v>
      </c>
      <c r="G73" s="279">
        <v>144.13333333333333</v>
      </c>
      <c r="H73" s="279">
        <v>164.13333333333333</v>
      </c>
      <c r="I73" s="279">
        <v>170.56666666666666</v>
      </c>
      <c r="J73" s="279">
        <v>174.13333333333333</v>
      </c>
      <c r="K73" s="277">
        <v>167</v>
      </c>
      <c r="L73" s="277">
        <v>157</v>
      </c>
      <c r="M73" s="277">
        <v>283.88350000000003</v>
      </c>
    </row>
    <row r="74" spans="1:13">
      <c r="A74" s="301">
        <v>65</v>
      </c>
      <c r="B74" s="277" t="s">
        <v>231</v>
      </c>
      <c r="C74" s="277">
        <v>2250.3000000000002</v>
      </c>
      <c r="D74" s="279">
        <v>2255.4333333333334</v>
      </c>
      <c r="E74" s="279">
        <v>2238.8666666666668</v>
      </c>
      <c r="F74" s="279">
        <v>2227.4333333333334</v>
      </c>
      <c r="G74" s="279">
        <v>2210.8666666666668</v>
      </c>
      <c r="H74" s="279">
        <v>2266.8666666666668</v>
      </c>
      <c r="I74" s="279">
        <v>2283.4333333333334</v>
      </c>
      <c r="J74" s="279">
        <v>2294.8666666666668</v>
      </c>
      <c r="K74" s="277">
        <v>2272</v>
      </c>
      <c r="L74" s="277">
        <v>2244</v>
      </c>
      <c r="M74" s="277">
        <v>1.6173500000000001</v>
      </c>
    </row>
    <row r="75" spans="1:13">
      <c r="A75" s="301">
        <v>66</v>
      </c>
      <c r="B75" s="277" t="s">
        <v>94</v>
      </c>
      <c r="C75" s="277">
        <v>4472.55</v>
      </c>
      <c r="D75" s="279">
        <v>4468.2166666666672</v>
      </c>
      <c r="E75" s="279">
        <v>4429.3333333333339</v>
      </c>
      <c r="F75" s="279">
        <v>4386.1166666666668</v>
      </c>
      <c r="G75" s="279">
        <v>4347.2333333333336</v>
      </c>
      <c r="H75" s="279">
        <v>4511.4333333333343</v>
      </c>
      <c r="I75" s="279">
        <v>4550.3166666666675</v>
      </c>
      <c r="J75" s="279">
        <v>4593.5333333333347</v>
      </c>
      <c r="K75" s="277">
        <v>4507.1000000000004</v>
      </c>
      <c r="L75" s="277">
        <v>4425</v>
      </c>
      <c r="M75" s="277">
        <v>7.3523800000000001</v>
      </c>
    </row>
    <row r="76" spans="1:13">
      <c r="A76" s="301">
        <v>67</v>
      </c>
      <c r="B76" s="277" t="s">
        <v>239</v>
      </c>
      <c r="C76" s="277">
        <v>83.1</v>
      </c>
      <c r="D76" s="279">
        <v>82.066666666666663</v>
      </c>
      <c r="E76" s="279">
        <v>81.033333333333331</v>
      </c>
      <c r="F76" s="279">
        <v>78.966666666666669</v>
      </c>
      <c r="G76" s="279">
        <v>77.933333333333337</v>
      </c>
      <c r="H76" s="279">
        <v>84.133333333333326</v>
      </c>
      <c r="I76" s="279">
        <v>85.166666666666657</v>
      </c>
      <c r="J76" s="279">
        <v>87.23333333333332</v>
      </c>
      <c r="K76" s="277">
        <v>83.1</v>
      </c>
      <c r="L76" s="277">
        <v>80</v>
      </c>
      <c r="M76" s="277">
        <v>28.598590000000002</v>
      </c>
    </row>
    <row r="77" spans="1:13">
      <c r="A77" s="301">
        <v>68</v>
      </c>
      <c r="B77" s="277" t="s">
        <v>95</v>
      </c>
      <c r="C77" s="277">
        <v>2176.4499999999998</v>
      </c>
      <c r="D77" s="279">
        <v>2238.4666666666667</v>
      </c>
      <c r="E77" s="279">
        <v>2089.6833333333334</v>
      </c>
      <c r="F77" s="279">
        <v>2002.9166666666665</v>
      </c>
      <c r="G77" s="279">
        <v>1854.1333333333332</v>
      </c>
      <c r="H77" s="279">
        <v>2325.2333333333336</v>
      </c>
      <c r="I77" s="279">
        <v>2474.0166666666673</v>
      </c>
      <c r="J77" s="279">
        <v>2560.7833333333338</v>
      </c>
      <c r="K77" s="277">
        <v>2387.25</v>
      </c>
      <c r="L77" s="277">
        <v>2151.6999999999998</v>
      </c>
      <c r="M77" s="277">
        <v>114.91732</v>
      </c>
    </row>
    <row r="78" spans="1:13">
      <c r="A78" s="301">
        <v>69</v>
      </c>
      <c r="B78" s="277" t="s">
        <v>240</v>
      </c>
      <c r="C78" s="277">
        <v>357.95</v>
      </c>
      <c r="D78" s="279">
        <v>358.06666666666666</v>
      </c>
      <c r="E78" s="279">
        <v>352.93333333333334</v>
      </c>
      <c r="F78" s="279">
        <v>347.91666666666669</v>
      </c>
      <c r="G78" s="279">
        <v>342.78333333333336</v>
      </c>
      <c r="H78" s="279">
        <v>363.08333333333331</v>
      </c>
      <c r="I78" s="279">
        <v>368.21666666666664</v>
      </c>
      <c r="J78" s="279">
        <v>373.23333333333329</v>
      </c>
      <c r="K78" s="277">
        <v>363.2</v>
      </c>
      <c r="L78" s="277">
        <v>353.05</v>
      </c>
      <c r="M78" s="277">
        <v>5.7926500000000001</v>
      </c>
    </row>
    <row r="79" spans="1:13">
      <c r="A79" s="301">
        <v>70</v>
      </c>
      <c r="B79" s="277" t="s">
        <v>241</v>
      </c>
      <c r="C79" s="277">
        <v>1076.95</v>
      </c>
      <c r="D79" s="279">
        <v>1063.9833333333333</v>
      </c>
      <c r="E79" s="279">
        <v>1047.9666666666667</v>
      </c>
      <c r="F79" s="279">
        <v>1018.9833333333333</v>
      </c>
      <c r="G79" s="279">
        <v>1002.9666666666667</v>
      </c>
      <c r="H79" s="279">
        <v>1092.9666666666667</v>
      </c>
      <c r="I79" s="279">
        <v>1108.9833333333336</v>
      </c>
      <c r="J79" s="279">
        <v>1137.9666666666667</v>
      </c>
      <c r="K79" s="277">
        <v>1080</v>
      </c>
      <c r="L79" s="277">
        <v>1035</v>
      </c>
      <c r="M79" s="277">
        <v>1.42737</v>
      </c>
    </row>
    <row r="80" spans="1:13">
      <c r="A80" s="301">
        <v>71</v>
      </c>
      <c r="B80" s="277" t="s">
        <v>97</v>
      </c>
      <c r="C80" s="277">
        <v>1129.0999999999999</v>
      </c>
      <c r="D80" s="279">
        <v>1130.3</v>
      </c>
      <c r="E80" s="279">
        <v>1115.8999999999999</v>
      </c>
      <c r="F80" s="279">
        <v>1102.6999999999998</v>
      </c>
      <c r="G80" s="279">
        <v>1088.2999999999997</v>
      </c>
      <c r="H80" s="279">
        <v>1143.5</v>
      </c>
      <c r="I80" s="279">
        <v>1157.9000000000001</v>
      </c>
      <c r="J80" s="279">
        <v>1171.1000000000001</v>
      </c>
      <c r="K80" s="277">
        <v>1144.7</v>
      </c>
      <c r="L80" s="277">
        <v>1117.0999999999999</v>
      </c>
      <c r="M80" s="277">
        <v>13.597020000000001</v>
      </c>
    </row>
    <row r="81" spans="1:13">
      <c r="A81" s="301">
        <v>72</v>
      </c>
      <c r="B81" s="277" t="s">
        <v>98</v>
      </c>
      <c r="C81" s="277">
        <v>173.5</v>
      </c>
      <c r="D81" s="279">
        <v>173.25</v>
      </c>
      <c r="E81" s="279">
        <v>171.5</v>
      </c>
      <c r="F81" s="279">
        <v>169.5</v>
      </c>
      <c r="G81" s="279">
        <v>167.75</v>
      </c>
      <c r="H81" s="279">
        <v>175.25</v>
      </c>
      <c r="I81" s="279">
        <v>177</v>
      </c>
      <c r="J81" s="279">
        <v>179</v>
      </c>
      <c r="K81" s="277">
        <v>175</v>
      </c>
      <c r="L81" s="277">
        <v>171.25</v>
      </c>
      <c r="M81" s="277">
        <v>59.272629999999999</v>
      </c>
    </row>
    <row r="82" spans="1:13">
      <c r="A82" s="301">
        <v>73</v>
      </c>
      <c r="B82" s="277" t="s">
        <v>99</v>
      </c>
      <c r="C82" s="277">
        <v>56.7</v>
      </c>
      <c r="D82" s="279">
        <v>56.6</v>
      </c>
      <c r="E82" s="279">
        <v>56.1</v>
      </c>
      <c r="F82" s="279">
        <v>55.5</v>
      </c>
      <c r="G82" s="279">
        <v>55</v>
      </c>
      <c r="H82" s="279">
        <v>57.2</v>
      </c>
      <c r="I82" s="279">
        <v>57.7</v>
      </c>
      <c r="J82" s="279">
        <v>58.300000000000004</v>
      </c>
      <c r="K82" s="277">
        <v>57.1</v>
      </c>
      <c r="L82" s="277">
        <v>56</v>
      </c>
      <c r="M82" s="277">
        <v>449.02264000000002</v>
      </c>
    </row>
    <row r="83" spans="1:13">
      <c r="A83" s="301">
        <v>74</v>
      </c>
      <c r="B83" s="277" t="s">
        <v>370</v>
      </c>
      <c r="C83" s="277">
        <v>139.05000000000001</v>
      </c>
      <c r="D83" s="279">
        <v>138.45000000000002</v>
      </c>
      <c r="E83" s="279">
        <v>136.15000000000003</v>
      </c>
      <c r="F83" s="279">
        <v>133.25000000000003</v>
      </c>
      <c r="G83" s="279">
        <v>130.95000000000005</v>
      </c>
      <c r="H83" s="279">
        <v>141.35000000000002</v>
      </c>
      <c r="I83" s="279">
        <v>143.65000000000003</v>
      </c>
      <c r="J83" s="279">
        <v>146.55000000000001</v>
      </c>
      <c r="K83" s="277">
        <v>140.75</v>
      </c>
      <c r="L83" s="277">
        <v>135.55000000000001</v>
      </c>
      <c r="M83" s="277">
        <v>33.406440000000003</v>
      </c>
    </row>
    <row r="84" spans="1:13">
      <c r="A84" s="301">
        <v>75</v>
      </c>
      <c r="B84" s="277" t="s">
        <v>244</v>
      </c>
      <c r="C84" s="277">
        <v>114.15</v>
      </c>
      <c r="D84" s="279">
        <v>114.96666666666665</v>
      </c>
      <c r="E84" s="279">
        <v>110.7833333333333</v>
      </c>
      <c r="F84" s="279">
        <v>107.41666666666664</v>
      </c>
      <c r="G84" s="279">
        <v>103.23333333333329</v>
      </c>
      <c r="H84" s="279">
        <v>118.33333333333331</v>
      </c>
      <c r="I84" s="279">
        <v>122.51666666666668</v>
      </c>
      <c r="J84" s="279">
        <v>125.88333333333333</v>
      </c>
      <c r="K84" s="277">
        <v>119.15</v>
      </c>
      <c r="L84" s="277">
        <v>111.6</v>
      </c>
      <c r="M84" s="277">
        <v>140.42033000000001</v>
      </c>
    </row>
    <row r="85" spans="1:13">
      <c r="A85" s="301">
        <v>76</v>
      </c>
      <c r="B85" s="277" t="s">
        <v>100</v>
      </c>
      <c r="C85" s="277">
        <v>101.6</v>
      </c>
      <c r="D85" s="279">
        <v>101.98333333333335</v>
      </c>
      <c r="E85" s="279">
        <v>100.76666666666669</v>
      </c>
      <c r="F85" s="279">
        <v>99.933333333333351</v>
      </c>
      <c r="G85" s="279">
        <v>98.716666666666697</v>
      </c>
      <c r="H85" s="279">
        <v>102.81666666666669</v>
      </c>
      <c r="I85" s="279">
        <v>104.03333333333333</v>
      </c>
      <c r="J85" s="279">
        <v>104.86666666666669</v>
      </c>
      <c r="K85" s="277">
        <v>103.2</v>
      </c>
      <c r="L85" s="277">
        <v>101.15</v>
      </c>
      <c r="M85" s="277">
        <v>88.601830000000007</v>
      </c>
    </row>
    <row r="86" spans="1:13">
      <c r="A86" s="301">
        <v>77</v>
      </c>
      <c r="B86" s="277" t="s">
        <v>245</v>
      </c>
      <c r="C86" s="277">
        <v>152</v>
      </c>
      <c r="D86" s="279">
        <v>150.70000000000002</v>
      </c>
      <c r="E86" s="279">
        <v>145.60000000000002</v>
      </c>
      <c r="F86" s="279">
        <v>139.20000000000002</v>
      </c>
      <c r="G86" s="279">
        <v>134.10000000000002</v>
      </c>
      <c r="H86" s="279">
        <v>157.10000000000002</v>
      </c>
      <c r="I86" s="279">
        <v>162.19999999999999</v>
      </c>
      <c r="J86" s="279">
        <v>168.60000000000002</v>
      </c>
      <c r="K86" s="277">
        <v>155.80000000000001</v>
      </c>
      <c r="L86" s="277">
        <v>144.30000000000001</v>
      </c>
      <c r="M86" s="277">
        <v>30.077919999999999</v>
      </c>
    </row>
    <row r="87" spans="1:13">
      <c r="A87" s="301">
        <v>78</v>
      </c>
      <c r="B87" s="277" t="s">
        <v>101</v>
      </c>
      <c r="C87" s="277">
        <v>488.25</v>
      </c>
      <c r="D87" s="279">
        <v>488.56666666666666</v>
      </c>
      <c r="E87" s="279">
        <v>483.18333333333334</v>
      </c>
      <c r="F87" s="279">
        <v>478.11666666666667</v>
      </c>
      <c r="G87" s="279">
        <v>472.73333333333335</v>
      </c>
      <c r="H87" s="279">
        <v>493.63333333333333</v>
      </c>
      <c r="I87" s="279">
        <v>499.01666666666665</v>
      </c>
      <c r="J87" s="279">
        <v>504.08333333333331</v>
      </c>
      <c r="K87" s="277">
        <v>493.95</v>
      </c>
      <c r="L87" s="277">
        <v>483.5</v>
      </c>
      <c r="M87" s="277">
        <v>19.47767</v>
      </c>
    </row>
    <row r="88" spans="1:13">
      <c r="A88" s="301">
        <v>79</v>
      </c>
      <c r="B88" s="277" t="s">
        <v>103</v>
      </c>
      <c r="C88" s="277">
        <v>25.3</v>
      </c>
      <c r="D88" s="279">
        <v>25.350000000000005</v>
      </c>
      <c r="E88" s="279">
        <v>24.550000000000011</v>
      </c>
      <c r="F88" s="279">
        <v>23.800000000000008</v>
      </c>
      <c r="G88" s="279">
        <v>23.000000000000014</v>
      </c>
      <c r="H88" s="279">
        <v>26.100000000000009</v>
      </c>
      <c r="I88" s="279">
        <v>26.9</v>
      </c>
      <c r="J88" s="279">
        <v>27.650000000000006</v>
      </c>
      <c r="K88" s="277">
        <v>26.15</v>
      </c>
      <c r="L88" s="277">
        <v>24.6</v>
      </c>
      <c r="M88" s="277">
        <v>607.23086000000001</v>
      </c>
    </row>
    <row r="89" spans="1:13">
      <c r="A89" s="301">
        <v>80</v>
      </c>
      <c r="B89" s="277" t="s">
        <v>246</v>
      </c>
      <c r="C89" s="277">
        <v>490.65</v>
      </c>
      <c r="D89" s="279">
        <v>492.7166666666667</v>
      </c>
      <c r="E89" s="279">
        <v>486.43333333333339</v>
      </c>
      <c r="F89" s="279">
        <v>482.2166666666667</v>
      </c>
      <c r="G89" s="279">
        <v>475.93333333333339</v>
      </c>
      <c r="H89" s="279">
        <v>496.93333333333339</v>
      </c>
      <c r="I89" s="279">
        <v>503.2166666666667</v>
      </c>
      <c r="J89" s="279">
        <v>507.43333333333339</v>
      </c>
      <c r="K89" s="277">
        <v>499</v>
      </c>
      <c r="L89" s="277">
        <v>488.5</v>
      </c>
      <c r="M89" s="277">
        <v>1.3291900000000001</v>
      </c>
    </row>
    <row r="90" spans="1:13">
      <c r="A90" s="301">
        <v>81</v>
      </c>
      <c r="B90" s="277" t="s">
        <v>104</v>
      </c>
      <c r="C90" s="277">
        <v>685.3</v>
      </c>
      <c r="D90" s="279">
        <v>685.4</v>
      </c>
      <c r="E90" s="279">
        <v>680.3</v>
      </c>
      <c r="F90" s="279">
        <v>675.3</v>
      </c>
      <c r="G90" s="279">
        <v>670.19999999999993</v>
      </c>
      <c r="H90" s="279">
        <v>690.4</v>
      </c>
      <c r="I90" s="279">
        <v>695.50000000000011</v>
      </c>
      <c r="J90" s="279">
        <v>700.5</v>
      </c>
      <c r="K90" s="277">
        <v>690.5</v>
      </c>
      <c r="L90" s="277">
        <v>680.4</v>
      </c>
      <c r="M90" s="277">
        <v>3.74491</v>
      </c>
    </row>
    <row r="91" spans="1:13">
      <c r="A91" s="301">
        <v>82</v>
      </c>
      <c r="B91" s="277" t="s">
        <v>247</v>
      </c>
      <c r="C91" s="277">
        <v>412.25</v>
      </c>
      <c r="D91" s="279">
        <v>410.61666666666662</v>
      </c>
      <c r="E91" s="279">
        <v>406.23333333333323</v>
      </c>
      <c r="F91" s="279">
        <v>400.21666666666664</v>
      </c>
      <c r="G91" s="279">
        <v>395.83333333333326</v>
      </c>
      <c r="H91" s="279">
        <v>416.63333333333321</v>
      </c>
      <c r="I91" s="279">
        <v>421.01666666666654</v>
      </c>
      <c r="J91" s="279">
        <v>427.03333333333319</v>
      </c>
      <c r="K91" s="277">
        <v>415</v>
      </c>
      <c r="L91" s="277">
        <v>404.6</v>
      </c>
      <c r="M91" s="277">
        <v>0.91017999999999999</v>
      </c>
    </row>
    <row r="92" spans="1:13">
      <c r="A92" s="301">
        <v>83</v>
      </c>
      <c r="B92" s="277" t="s">
        <v>248</v>
      </c>
      <c r="C92" s="277">
        <v>862</v>
      </c>
      <c r="D92" s="279">
        <v>864.9</v>
      </c>
      <c r="E92" s="279">
        <v>852.15</v>
      </c>
      <c r="F92" s="279">
        <v>842.3</v>
      </c>
      <c r="G92" s="279">
        <v>829.55</v>
      </c>
      <c r="H92" s="279">
        <v>874.75</v>
      </c>
      <c r="I92" s="279">
        <v>887.5</v>
      </c>
      <c r="J92" s="279">
        <v>897.35</v>
      </c>
      <c r="K92" s="277">
        <v>877.65</v>
      </c>
      <c r="L92" s="277">
        <v>855.05</v>
      </c>
      <c r="M92" s="277">
        <v>6.3415800000000004</v>
      </c>
    </row>
    <row r="93" spans="1:13">
      <c r="A93" s="301">
        <v>84</v>
      </c>
      <c r="B93" s="277" t="s">
        <v>105</v>
      </c>
      <c r="C93" s="277">
        <v>671.55</v>
      </c>
      <c r="D93" s="279">
        <v>677.08333333333337</v>
      </c>
      <c r="E93" s="279">
        <v>660.66666666666674</v>
      </c>
      <c r="F93" s="279">
        <v>649.78333333333342</v>
      </c>
      <c r="G93" s="279">
        <v>633.36666666666679</v>
      </c>
      <c r="H93" s="279">
        <v>687.9666666666667</v>
      </c>
      <c r="I93" s="279">
        <v>704.38333333333344</v>
      </c>
      <c r="J93" s="279">
        <v>715.26666666666665</v>
      </c>
      <c r="K93" s="277">
        <v>693.5</v>
      </c>
      <c r="L93" s="277">
        <v>666.2</v>
      </c>
      <c r="M93" s="277">
        <v>38.211440000000003</v>
      </c>
    </row>
    <row r="94" spans="1:13">
      <c r="A94" s="301">
        <v>85</v>
      </c>
      <c r="B94" s="277" t="s">
        <v>250</v>
      </c>
      <c r="C94" s="277">
        <v>210</v>
      </c>
      <c r="D94" s="279">
        <v>211.33333333333334</v>
      </c>
      <c r="E94" s="279">
        <v>207.81666666666669</v>
      </c>
      <c r="F94" s="279">
        <v>205.63333333333335</v>
      </c>
      <c r="G94" s="279">
        <v>202.1166666666667</v>
      </c>
      <c r="H94" s="279">
        <v>213.51666666666668</v>
      </c>
      <c r="I94" s="279">
        <v>217.03333333333333</v>
      </c>
      <c r="J94" s="279">
        <v>219.21666666666667</v>
      </c>
      <c r="K94" s="277">
        <v>214.85</v>
      </c>
      <c r="L94" s="277">
        <v>209.15</v>
      </c>
      <c r="M94" s="277">
        <v>8.4413099999999996</v>
      </c>
    </row>
    <row r="95" spans="1:13">
      <c r="A95" s="301">
        <v>86</v>
      </c>
      <c r="B95" s="277" t="s">
        <v>386</v>
      </c>
      <c r="C95" s="277">
        <v>320</v>
      </c>
      <c r="D95" s="279">
        <v>321.78333333333336</v>
      </c>
      <c r="E95" s="279">
        <v>316.7166666666667</v>
      </c>
      <c r="F95" s="279">
        <v>313.43333333333334</v>
      </c>
      <c r="G95" s="279">
        <v>308.36666666666667</v>
      </c>
      <c r="H95" s="279">
        <v>325.06666666666672</v>
      </c>
      <c r="I95" s="279">
        <v>330.13333333333344</v>
      </c>
      <c r="J95" s="279">
        <v>333.41666666666674</v>
      </c>
      <c r="K95" s="277">
        <v>326.85000000000002</v>
      </c>
      <c r="L95" s="277">
        <v>318.5</v>
      </c>
      <c r="M95" s="277">
        <v>5.7235699999999996</v>
      </c>
    </row>
    <row r="96" spans="1:13">
      <c r="A96" s="301">
        <v>87</v>
      </c>
      <c r="B96" s="277" t="s">
        <v>106</v>
      </c>
      <c r="C96" s="277">
        <v>637.45000000000005</v>
      </c>
      <c r="D96" s="279">
        <v>637.2166666666667</v>
      </c>
      <c r="E96" s="279">
        <v>631.73333333333335</v>
      </c>
      <c r="F96" s="279">
        <v>626.01666666666665</v>
      </c>
      <c r="G96" s="279">
        <v>620.5333333333333</v>
      </c>
      <c r="H96" s="279">
        <v>642.93333333333339</v>
      </c>
      <c r="I96" s="279">
        <v>648.41666666666674</v>
      </c>
      <c r="J96" s="279">
        <v>654.13333333333344</v>
      </c>
      <c r="K96" s="277">
        <v>642.70000000000005</v>
      </c>
      <c r="L96" s="277">
        <v>631.5</v>
      </c>
      <c r="M96" s="277">
        <v>9.0232600000000005</v>
      </c>
    </row>
    <row r="97" spans="1:13">
      <c r="A97" s="301">
        <v>88</v>
      </c>
      <c r="B97" s="277" t="s">
        <v>108</v>
      </c>
      <c r="C97" s="277">
        <v>705.7</v>
      </c>
      <c r="D97" s="279">
        <v>703.25</v>
      </c>
      <c r="E97" s="279">
        <v>698.05</v>
      </c>
      <c r="F97" s="279">
        <v>690.4</v>
      </c>
      <c r="G97" s="279">
        <v>685.19999999999993</v>
      </c>
      <c r="H97" s="279">
        <v>710.9</v>
      </c>
      <c r="I97" s="279">
        <v>716.1</v>
      </c>
      <c r="J97" s="279">
        <v>723.75</v>
      </c>
      <c r="K97" s="277">
        <v>708.45</v>
      </c>
      <c r="L97" s="277">
        <v>695.6</v>
      </c>
      <c r="M97" s="277">
        <v>40.669359999999998</v>
      </c>
    </row>
    <row r="98" spans="1:13">
      <c r="A98" s="301">
        <v>89</v>
      </c>
      <c r="B98" s="277" t="s">
        <v>109</v>
      </c>
      <c r="C98" s="277">
        <v>1829.85</v>
      </c>
      <c r="D98" s="279">
        <v>1829.95</v>
      </c>
      <c r="E98" s="279">
        <v>1810.9</v>
      </c>
      <c r="F98" s="279">
        <v>1791.95</v>
      </c>
      <c r="G98" s="279">
        <v>1772.9</v>
      </c>
      <c r="H98" s="279">
        <v>1848.9</v>
      </c>
      <c r="I98" s="279">
        <v>1867.9499999999998</v>
      </c>
      <c r="J98" s="279">
        <v>1886.9</v>
      </c>
      <c r="K98" s="277">
        <v>1849</v>
      </c>
      <c r="L98" s="277">
        <v>1811</v>
      </c>
      <c r="M98" s="277">
        <v>38.161270000000002</v>
      </c>
    </row>
    <row r="99" spans="1:13">
      <c r="A99" s="301">
        <v>90</v>
      </c>
      <c r="B99" s="277" t="s">
        <v>252</v>
      </c>
      <c r="C99" s="277">
        <v>2475.5500000000002</v>
      </c>
      <c r="D99" s="279">
        <v>2458.15</v>
      </c>
      <c r="E99" s="279">
        <v>2417.4</v>
      </c>
      <c r="F99" s="279">
        <v>2359.25</v>
      </c>
      <c r="G99" s="279">
        <v>2318.5</v>
      </c>
      <c r="H99" s="279">
        <v>2516.3000000000002</v>
      </c>
      <c r="I99" s="279">
        <v>2557.0500000000002</v>
      </c>
      <c r="J99" s="279">
        <v>2615.2000000000003</v>
      </c>
      <c r="K99" s="277">
        <v>2498.9</v>
      </c>
      <c r="L99" s="277">
        <v>2400</v>
      </c>
      <c r="M99" s="277">
        <v>8.1188500000000001</v>
      </c>
    </row>
    <row r="100" spans="1:13">
      <c r="A100" s="301">
        <v>91</v>
      </c>
      <c r="B100" s="277" t="s">
        <v>110</v>
      </c>
      <c r="C100" s="277">
        <v>1117.05</v>
      </c>
      <c r="D100" s="279">
        <v>1108.55</v>
      </c>
      <c r="E100" s="279">
        <v>1094.1499999999999</v>
      </c>
      <c r="F100" s="279">
        <v>1071.25</v>
      </c>
      <c r="G100" s="279">
        <v>1056.8499999999999</v>
      </c>
      <c r="H100" s="279">
        <v>1131.4499999999998</v>
      </c>
      <c r="I100" s="279">
        <v>1145.8499999999999</v>
      </c>
      <c r="J100" s="279">
        <v>1168.7499999999998</v>
      </c>
      <c r="K100" s="277">
        <v>1122.95</v>
      </c>
      <c r="L100" s="277">
        <v>1085.6500000000001</v>
      </c>
      <c r="M100" s="277">
        <v>183.89929000000001</v>
      </c>
    </row>
    <row r="101" spans="1:13">
      <c r="A101" s="301">
        <v>92</v>
      </c>
      <c r="B101" s="277" t="s">
        <v>253</v>
      </c>
      <c r="C101" s="277">
        <v>598.75</v>
      </c>
      <c r="D101" s="279">
        <v>600.41666666666663</v>
      </c>
      <c r="E101" s="279">
        <v>595.38333333333321</v>
      </c>
      <c r="F101" s="279">
        <v>592.01666666666654</v>
      </c>
      <c r="G101" s="279">
        <v>586.98333333333312</v>
      </c>
      <c r="H101" s="279">
        <v>603.7833333333333</v>
      </c>
      <c r="I101" s="279">
        <v>608.81666666666683</v>
      </c>
      <c r="J101" s="279">
        <v>612.18333333333339</v>
      </c>
      <c r="K101" s="277">
        <v>605.45000000000005</v>
      </c>
      <c r="L101" s="277">
        <v>597.04999999999995</v>
      </c>
      <c r="M101" s="277">
        <v>18.934360000000002</v>
      </c>
    </row>
    <row r="102" spans="1:13">
      <c r="A102" s="301">
        <v>93</v>
      </c>
      <c r="B102" s="277" t="s">
        <v>111</v>
      </c>
      <c r="C102" s="277">
        <v>3015.05</v>
      </c>
      <c r="D102" s="279">
        <v>3030.5333333333333</v>
      </c>
      <c r="E102" s="279">
        <v>2985.5666666666666</v>
      </c>
      <c r="F102" s="279">
        <v>2956.0833333333335</v>
      </c>
      <c r="G102" s="279">
        <v>2911.1166666666668</v>
      </c>
      <c r="H102" s="279">
        <v>3060.0166666666664</v>
      </c>
      <c r="I102" s="279">
        <v>3104.9833333333327</v>
      </c>
      <c r="J102" s="279">
        <v>3134.4666666666662</v>
      </c>
      <c r="K102" s="277">
        <v>3075.5</v>
      </c>
      <c r="L102" s="277">
        <v>3001.05</v>
      </c>
      <c r="M102" s="277">
        <v>17.061170000000001</v>
      </c>
    </row>
    <row r="103" spans="1:13">
      <c r="A103" s="301">
        <v>94</v>
      </c>
      <c r="B103" s="277" t="s">
        <v>112</v>
      </c>
      <c r="C103" s="277">
        <v>425.45</v>
      </c>
      <c r="D103" s="279">
        <v>426.5</v>
      </c>
      <c r="E103" s="279">
        <v>420.5</v>
      </c>
      <c r="F103" s="279">
        <v>415.55</v>
      </c>
      <c r="G103" s="279">
        <v>409.55</v>
      </c>
      <c r="H103" s="279">
        <v>431.45</v>
      </c>
      <c r="I103" s="279">
        <v>437.45</v>
      </c>
      <c r="J103" s="279">
        <v>442.4</v>
      </c>
      <c r="K103" s="277">
        <v>432.5</v>
      </c>
      <c r="L103" s="277">
        <v>421.55</v>
      </c>
      <c r="M103" s="277">
        <v>8.1438299999999995</v>
      </c>
    </row>
    <row r="104" spans="1:13">
      <c r="A104" s="301">
        <v>95</v>
      </c>
      <c r="B104" s="277" t="s">
        <v>114</v>
      </c>
      <c r="C104" s="277">
        <v>193.3</v>
      </c>
      <c r="D104" s="279">
        <v>194.51666666666665</v>
      </c>
      <c r="E104" s="279">
        <v>191.23333333333329</v>
      </c>
      <c r="F104" s="279">
        <v>189.16666666666663</v>
      </c>
      <c r="G104" s="279">
        <v>185.88333333333327</v>
      </c>
      <c r="H104" s="279">
        <v>196.58333333333331</v>
      </c>
      <c r="I104" s="279">
        <v>199.86666666666667</v>
      </c>
      <c r="J104" s="279">
        <v>201.93333333333334</v>
      </c>
      <c r="K104" s="277">
        <v>197.8</v>
      </c>
      <c r="L104" s="277">
        <v>192.45</v>
      </c>
      <c r="M104" s="277">
        <v>106.28935</v>
      </c>
    </row>
    <row r="105" spans="1:13">
      <c r="A105" s="301">
        <v>96</v>
      </c>
      <c r="B105" s="277" t="s">
        <v>115</v>
      </c>
      <c r="C105" s="277">
        <v>211.65</v>
      </c>
      <c r="D105" s="279">
        <v>212.56666666666669</v>
      </c>
      <c r="E105" s="279">
        <v>210.33333333333337</v>
      </c>
      <c r="F105" s="279">
        <v>209.01666666666668</v>
      </c>
      <c r="G105" s="279">
        <v>206.78333333333336</v>
      </c>
      <c r="H105" s="279">
        <v>213.88333333333338</v>
      </c>
      <c r="I105" s="279">
        <v>216.11666666666667</v>
      </c>
      <c r="J105" s="279">
        <v>217.43333333333339</v>
      </c>
      <c r="K105" s="277">
        <v>214.8</v>
      </c>
      <c r="L105" s="277">
        <v>211.25</v>
      </c>
      <c r="M105" s="277">
        <v>42.567149999999998</v>
      </c>
    </row>
    <row r="106" spans="1:13">
      <c r="A106" s="301">
        <v>97</v>
      </c>
      <c r="B106" s="277" t="s">
        <v>116</v>
      </c>
      <c r="C106" s="277">
        <v>2194.4</v>
      </c>
      <c r="D106" s="279">
        <v>2199.0833333333335</v>
      </c>
      <c r="E106" s="279">
        <v>2186.5166666666669</v>
      </c>
      <c r="F106" s="279">
        <v>2178.6333333333332</v>
      </c>
      <c r="G106" s="279">
        <v>2166.0666666666666</v>
      </c>
      <c r="H106" s="279">
        <v>2206.9666666666672</v>
      </c>
      <c r="I106" s="279">
        <v>2219.5333333333338</v>
      </c>
      <c r="J106" s="279">
        <v>2227.4166666666674</v>
      </c>
      <c r="K106" s="277">
        <v>2211.65</v>
      </c>
      <c r="L106" s="277">
        <v>2191.1999999999998</v>
      </c>
      <c r="M106" s="277">
        <v>16.65474</v>
      </c>
    </row>
    <row r="107" spans="1:13">
      <c r="A107" s="301">
        <v>98</v>
      </c>
      <c r="B107" s="277" t="s">
        <v>254</v>
      </c>
      <c r="C107" s="277">
        <v>228.05</v>
      </c>
      <c r="D107" s="279">
        <v>228.29999999999998</v>
      </c>
      <c r="E107" s="279">
        <v>225.84999999999997</v>
      </c>
      <c r="F107" s="279">
        <v>223.64999999999998</v>
      </c>
      <c r="G107" s="279">
        <v>221.19999999999996</v>
      </c>
      <c r="H107" s="279">
        <v>230.49999999999997</v>
      </c>
      <c r="I107" s="279">
        <v>232.94999999999996</v>
      </c>
      <c r="J107" s="279">
        <v>235.14999999999998</v>
      </c>
      <c r="K107" s="277">
        <v>230.75</v>
      </c>
      <c r="L107" s="277">
        <v>226.1</v>
      </c>
      <c r="M107" s="277">
        <v>7.2698099999999997</v>
      </c>
    </row>
    <row r="108" spans="1:13">
      <c r="A108" s="301">
        <v>99</v>
      </c>
      <c r="B108" s="277" t="s">
        <v>255</v>
      </c>
      <c r="C108" s="277">
        <v>37.35</v>
      </c>
      <c r="D108" s="279">
        <v>37.6</v>
      </c>
      <c r="E108" s="279">
        <v>36.950000000000003</v>
      </c>
      <c r="F108" s="279">
        <v>36.550000000000004</v>
      </c>
      <c r="G108" s="279">
        <v>35.900000000000006</v>
      </c>
      <c r="H108" s="279">
        <v>38</v>
      </c>
      <c r="I108" s="279">
        <v>38.649999999999991</v>
      </c>
      <c r="J108" s="279">
        <v>39.049999999999997</v>
      </c>
      <c r="K108" s="277">
        <v>38.25</v>
      </c>
      <c r="L108" s="277">
        <v>37.200000000000003</v>
      </c>
      <c r="M108" s="277">
        <v>13.71815</v>
      </c>
    </row>
    <row r="109" spans="1:13">
      <c r="A109" s="301">
        <v>100</v>
      </c>
      <c r="B109" s="277" t="s">
        <v>117</v>
      </c>
      <c r="C109" s="277">
        <v>202.4</v>
      </c>
      <c r="D109" s="279">
        <v>204.5</v>
      </c>
      <c r="E109" s="279">
        <v>199</v>
      </c>
      <c r="F109" s="279">
        <v>195.6</v>
      </c>
      <c r="G109" s="279">
        <v>190.1</v>
      </c>
      <c r="H109" s="279">
        <v>207.9</v>
      </c>
      <c r="I109" s="279">
        <v>213.4</v>
      </c>
      <c r="J109" s="279">
        <v>216.8</v>
      </c>
      <c r="K109" s="277">
        <v>210</v>
      </c>
      <c r="L109" s="277">
        <v>201.1</v>
      </c>
      <c r="M109" s="277">
        <v>146.24191999999999</v>
      </c>
    </row>
    <row r="110" spans="1:13">
      <c r="A110" s="301">
        <v>101</v>
      </c>
      <c r="B110" s="277" t="s">
        <v>258</v>
      </c>
      <c r="C110" s="277">
        <v>192.5</v>
      </c>
      <c r="D110" s="279">
        <v>192.51666666666665</v>
      </c>
      <c r="E110" s="279">
        <v>181.23333333333329</v>
      </c>
      <c r="F110" s="279">
        <v>169.96666666666664</v>
      </c>
      <c r="G110" s="279">
        <v>158.68333333333328</v>
      </c>
      <c r="H110" s="279">
        <v>203.7833333333333</v>
      </c>
      <c r="I110" s="279">
        <v>215.06666666666666</v>
      </c>
      <c r="J110" s="279">
        <v>226.33333333333331</v>
      </c>
      <c r="K110" s="277">
        <v>203.8</v>
      </c>
      <c r="L110" s="277">
        <v>181.25</v>
      </c>
      <c r="M110" s="277">
        <v>31.83277</v>
      </c>
    </row>
    <row r="111" spans="1:13">
      <c r="A111" s="301">
        <v>102</v>
      </c>
      <c r="B111" s="277" t="s">
        <v>118</v>
      </c>
      <c r="C111" s="277">
        <v>380.35</v>
      </c>
      <c r="D111" s="279">
        <v>378.4666666666667</v>
      </c>
      <c r="E111" s="279">
        <v>375.73333333333341</v>
      </c>
      <c r="F111" s="279">
        <v>371.11666666666673</v>
      </c>
      <c r="G111" s="279">
        <v>368.38333333333344</v>
      </c>
      <c r="H111" s="279">
        <v>383.08333333333337</v>
      </c>
      <c r="I111" s="279">
        <v>385.81666666666672</v>
      </c>
      <c r="J111" s="279">
        <v>390.43333333333334</v>
      </c>
      <c r="K111" s="277">
        <v>381.2</v>
      </c>
      <c r="L111" s="277">
        <v>373.85</v>
      </c>
      <c r="M111" s="277">
        <v>329.07517000000001</v>
      </c>
    </row>
    <row r="112" spans="1:13">
      <c r="A112" s="301">
        <v>103</v>
      </c>
      <c r="B112" s="277" t="s">
        <v>256</v>
      </c>
      <c r="C112" s="277">
        <v>1275.1500000000001</v>
      </c>
      <c r="D112" s="279">
        <v>1279.3500000000001</v>
      </c>
      <c r="E112" s="279">
        <v>1255.8000000000002</v>
      </c>
      <c r="F112" s="279">
        <v>1236.45</v>
      </c>
      <c r="G112" s="279">
        <v>1212.9000000000001</v>
      </c>
      <c r="H112" s="279">
        <v>1298.7000000000003</v>
      </c>
      <c r="I112" s="279">
        <v>1322.25</v>
      </c>
      <c r="J112" s="279">
        <v>1341.6000000000004</v>
      </c>
      <c r="K112" s="277">
        <v>1302.9000000000001</v>
      </c>
      <c r="L112" s="277">
        <v>1260</v>
      </c>
      <c r="M112" s="277">
        <v>10.053559999999999</v>
      </c>
    </row>
    <row r="113" spans="1:13">
      <c r="A113" s="301">
        <v>104</v>
      </c>
      <c r="B113" s="277" t="s">
        <v>119</v>
      </c>
      <c r="C113" s="277">
        <v>443.6</v>
      </c>
      <c r="D113" s="279">
        <v>447.3</v>
      </c>
      <c r="E113" s="279">
        <v>438.65000000000003</v>
      </c>
      <c r="F113" s="279">
        <v>433.70000000000005</v>
      </c>
      <c r="G113" s="279">
        <v>425.05000000000007</v>
      </c>
      <c r="H113" s="279">
        <v>452.25</v>
      </c>
      <c r="I113" s="279">
        <v>460.9</v>
      </c>
      <c r="J113" s="279">
        <v>465.84999999999997</v>
      </c>
      <c r="K113" s="277">
        <v>455.95</v>
      </c>
      <c r="L113" s="277">
        <v>442.35</v>
      </c>
      <c r="M113" s="277">
        <v>15.245660000000001</v>
      </c>
    </row>
    <row r="114" spans="1:13">
      <c r="A114" s="301">
        <v>105</v>
      </c>
      <c r="B114" s="277" t="s">
        <v>257</v>
      </c>
      <c r="C114" s="277">
        <v>42.2</v>
      </c>
      <c r="D114" s="279">
        <v>43.050000000000004</v>
      </c>
      <c r="E114" s="279">
        <v>40.900000000000006</v>
      </c>
      <c r="F114" s="279">
        <v>39.6</v>
      </c>
      <c r="G114" s="279">
        <v>37.450000000000003</v>
      </c>
      <c r="H114" s="279">
        <v>44.350000000000009</v>
      </c>
      <c r="I114" s="279">
        <v>46.5</v>
      </c>
      <c r="J114" s="279">
        <v>47.800000000000011</v>
      </c>
      <c r="K114" s="277">
        <v>45.2</v>
      </c>
      <c r="L114" s="277">
        <v>41.75</v>
      </c>
      <c r="M114" s="277">
        <v>63.930190000000003</v>
      </c>
    </row>
    <row r="115" spans="1:13">
      <c r="A115" s="301">
        <v>106</v>
      </c>
      <c r="B115" s="277" t="s">
        <v>120</v>
      </c>
      <c r="C115" s="277">
        <v>9.1</v>
      </c>
      <c r="D115" s="279">
        <v>8.9166666666666661</v>
      </c>
      <c r="E115" s="279">
        <v>8.5833333333333321</v>
      </c>
      <c r="F115" s="279">
        <v>8.0666666666666664</v>
      </c>
      <c r="G115" s="279">
        <v>7.7333333333333325</v>
      </c>
      <c r="H115" s="279">
        <v>9.4333333333333318</v>
      </c>
      <c r="I115" s="279">
        <v>9.7666666666666639</v>
      </c>
      <c r="J115" s="279">
        <v>10.283333333333331</v>
      </c>
      <c r="K115" s="277">
        <v>9.25</v>
      </c>
      <c r="L115" s="277">
        <v>8.4</v>
      </c>
      <c r="M115" s="277">
        <v>5320.9168200000004</v>
      </c>
    </row>
    <row r="116" spans="1:13">
      <c r="A116" s="301">
        <v>107</v>
      </c>
      <c r="B116" s="277" t="s">
        <v>121</v>
      </c>
      <c r="C116" s="277">
        <v>32.15</v>
      </c>
      <c r="D116" s="279">
        <v>32.033333333333331</v>
      </c>
      <c r="E116" s="279">
        <v>31.11666666666666</v>
      </c>
      <c r="F116" s="279">
        <v>30.083333333333329</v>
      </c>
      <c r="G116" s="279">
        <v>29.166666666666657</v>
      </c>
      <c r="H116" s="279">
        <v>33.066666666666663</v>
      </c>
      <c r="I116" s="279">
        <v>33.983333333333334</v>
      </c>
      <c r="J116" s="279">
        <v>35.016666666666666</v>
      </c>
      <c r="K116" s="277">
        <v>32.950000000000003</v>
      </c>
      <c r="L116" s="277">
        <v>31</v>
      </c>
      <c r="M116" s="277">
        <v>620.09384</v>
      </c>
    </row>
    <row r="117" spans="1:13">
      <c r="A117" s="301">
        <v>108</v>
      </c>
      <c r="B117" s="277" t="s">
        <v>122</v>
      </c>
      <c r="C117" s="277">
        <v>417.75</v>
      </c>
      <c r="D117" s="279">
        <v>418.7833333333333</v>
      </c>
      <c r="E117" s="279">
        <v>414.56666666666661</v>
      </c>
      <c r="F117" s="279">
        <v>411.38333333333333</v>
      </c>
      <c r="G117" s="279">
        <v>407.16666666666663</v>
      </c>
      <c r="H117" s="279">
        <v>421.96666666666658</v>
      </c>
      <c r="I117" s="279">
        <v>426.18333333333328</v>
      </c>
      <c r="J117" s="279">
        <v>429.36666666666656</v>
      </c>
      <c r="K117" s="277">
        <v>423</v>
      </c>
      <c r="L117" s="277">
        <v>415.6</v>
      </c>
      <c r="M117" s="277">
        <v>29.91769</v>
      </c>
    </row>
    <row r="118" spans="1:13">
      <c r="A118" s="301">
        <v>109</v>
      </c>
      <c r="B118" s="277" t="s">
        <v>260</v>
      </c>
      <c r="C118" s="277">
        <v>104.5</v>
      </c>
      <c r="D118" s="279">
        <v>103.89999999999999</v>
      </c>
      <c r="E118" s="279">
        <v>101.79999999999998</v>
      </c>
      <c r="F118" s="279">
        <v>99.1</v>
      </c>
      <c r="G118" s="279">
        <v>96.999999999999986</v>
      </c>
      <c r="H118" s="279">
        <v>106.59999999999998</v>
      </c>
      <c r="I118" s="279">
        <v>108.69999999999997</v>
      </c>
      <c r="J118" s="279">
        <v>111.39999999999998</v>
      </c>
      <c r="K118" s="277">
        <v>106</v>
      </c>
      <c r="L118" s="277">
        <v>101.2</v>
      </c>
      <c r="M118" s="277">
        <v>122.77119</v>
      </c>
    </row>
    <row r="119" spans="1:13">
      <c r="A119" s="301">
        <v>110</v>
      </c>
      <c r="B119" s="277" t="s">
        <v>123</v>
      </c>
      <c r="C119" s="277">
        <v>1157.6500000000001</v>
      </c>
      <c r="D119" s="279">
        <v>1165.6333333333334</v>
      </c>
      <c r="E119" s="279">
        <v>1138.3166666666668</v>
      </c>
      <c r="F119" s="279">
        <v>1118.9833333333333</v>
      </c>
      <c r="G119" s="279">
        <v>1091.6666666666667</v>
      </c>
      <c r="H119" s="279">
        <v>1184.9666666666669</v>
      </c>
      <c r="I119" s="279">
        <v>1212.2833333333335</v>
      </c>
      <c r="J119" s="279">
        <v>1231.616666666667</v>
      </c>
      <c r="K119" s="277">
        <v>1192.95</v>
      </c>
      <c r="L119" s="277">
        <v>1146.3</v>
      </c>
      <c r="M119" s="277">
        <v>20.06007</v>
      </c>
    </row>
    <row r="120" spans="1:13">
      <c r="A120" s="301">
        <v>111</v>
      </c>
      <c r="B120" s="277" t="s">
        <v>124</v>
      </c>
      <c r="C120" s="277">
        <v>529.15</v>
      </c>
      <c r="D120" s="279">
        <v>526.86666666666667</v>
      </c>
      <c r="E120" s="279">
        <v>518.2833333333333</v>
      </c>
      <c r="F120" s="279">
        <v>507.41666666666663</v>
      </c>
      <c r="G120" s="279">
        <v>498.83333333333326</v>
      </c>
      <c r="H120" s="279">
        <v>537.73333333333335</v>
      </c>
      <c r="I120" s="279">
        <v>546.31666666666661</v>
      </c>
      <c r="J120" s="279">
        <v>557.18333333333339</v>
      </c>
      <c r="K120" s="277">
        <v>535.45000000000005</v>
      </c>
      <c r="L120" s="277">
        <v>516</v>
      </c>
      <c r="M120" s="277">
        <v>148.87691000000001</v>
      </c>
    </row>
    <row r="121" spans="1:13">
      <c r="A121" s="301">
        <v>112</v>
      </c>
      <c r="B121" s="277" t="s">
        <v>125</v>
      </c>
      <c r="C121" s="277">
        <v>199.5</v>
      </c>
      <c r="D121" s="279">
        <v>198</v>
      </c>
      <c r="E121" s="279">
        <v>194.7</v>
      </c>
      <c r="F121" s="279">
        <v>189.89999999999998</v>
      </c>
      <c r="G121" s="279">
        <v>186.59999999999997</v>
      </c>
      <c r="H121" s="279">
        <v>202.8</v>
      </c>
      <c r="I121" s="279">
        <v>206.10000000000002</v>
      </c>
      <c r="J121" s="279">
        <v>210.90000000000003</v>
      </c>
      <c r="K121" s="277">
        <v>201.3</v>
      </c>
      <c r="L121" s="277">
        <v>193.2</v>
      </c>
      <c r="M121" s="277">
        <v>66.43683</v>
      </c>
    </row>
    <row r="122" spans="1:13">
      <c r="A122" s="301">
        <v>113</v>
      </c>
      <c r="B122" s="277" t="s">
        <v>126</v>
      </c>
      <c r="C122" s="277">
        <v>947.4</v>
      </c>
      <c r="D122" s="279">
        <v>946.20000000000016</v>
      </c>
      <c r="E122" s="279">
        <v>940.40000000000032</v>
      </c>
      <c r="F122" s="279">
        <v>933.4000000000002</v>
      </c>
      <c r="G122" s="279">
        <v>927.60000000000036</v>
      </c>
      <c r="H122" s="279">
        <v>953.20000000000027</v>
      </c>
      <c r="I122" s="279">
        <v>959.00000000000023</v>
      </c>
      <c r="J122" s="279">
        <v>966.00000000000023</v>
      </c>
      <c r="K122" s="277">
        <v>952</v>
      </c>
      <c r="L122" s="277">
        <v>939.2</v>
      </c>
      <c r="M122" s="277">
        <v>57.985790000000001</v>
      </c>
    </row>
    <row r="123" spans="1:13">
      <c r="A123" s="301">
        <v>114</v>
      </c>
      <c r="B123" s="277" t="s">
        <v>127</v>
      </c>
      <c r="C123" s="277">
        <v>88.35</v>
      </c>
      <c r="D123" s="279">
        <v>88.616666666666674</v>
      </c>
      <c r="E123" s="279">
        <v>87.833333333333343</v>
      </c>
      <c r="F123" s="279">
        <v>87.316666666666663</v>
      </c>
      <c r="G123" s="279">
        <v>86.533333333333331</v>
      </c>
      <c r="H123" s="279">
        <v>89.133333333333354</v>
      </c>
      <c r="I123" s="279">
        <v>89.916666666666686</v>
      </c>
      <c r="J123" s="279">
        <v>90.433333333333366</v>
      </c>
      <c r="K123" s="277">
        <v>89.4</v>
      </c>
      <c r="L123" s="277">
        <v>88.1</v>
      </c>
      <c r="M123" s="277">
        <v>97.40352</v>
      </c>
    </row>
    <row r="124" spans="1:13">
      <c r="A124" s="301">
        <v>115</v>
      </c>
      <c r="B124" s="277" t="s">
        <v>262</v>
      </c>
      <c r="C124" s="277">
        <v>2010.95</v>
      </c>
      <c r="D124" s="279">
        <v>2008.3499999999997</v>
      </c>
      <c r="E124" s="279">
        <v>1992.6999999999994</v>
      </c>
      <c r="F124" s="279">
        <v>1974.4499999999996</v>
      </c>
      <c r="G124" s="279">
        <v>1958.7999999999993</v>
      </c>
      <c r="H124" s="279">
        <v>2026.5999999999995</v>
      </c>
      <c r="I124" s="279">
        <v>2042.2499999999995</v>
      </c>
      <c r="J124" s="279">
        <v>2060.4999999999995</v>
      </c>
      <c r="K124" s="277">
        <v>2024</v>
      </c>
      <c r="L124" s="277">
        <v>1990.1</v>
      </c>
      <c r="M124" s="277">
        <v>2.3535900000000001</v>
      </c>
    </row>
    <row r="125" spans="1:13">
      <c r="A125" s="301">
        <v>116</v>
      </c>
      <c r="B125" s="277" t="s">
        <v>2932</v>
      </c>
      <c r="C125" s="277">
        <v>1338.1</v>
      </c>
      <c r="D125" s="279">
        <v>1341.1333333333332</v>
      </c>
      <c r="E125" s="279">
        <v>1332.2666666666664</v>
      </c>
      <c r="F125" s="279">
        <v>1326.4333333333332</v>
      </c>
      <c r="G125" s="279">
        <v>1317.5666666666664</v>
      </c>
      <c r="H125" s="279">
        <v>1346.9666666666665</v>
      </c>
      <c r="I125" s="279">
        <v>1355.8333333333333</v>
      </c>
      <c r="J125" s="279">
        <v>1361.6666666666665</v>
      </c>
      <c r="K125" s="277">
        <v>1350</v>
      </c>
      <c r="L125" s="277">
        <v>1335.3</v>
      </c>
      <c r="M125" s="277">
        <v>3.4957099999999999</v>
      </c>
    </row>
    <row r="126" spans="1:13">
      <c r="A126" s="301">
        <v>117</v>
      </c>
      <c r="B126" s="277" t="s">
        <v>128</v>
      </c>
      <c r="C126" s="277">
        <v>196.7</v>
      </c>
      <c r="D126" s="279">
        <v>197.35</v>
      </c>
      <c r="E126" s="279">
        <v>195.7</v>
      </c>
      <c r="F126" s="279">
        <v>194.7</v>
      </c>
      <c r="G126" s="279">
        <v>193.04999999999998</v>
      </c>
      <c r="H126" s="279">
        <v>198.35</v>
      </c>
      <c r="I126" s="279">
        <v>200.00000000000003</v>
      </c>
      <c r="J126" s="279">
        <v>201</v>
      </c>
      <c r="K126" s="277">
        <v>199</v>
      </c>
      <c r="L126" s="277">
        <v>196.35</v>
      </c>
      <c r="M126" s="277">
        <v>147.37757999999999</v>
      </c>
    </row>
    <row r="127" spans="1:13">
      <c r="A127" s="301">
        <v>118</v>
      </c>
      <c r="B127" s="277" t="s">
        <v>129</v>
      </c>
      <c r="C127" s="277">
        <v>225.8</v>
      </c>
      <c r="D127" s="279">
        <v>226.68333333333337</v>
      </c>
      <c r="E127" s="279">
        <v>222.71666666666673</v>
      </c>
      <c r="F127" s="279">
        <v>219.63333333333335</v>
      </c>
      <c r="G127" s="279">
        <v>215.66666666666671</v>
      </c>
      <c r="H127" s="279">
        <v>229.76666666666674</v>
      </c>
      <c r="I127" s="279">
        <v>233.73333333333338</v>
      </c>
      <c r="J127" s="279">
        <v>236.81666666666675</v>
      </c>
      <c r="K127" s="277">
        <v>230.65</v>
      </c>
      <c r="L127" s="277">
        <v>223.6</v>
      </c>
      <c r="M127" s="277">
        <v>140.09011000000001</v>
      </c>
    </row>
    <row r="128" spans="1:13">
      <c r="A128" s="301">
        <v>119</v>
      </c>
      <c r="B128" s="277" t="s">
        <v>263</v>
      </c>
      <c r="C128" s="277">
        <v>56.9</v>
      </c>
      <c r="D128" s="279">
        <v>57.433333333333337</v>
      </c>
      <c r="E128" s="279">
        <v>56.116666666666674</v>
      </c>
      <c r="F128" s="279">
        <v>55.333333333333336</v>
      </c>
      <c r="G128" s="279">
        <v>54.016666666666673</v>
      </c>
      <c r="H128" s="279">
        <v>58.216666666666676</v>
      </c>
      <c r="I128" s="279">
        <v>59.533333333333339</v>
      </c>
      <c r="J128" s="279">
        <v>60.316666666666677</v>
      </c>
      <c r="K128" s="277">
        <v>58.75</v>
      </c>
      <c r="L128" s="277">
        <v>56.65</v>
      </c>
      <c r="M128" s="277">
        <v>13.98691</v>
      </c>
    </row>
    <row r="129" spans="1:13">
      <c r="A129" s="301">
        <v>120</v>
      </c>
      <c r="B129" s="277" t="s">
        <v>130</v>
      </c>
      <c r="C129" s="277">
        <v>285.75</v>
      </c>
      <c r="D129" s="279">
        <v>285.2</v>
      </c>
      <c r="E129" s="279">
        <v>283.14999999999998</v>
      </c>
      <c r="F129" s="279">
        <v>280.55</v>
      </c>
      <c r="G129" s="279">
        <v>278.5</v>
      </c>
      <c r="H129" s="279">
        <v>287.79999999999995</v>
      </c>
      <c r="I129" s="279">
        <v>289.85000000000002</v>
      </c>
      <c r="J129" s="279">
        <v>292.44999999999993</v>
      </c>
      <c r="K129" s="277">
        <v>287.25</v>
      </c>
      <c r="L129" s="277">
        <v>282.60000000000002</v>
      </c>
      <c r="M129" s="277">
        <v>94.886750000000006</v>
      </c>
    </row>
    <row r="130" spans="1:13">
      <c r="A130" s="301">
        <v>121</v>
      </c>
      <c r="B130" s="277" t="s">
        <v>264</v>
      </c>
      <c r="C130" s="277">
        <v>848.2</v>
      </c>
      <c r="D130" s="279">
        <v>846.06666666666661</v>
      </c>
      <c r="E130" s="279">
        <v>835.13333333333321</v>
      </c>
      <c r="F130" s="279">
        <v>822.06666666666661</v>
      </c>
      <c r="G130" s="279">
        <v>811.13333333333321</v>
      </c>
      <c r="H130" s="279">
        <v>859.13333333333321</v>
      </c>
      <c r="I130" s="279">
        <v>870.06666666666661</v>
      </c>
      <c r="J130" s="279">
        <v>883.13333333333321</v>
      </c>
      <c r="K130" s="277">
        <v>857</v>
      </c>
      <c r="L130" s="277">
        <v>833</v>
      </c>
      <c r="M130" s="277">
        <v>7.7558100000000003</v>
      </c>
    </row>
    <row r="131" spans="1:13">
      <c r="A131" s="301">
        <v>122</v>
      </c>
      <c r="B131" s="277" t="s">
        <v>131</v>
      </c>
      <c r="C131" s="277">
        <v>2123.8000000000002</v>
      </c>
      <c r="D131" s="279">
        <v>2078.8333333333335</v>
      </c>
      <c r="E131" s="279">
        <v>2020.0166666666669</v>
      </c>
      <c r="F131" s="279">
        <v>1916.2333333333333</v>
      </c>
      <c r="G131" s="279">
        <v>1857.4166666666667</v>
      </c>
      <c r="H131" s="279">
        <v>2182.6166666666668</v>
      </c>
      <c r="I131" s="279">
        <v>2241.4333333333334</v>
      </c>
      <c r="J131" s="279">
        <v>2345.2166666666672</v>
      </c>
      <c r="K131" s="277">
        <v>2137.65</v>
      </c>
      <c r="L131" s="277">
        <v>1975.05</v>
      </c>
      <c r="M131" s="277">
        <v>38.847520000000003</v>
      </c>
    </row>
    <row r="132" spans="1:13">
      <c r="A132" s="301">
        <v>123</v>
      </c>
      <c r="B132" s="277" t="s">
        <v>133</v>
      </c>
      <c r="C132" s="277">
        <v>1387.25</v>
      </c>
      <c r="D132" s="279">
        <v>1375.3666666666668</v>
      </c>
      <c r="E132" s="279">
        <v>1354.2333333333336</v>
      </c>
      <c r="F132" s="279">
        <v>1321.2166666666667</v>
      </c>
      <c r="G132" s="279">
        <v>1300.0833333333335</v>
      </c>
      <c r="H132" s="279">
        <v>1408.3833333333337</v>
      </c>
      <c r="I132" s="279">
        <v>1429.5166666666669</v>
      </c>
      <c r="J132" s="279">
        <v>1462.5333333333338</v>
      </c>
      <c r="K132" s="277">
        <v>1396.5</v>
      </c>
      <c r="L132" s="277">
        <v>1342.35</v>
      </c>
      <c r="M132" s="277">
        <v>60.292789999999997</v>
      </c>
    </row>
    <row r="133" spans="1:13">
      <c r="A133" s="301">
        <v>124</v>
      </c>
      <c r="B133" s="277" t="s">
        <v>134</v>
      </c>
      <c r="C133" s="277">
        <v>67.349999999999994</v>
      </c>
      <c r="D133" s="279">
        <v>67.600000000000009</v>
      </c>
      <c r="E133" s="279">
        <v>66.750000000000014</v>
      </c>
      <c r="F133" s="279">
        <v>66.150000000000006</v>
      </c>
      <c r="G133" s="279">
        <v>65.300000000000011</v>
      </c>
      <c r="H133" s="279">
        <v>68.200000000000017</v>
      </c>
      <c r="I133" s="279">
        <v>69.050000000000011</v>
      </c>
      <c r="J133" s="279">
        <v>69.65000000000002</v>
      </c>
      <c r="K133" s="277">
        <v>68.45</v>
      </c>
      <c r="L133" s="277">
        <v>67</v>
      </c>
      <c r="M133" s="277">
        <v>72.762600000000006</v>
      </c>
    </row>
    <row r="134" spans="1:13">
      <c r="A134" s="301">
        <v>125</v>
      </c>
      <c r="B134" s="277" t="s">
        <v>358</v>
      </c>
      <c r="C134" s="277">
        <v>1844.95</v>
      </c>
      <c r="D134" s="279">
        <v>1848.8500000000001</v>
      </c>
      <c r="E134" s="279">
        <v>1836.1000000000004</v>
      </c>
      <c r="F134" s="279">
        <v>1827.2500000000002</v>
      </c>
      <c r="G134" s="279">
        <v>1814.5000000000005</v>
      </c>
      <c r="H134" s="279">
        <v>1857.7000000000003</v>
      </c>
      <c r="I134" s="279">
        <v>1870.4499999999998</v>
      </c>
      <c r="J134" s="279">
        <v>1879.3000000000002</v>
      </c>
      <c r="K134" s="277">
        <v>1861.6</v>
      </c>
      <c r="L134" s="277">
        <v>1840</v>
      </c>
      <c r="M134" s="277">
        <v>1.2597700000000001</v>
      </c>
    </row>
    <row r="135" spans="1:13">
      <c r="A135" s="301">
        <v>126</v>
      </c>
      <c r="B135" s="277" t="s">
        <v>135</v>
      </c>
      <c r="C135" s="277">
        <v>276.60000000000002</v>
      </c>
      <c r="D135" s="279">
        <v>277.73333333333335</v>
      </c>
      <c r="E135" s="279">
        <v>273.9666666666667</v>
      </c>
      <c r="F135" s="279">
        <v>271.33333333333337</v>
      </c>
      <c r="G135" s="279">
        <v>267.56666666666672</v>
      </c>
      <c r="H135" s="279">
        <v>280.36666666666667</v>
      </c>
      <c r="I135" s="279">
        <v>284.13333333333333</v>
      </c>
      <c r="J135" s="279">
        <v>286.76666666666665</v>
      </c>
      <c r="K135" s="277">
        <v>281.5</v>
      </c>
      <c r="L135" s="277">
        <v>275.10000000000002</v>
      </c>
      <c r="M135" s="277">
        <v>37.291460000000001</v>
      </c>
    </row>
    <row r="136" spans="1:13">
      <c r="A136" s="301">
        <v>127</v>
      </c>
      <c r="B136" s="277" t="s">
        <v>136</v>
      </c>
      <c r="C136" s="277">
        <v>991.35</v>
      </c>
      <c r="D136" s="279">
        <v>994.25</v>
      </c>
      <c r="E136" s="279">
        <v>987.1</v>
      </c>
      <c r="F136" s="279">
        <v>982.85</v>
      </c>
      <c r="G136" s="279">
        <v>975.7</v>
      </c>
      <c r="H136" s="279">
        <v>998.5</v>
      </c>
      <c r="I136" s="279">
        <v>1005.6500000000001</v>
      </c>
      <c r="J136" s="279">
        <v>1009.9</v>
      </c>
      <c r="K136" s="277">
        <v>1001.4</v>
      </c>
      <c r="L136" s="277">
        <v>990</v>
      </c>
      <c r="M136" s="277">
        <v>20.263159999999999</v>
      </c>
    </row>
    <row r="137" spans="1:13">
      <c r="A137" s="301">
        <v>128</v>
      </c>
      <c r="B137" s="277" t="s">
        <v>266</v>
      </c>
      <c r="C137" s="277">
        <v>2340.4</v>
      </c>
      <c r="D137" s="279">
        <v>2352.4666666666667</v>
      </c>
      <c r="E137" s="279">
        <v>2316.9333333333334</v>
      </c>
      <c r="F137" s="279">
        <v>2293.4666666666667</v>
      </c>
      <c r="G137" s="279">
        <v>2257.9333333333334</v>
      </c>
      <c r="H137" s="279">
        <v>2375.9333333333334</v>
      </c>
      <c r="I137" s="279">
        <v>2411.4666666666672</v>
      </c>
      <c r="J137" s="279">
        <v>2434.9333333333334</v>
      </c>
      <c r="K137" s="277">
        <v>2388</v>
      </c>
      <c r="L137" s="277">
        <v>2329</v>
      </c>
      <c r="M137" s="277">
        <v>0.95077</v>
      </c>
    </row>
    <row r="138" spans="1:13">
      <c r="A138" s="301">
        <v>129</v>
      </c>
      <c r="B138" s="277" t="s">
        <v>265</v>
      </c>
      <c r="C138" s="277">
        <v>1579.55</v>
      </c>
      <c r="D138" s="279">
        <v>1595.45</v>
      </c>
      <c r="E138" s="279">
        <v>1559</v>
      </c>
      <c r="F138" s="279">
        <v>1538.45</v>
      </c>
      <c r="G138" s="279">
        <v>1502</v>
      </c>
      <c r="H138" s="279">
        <v>1616</v>
      </c>
      <c r="I138" s="279">
        <v>1652.4500000000003</v>
      </c>
      <c r="J138" s="279">
        <v>1673</v>
      </c>
      <c r="K138" s="277">
        <v>1631.9</v>
      </c>
      <c r="L138" s="277">
        <v>1574.9</v>
      </c>
      <c r="M138" s="277">
        <v>1.64561</v>
      </c>
    </row>
    <row r="139" spans="1:13">
      <c r="A139" s="301">
        <v>130</v>
      </c>
      <c r="B139" s="277" t="s">
        <v>137</v>
      </c>
      <c r="C139" s="277">
        <v>970.1</v>
      </c>
      <c r="D139" s="279">
        <v>974.36666666666667</v>
      </c>
      <c r="E139" s="279">
        <v>956.23333333333335</v>
      </c>
      <c r="F139" s="279">
        <v>942.36666666666667</v>
      </c>
      <c r="G139" s="279">
        <v>924.23333333333335</v>
      </c>
      <c r="H139" s="279">
        <v>988.23333333333335</v>
      </c>
      <c r="I139" s="279">
        <v>1006.3666666666668</v>
      </c>
      <c r="J139" s="279">
        <v>1020.2333333333333</v>
      </c>
      <c r="K139" s="277">
        <v>992.5</v>
      </c>
      <c r="L139" s="277">
        <v>960.5</v>
      </c>
      <c r="M139" s="277">
        <v>43.732430000000001</v>
      </c>
    </row>
    <row r="140" spans="1:13">
      <c r="A140" s="301">
        <v>131</v>
      </c>
      <c r="B140" s="277" t="s">
        <v>138</v>
      </c>
      <c r="C140" s="277">
        <v>601.95000000000005</v>
      </c>
      <c r="D140" s="279">
        <v>606.2166666666667</v>
      </c>
      <c r="E140" s="279">
        <v>596.73333333333335</v>
      </c>
      <c r="F140" s="279">
        <v>591.51666666666665</v>
      </c>
      <c r="G140" s="279">
        <v>582.0333333333333</v>
      </c>
      <c r="H140" s="279">
        <v>611.43333333333339</v>
      </c>
      <c r="I140" s="279">
        <v>620.91666666666674</v>
      </c>
      <c r="J140" s="279">
        <v>626.13333333333344</v>
      </c>
      <c r="K140" s="277">
        <v>615.70000000000005</v>
      </c>
      <c r="L140" s="277">
        <v>601</v>
      </c>
      <c r="M140" s="277">
        <v>37.080689999999997</v>
      </c>
    </row>
    <row r="141" spans="1:13">
      <c r="A141" s="301">
        <v>132</v>
      </c>
      <c r="B141" s="277" t="s">
        <v>139</v>
      </c>
      <c r="C141" s="277">
        <v>132.4</v>
      </c>
      <c r="D141" s="279">
        <v>132.88333333333335</v>
      </c>
      <c r="E141" s="279">
        <v>131.31666666666672</v>
      </c>
      <c r="F141" s="279">
        <v>130.23333333333338</v>
      </c>
      <c r="G141" s="279">
        <v>128.66666666666674</v>
      </c>
      <c r="H141" s="279">
        <v>133.9666666666667</v>
      </c>
      <c r="I141" s="279">
        <v>135.53333333333336</v>
      </c>
      <c r="J141" s="279">
        <v>136.61666666666667</v>
      </c>
      <c r="K141" s="277">
        <v>134.44999999999999</v>
      </c>
      <c r="L141" s="277">
        <v>131.80000000000001</v>
      </c>
      <c r="M141" s="277">
        <v>111.70689</v>
      </c>
    </row>
    <row r="142" spans="1:13">
      <c r="A142" s="301">
        <v>133</v>
      </c>
      <c r="B142" s="277" t="s">
        <v>140</v>
      </c>
      <c r="C142" s="277">
        <v>161.05000000000001</v>
      </c>
      <c r="D142" s="279">
        <v>161.23333333333335</v>
      </c>
      <c r="E142" s="279">
        <v>158.7166666666667</v>
      </c>
      <c r="F142" s="279">
        <v>156.38333333333335</v>
      </c>
      <c r="G142" s="279">
        <v>153.8666666666667</v>
      </c>
      <c r="H142" s="279">
        <v>163.56666666666669</v>
      </c>
      <c r="I142" s="279">
        <v>166.08333333333334</v>
      </c>
      <c r="J142" s="279">
        <v>168.41666666666669</v>
      </c>
      <c r="K142" s="277">
        <v>163.75</v>
      </c>
      <c r="L142" s="277">
        <v>158.9</v>
      </c>
      <c r="M142" s="277">
        <v>113.59702</v>
      </c>
    </row>
    <row r="143" spans="1:13">
      <c r="A143" s="301">
        <v>134</v>
      </c>
      <c r="B143" s="277" t="s">
        <v>141</v>
      </c>
      <c r="C143" s="277">
        <v>373.85</v>
      </c>
      <c r="D143" s="279">
        <v>374.91666666666669</v>
      </c>
      <c r="E143" s="279">
        <v>369.13333333333338</v>
      </c>
      <c r="F143" s="279">
        <v>364.41666666666669</v>
      </c>
      <c r="G143" s="279">
        <v>358.63333333333338</v>
      </c>
      <c r="H143" s="279">
        <v>379.63333333333338</v>
      </c>
      <c r="I143" s="279">
        <v>385.41666666666669</v>
      </c>
      <c r="J143" s="279">
        <v>390.13333333333338</v>
      </c>
      <c r="K143" s="277">
        <v>380.7</v>
      </c>
      <c r="L143" s="277">
        <v>370.2</v>
      </c>
      <c r="M143" s="277">
        <v>29.625309999999999</v>
      </c>
    </row>
    <row r="144" spans="1:13">
      <c r="A144" s="301">
        <v>135</v>
      </c>
      <c r="B144" s="277" t="s">
        <v>142</v>
      </c>
      <c r="C144" s="277">
        <v>7082.5</v>
      </c>
      <c r="D144" s="279">
        <v>7045.833333333333</v>
      </c>
      <c r="E144" s="279">
        <v>6991.6666666666661</v>
      </c>
      <c r="F144" s="279">
        <v>6900.833333333333</v>
      </c>
      <c r="G144" s="279">
        <v>6846.6666666666661</v>
      </c>
      <c r="H144" s="279">
        <v>7136.6666666666661</v>
      </c>
      <c r="I144" s="279">
        <v>7190.8333333333321</v>
      </c>
      <c r="J144" s="279">
        <v>7281.6666666666661</v>
      </c>
      <c r="K144" s="277">
        <v>7100</v>
      </c>
      <c r="L144" s="277">
        <v>6955</v>
      </c>
      <c r="M144" s="277">
        <v>9.6117799999999995</v>
      </c>
    </row>
    <row r="145" spans="1:13">
      <c r="A145" s="301">
        <v>136</v>
      </c>
      <c r="B145" s="277" t="s">
        <v>143</v>
      </c>
      <c r="C145" s="277">
        <v>581.29999999999995</v>
      </c>
      <c r="D145" s="279">
        <v>583.13333333333333</v>
      </c>
      <c r="E145" s="279">
        <v>577.76666666666665</v>
      </c>
      <c r="F145" s="279">
        <v>574.23333333333335</v>
      </c>
      <c r="G145" s="279">
        <v>568.86666666666667</v>
      </c>
      <c r="H145" s="279">
        <v>586.66666666666663</v>
      </c>
      <c r="I145" s="279">
        <v>592.03333333333319</v>
      </c>
      <c r="J145" s="279">
        <v>595.56666666666661</v>
      </c>
      <c r="K145" s="277">
        <v>588.5</v>
      </c>
      <c r="L145" s="277">
        <v>579.6</v>
      </c>
      <c r="M145" s="277">
        <v>14.365180000000001</v>
      </c>
    </row>
    <row r="146" spans="1:13">
      <c r="A146" s="301">
        <v>137</v>
      </c>
      <c r="B146" s="277" t="s">
        <v>144</v>
      </c>
      <c r="C146" s="277">
        <v>549.45000000000005</v>
      </c>
      <c r="D146" s="279">
        <v>552.63333333333333</v>
      </c>
      <c r="E146" s="279">
        <v>540.26666666666665</v>
      </c>
      <c r="F146" s="279">
        <v>531.08333333333337</v>
      </c>
      <c r="G146" s="279">
        <v>518.7166666666667</v>
      </c>
      <c r="H146" s="279">
        <v>561.81666666666661</v>
      </c>
      <c r="I146" s="279">
        <v>574.18333333333317</v>
      </c>
      <c r="J146" s="279">
        <v>583.36666666666656</v>
      </c>
      <c r="K146" s="277">
        <v>565</v>
      </c>
      <c r="L146" s="277">
        <v>543.45000000000005</v>
      </c>
      <c r="M146" s="277">
        <v>9.3187599999999993</v>
      </c>
    </row>
    <row r="147" spans="1:13">
      <c r="A147" s="301">
        <v>138</v>
      </c>
      <c r="B147" s="277" t="s">
        <v>145</v>
      </c>
      <c r="C147" s="277">
        <v>1060.05</v>
      </c>
      <c r="D147" s="279">
        <v>1060</v>
      </c>
      <c r="E147" s="279">
        <v>1045.0999999999999</v>
      </c>
      <c r="F147" s="279">
        <v>1030.1499999999999</v>
      </c>
      <c r="G147" s="279">
        <v>1015.2499999999998</v>
      </c>
      <c r="H147" s="279">
        <v>1074.95</v>
      </c>
      <c r="I147" s="279">
        <v>1089.8500000000001</v>
      </c>
      <c r="J147" s="279">
        <v>1104.8000000000002</v>
      </c>
      <c r="K147" s="277">
        <v>1074.9000000000001</v>
      </c>
      <c r="L147" s="277">
        <v>1045.05</v>
      </c>
      <c r="M147" s="277">
        <v>16.241199999999999</v>
      </c>
    </row>
    <row r="148" spans="1:13">
      <c r="A148" s="301">
        <v>139</v>
      </c>
      <c r="B148" s="277" t="s">
        <v>146</v>
      </c>
      <c r="C148" s="277">
        <v>1153.0999999999999</v>
      </c>
      <c r="D148" s="279">
        <v>1158.8</v>
      </c>
      <c r="E148" s="279">
        <v>1142.8</v>
      </c>
      <c r="F148" s="279">
        <v>1132.5</v>
      </c>
      <c r="G148" s="279">
        <v>1116.5</v>
      </c>
      <c r="H148" s="279">
        <v>1169.0999999999999</v>
      </c>
      <c r="I148" s="279">
        <v>1185.0999999999999</v>
      </c>
      <c r="J148" s="279">
        <v>1195.3999999999999</v>
      </c>
      <c r="K148" s="277">
        <v>1174.8</v>
      </c>
      <c r="L148" s="277">
        <v>1148.5</v>
      </c>
      <c r="M148" s="277">
        <v>5.0165899999999999</v>
      </c>
    </row>
    <row r="149" spans="1:13">
      <c r="A149" s="301">
        <v>140</v>
      </c>
      <c r="B149" s="277" t="s">
        <v>147</v>
      </c>
      <c r="C149" s="277">
        <v>117.6</v>
      </c>
      <c r="D149" s="279">
        <v>118.13333333333333</v>
      </c>
      <c r="E149" s="279">
        <v>116.31666666666665</v>
      </c>
      <c r="F149" s="279">
        <v>115.03333333333332</v>
      </c>
      <c r="G149" s="279">
        <v>113.21666666666664</v>
      </c>
      <c r="H149" s="279">
        <v>119.41666666666666</v>
      </c>
      <c r="I149" s="279">
        <v>121.23333333333332</v>
      </c>
      <c r="J149" s="279">
        <v>122.51666666666667</v>
      </c>
      <c r="K149" s="277">
        <v>119.95</v>
      </c>
      <c r="L149" s="277">
        <v>116.85</v>
      </c>
      <c r="M149" s="277">
        <v>158.31252000000001</v>
      </c>
    </row>
    <row r="150" spans="1:13">
      <c r="A150" s="301">
        <v>141</v>
      </c>
      <c r="B150" s="277" t="s">
        <v>268</v>
      </c>
      <c r="C150" s="277">
        <v>1197.95</v>
      </c>
      <c r="D150" s="279">
        <v>1200.9833333333333</v>
      </c>
      <c r="E150" s="279">
        <v>1186.9666666666667</v>
      </c>
      <c r="F150" s="279">
        <v>1175.9833333333333</v>
      </c>
      <c r="G150" s="279">
        <v>1161.9666666666667</v>
      </c>
      <c r="H150" s="279">
        <v>1211.9666666666667</v>
      </c>
      <c r="I150" s="279">
        <v>1225.9833333333336</v>
      </c>
      <c r="J150" s="279">
        <v>1236.9666666666667</v>
      </c>
      <c r="K150" s="277">
        <v>1215</v>
      </c>
      <c r="L150" s="277">
        <v>1190</v>
      </c>
      <c r="M150" s="277">
        <v>2.59192</v>
      </c>
    </row>
    <row r="151" spans="1:13">
      <c r="A151" s="301">
        <v>142</v>
      </c>
      <c r="B151" s="277" t="s">
        <v>148</v>
      </c>
      <c r="C151" s="277">
        <v>59598.55</v>
      </c>
      <c r="D151" s="279">
        <v>59880.366666666669</v>
      </c>
      <c r="E151" s="279">
        <v>59223.233333333337</v>
      </c>
      <c r="F151" s="279">
        <v>58847.916666666672</v>
      </c>
      <c r="G151" s="279">
        <v>58190.78333333334</v>
      </c>
      <c r="H151" s="279">
        <v>60255.683333333334</v>
      </c>
      <c r="I151" s="279">
        <v>60912.816666666666</v>
      </c>
      <c r="J151" s="279">
        <v>61288.133333333331</v>
      </c>
      <c r="K151" s="277">
        <v>60537.5</v>
      </c>
      <c r="L151" s="277">
        <v>59505.05</v>
      </c>
      <c r="M151" s="277">
        <v>0.22258</v>
      </c>
    </row>
    <row r="152" spans="1:13">
      <c r="A152" s="301">
        <v>143</v>
      </c>
      <c r="B152" s="277" t="s">
        <v>267</v>
      </c>
      <c r="C152" s="277">
        <v>34.25</v>
      </c>
      <c r="D152" s="279">
        <v>34.449999999999996</v>
      </c>
      <c r="E152" s="279">
        <v>33.949999999999989</v>
      </c>
      <c r="F152" s="279">
        <v>33.649999999999991</v>
      </c>
      <c r="G152" s="279">
        <v>33.149999999999984</v>
      </c>
      <c r="H152" s="279">
        <v>34.749999999999993</v>
      </c>
      <c r="I152" s="279">
        <v>35.250000000000007</v>
      </c>
      <c r="J152" s="279">
        <v>35.549999999999997</v>
      </c>
      <c r="K152" s="277">
        <v>34.950000000000003</v>
      </c>
      <c r="L152" s="277">
        <v>34.15</v>
      </c>
      <c r="M152" s="277">
        <v>8.4186999999999994</v>
      </c>
    </row>
    <row r="153" spans="1:13">
      <c r="A153" s="301">
        <v>144</v>
      </c>
      <c r="B153" s="277" t="s">
        <v>149</v>
      </c>
      <c r="C153" s="277">
        <v>1212.05</v>
      </c>
      <c r="D153" s="279">
        <v>1199.0166666666667</v>
      </c>
      <c r="E153" s="279">
        <v>1183.0333333333333</v>
      </c>
      <c r="F153" s="279">
        <v>1154.0166666666667</v>
      </c>
      <c r="G153" s="279">
        <v>1138.0333333333333</v>
      </c>
      <c r="H153" s="279">
        <v>1228.0333333333333</v>
      </c>
      <c r="I153" s="279">
        <v>1244.0166666666664</v>
      </c>
      <c r="J153" s="279">
        <v>1273.0333333333333</v>
      </c>
      <c r="K153" s="277">
        <v>1215</v>
      </c>
      <c r="L153" s="277">
        <v>1170</v>
      </c>
      <c r="M153" s="277">
        <v>26.104120000000002</v>
      </c>
    </row>
    <row r="154" spans="1:13">
      <c r="A154" s="301">
        <v>145</v>
      </c>
      <c r="B154" s="277" t="s">
        <v>3162</v>
      </c>
      <c r="C154" s="277">
        <v>280.60000000000002</v>
      </c>
      <c r="D154" s="279">
        <v>278.91666666666669</v>
      </c>
      <c r="E154" s="279">
        <v>268.83333333333337</v>
      </c>
      <c r="F154" s="279">
        <v>257.06666666666666</v>
      </c>
      <c r="G154" s="279">
        <v>246.98333333333335</v>
      </c>
      <c r="H154" s="279">
        <v>290.68333333333339</v>
      </c>
      <c r="I154" s="279">
        <v>300.76666666666677</v>
      </c>
      <c r="J154" s="279">
        <v>312.53333333333342</v>
      </c>
      <c r="K154" s="277">
        <v>289</v>
      </c>
      <c r="L154" s="277">
        <v>267.14999999999998</v>
      </c>
      <c r="M154" s="277">
        <v>31.731280000000002</v>
      </c>
    </row>
    <row r="155" spans="1:13">
      <c r="A155" s="301">
        <v>146</v>
      </c>
      <c r="B155" s="277" t="s">
        <v>269</v>
      </c>
      <c r="C155" s="277">
        <v>851.3</v>
      </c>
      <c r="D155" s="279">
        <v>849.69999999999993</v>
      </c>
      <c r="E155" s="279">
        <v>834.59999999999991</v>
      </c>
      <c r="F155" s="279">
        <v>817.9</v>
      </c>
      <c r="G155" s="279">
        <v>802.8</v>
      </c>
      <c r="H155" s="279">
        <v>866.39999999999986</v>
      </c>
      <c r="I155" s="279">
        <v>881.5</v>
      </c>
      <c r="J155" s="279">
        <v>898.19999999999982</v>
      </c>
      <c r="K155" s="277">
        <v>864.8</v>
      </c>
      <c r="L155" s="277">
        <v>833</v>
      </c>
      <c r="M155" s="277">
        <v>4.3301499999999997</v>
      </c>
    </row>
    <row r="156" spans="1:13">
      <c r="A156" s="301">
        <v>147</v>
      </c>
      <c r="B156" s="277" t="s">
        <v>150</v>
      </c>
      <c r="C156" s="277">
        <v>37.700000000000003</v>
      </c>
      <c r="D156" s="279">
        <v>37.916666666666664</v>
      </c>
      <c r="E156" s="279">
        <v>37.333333333333329</v>
      </c>
      <c r="F156" s="279">
        <v>36.966666666666661</v>
      </c>
      <c r="G156" s="279">
        <v>36.383333333333326</v>
      </c>
      <c r="H156" s="279">
        <v>38.283333333333331</v>
      </c>
      <c r="I156" s="279">
        <v>38.86666666666666</v>
      </c>
      <c r="J156" s="279">
        <v>39.233333333333334</v>
      </c>
      <c r="K156" s="277">
        <v>38.5</v>
      </c>
      <c r="L156" s="277">
        <v>37.549999999999997</v>
      </c>
      <c r="M156" s="277">
        <v>79.916259999999994</v>
      </c>
    </row>
    <row r="157" spans="1:13">
      <c r="A157" s="301">
        <v>148</v>
      </c>
      <c r="B157" s="277" t="s">
        <v>261</v>
      </c>
      <c r="C157" s="277">
        <v>3238.8</v>
      </c>
      <c r="D157" s="279">
        <v>3246.3833333333332</v>
      </c>
      <c r="E157" s="279">
        <v>3216.4166666666665</v>
      </c>
      <c r="F157" s="279">
        <v>3194.0333333333333</v>
      </c>
      <c r="G157" s="279">
        <v>3164.0666666666666</v>
      </c>
      <c r="H157" s="279">
        <v>3268.7666666666664</v>
      </c>
      <c r="I157" s="279">
        <v>3298.7333333333336</v>
      </c>
      <c r="J157" s="279">
        <v>3321.1166666666663</v>
      </c>
      <c r="K157" s="277">
        <v>3276.35</v>
      </c>
      <c r="L157" s="277">
        <v>3224</v>
      </c>
      <c r="M157" s="277">
        <v>3.6876500000000001</v>
      </c>
    </row>
    <row r="158" spans="1:13">
      <c r="A158" s="301">
        <v>149</v>
      </c>
      <c r="B158" s="277" t="s">
        <v>153</v>
      </c>
      <c r="C158" s="277">
        <v>16478.8</v>
      </c>
      <c r="D158" s="279">
        <v>16529.233333333334</v>
      </c>
      <c r="E158" s="279">
        <v>16350.566666666666</v>
      </c>
      <c r="F158" s="279">
        <v>16222.333333333332</v>
      </c>
      <c r="G158" s="279">
        <v>16043.666666666664</v>
      </c>
      <c r="H158" s="279">
        <v>16657.466666666667</v>
      </c>
      <c r="I158" s="279">
        <v>16836.133333333331</v>
      </c>
      <c r="J158" s="279">
        <v>16964.366666666669</v>
      </c>
      <c r="K158" s="277">
        <v>16707.900000000001</v>
      </c>
      <c r="L158" s="277">
        <v>16401</v>
      </c>
      <c r="M158" s="277">
        <v>0.74073</v>
      </c>
    </row>
    <row r="159" spans="1:13">
      <c r="A159" s="301">
        <v>150</v>
      </c>
      <c r="B159" s="277" t="s">
        <v>270</v>
      </c>
      <c r="C159" s="277">
        <v>22.75</v>
      </c>
      <c r="D159" s="279">
        <v>22.900000000000002</v>
      </c>
      <c r="E159" s="279">
        <v>22.450000000000003</v>
      </c>
      <c r="F159" s="279">
        <v>22.150000000000002</v>
      </c>
      <c r="G159" s="279">
        <v>21.700000000000003</v>
      </c>
      <c r="H159" s="279">
        <v>23.200000000000003</v>
      </c>
      <c r="I159" s="279">
        <v>23.65</v>
      </c>
      <c r="J159" s="279">
        <v>23.950000000000003</v>
      </c>
      <c r="K159" s="277">
        <v>23.35</v>
      </c>
      <c r="L159" s="277">
        <v>22.6</v>
      </c>
      <c r="M159" s="277">
        <v>62.472020000000001</v>
      </c>
    </row>
    <row r="160" spans="1:13">
      <c r="A160" s="301">
        <v>151</v>
      </c>
      <c r="B160" s="277" t="s">
        <v>155</v>
      </c>
      <c r="C160" s="277">
        <v>95.7</v>
      </c>
      <c r="D160" s="279">
        <v>95.583333333333329</v>
      </c>
      <c r="E160" s="279">
        <v>94.566666666666663</v>
      </c>
      <c r="F160" s="279">
        <v>93.433333333333337</v>
      </c>
      <c r="G160" s="279">
        <v>92.416666666666671</v>
      </c>
      <c r="H160" s="279">
        <v>96.716666666666654</v>
      </c>
      <c r="I160" s="279">
        <v>97.733333333333334</v>
      </c>
      <c r="J160" s="279">
        <v>98.866666666666646</v>
      </c>
      <c r="K160" s="277">
        <v>96.6</v>
      </c>
      <c r="L160" s="277">
        <v>94.45</v>
      </c>
      <c r="M160" s="277">
        <v>41.834330000000001</v>
      </c>
    </row>
    <row r="161" spans="1:13">
      <c r="A161" s="301">
        <v>152</v>
      </c>
      <c r="B161" s="277" t="s">
        <v>156</v>
      </c>
      <c r="C161" s="277">
        <v>105.4</v>
      </c>
      <c r="D161" s="279">
        <v>105.71666666666665</v>
      </c>
      <c r="E161" s="279">
        <v>103.43333333333331</v>
      </c>
      <c r="F161" s="279">
        <v>101.46666666666665</v>
      </c>
      <c r="G161" s="279">
        <v>99.183333333333309</v>
      </c>
      <c r="H161" s="279">
        <v>107.68333333333331</v>
      </c>
      <c r="I161" s="279">
        <v>109.96666666666664</v>
      </c>
      <c r="J161" s="279">
        <v>111.93333333333331</v>
      </c>
      <c r="K161" s="277">
        <v>108</v>
      </c>
      <c r="L161" s="277">
        <v>103.75</v>
      </c>
      <c r="M161" s="277">
        <v>491.55455999999998</v>
      </c>
    </row>
    <row r="162" spans="1:13">
      <c r="A162" s="301">
        <v>153</v>
      </c>
      <c r="B162" s="277" t="s">
        <v>271</v>
      </c>
      <c r="C162" s="277">
        <v>380</v>
      </c>
      <c r="D162" s="279">
        <v>382.76666666666665</v>
      </c>
      <c r="E162" s="279">
        <v>372.48333333333329</v>
      </c>
      <c r="F162" s="279">
        <v>364.96666666666664</v>
      </c>
      <c r="G162" s="279">
        <v>354.68333333333328</v>
      </c>
      <c r="H162" s="279">
        <v>390.2833333333333</v>
      </c>
      <c r="I162" s="279">
        <v>400.56666666666661</v>
      </c>
      <c r="J162" s="279">
        <v>408.08333333333331</v>
      </c>
      <c r="K162" s="277">
        <v>393.05</v>
      </c>
      <c r="L162" s="277">
        <v>375.25</v>
      </c>
      <c r="M162" s="277">
        <v>3.3628800000000001</v>
      </c>
    </row>
    <row r="163" spans="1:13">
      <c r="A163" s="301">
        <v>154</v>
      </c>
      <c r="B163" s="277" t="s">
        <v>272</v>
      </c>
      <c r="C163" s="277">
        <v>3071.5</v>
      </c>
      <c r="D163" s="279">
        <v>3065.4500000000003</v>
      </c>
      <c r="E163" s="279">
        <v>3047.0500000000006</v>
      </c>
      <c r="F163" s="279">
        <v>3022.6000000000004</v>
      </c>
      <c r="G163" s="279">
        <v>3004.2000000000007</v>
      </c>
      <c r="H163" s="279">
        <v>3089.9000000000005</v>
      </c>
      <c r="I163" s="279">
        <v>3108.3</v>
      </c>
      <c r="J163" s="279">
        <v>3132.7500000000005</v>
      </c>
      <c r="K163" s="277">
        <v>3083.85</v>
      </c>
      <c r="L163" s="277">
        <v>3041</v>
      </c>
      <c r="M163" s="277">
        <v>0.30093999999999999</v>
      </c>
    </row>
    <row r="164" spans="1:13">
      <c r="A164" s="301">
        <v>155</v>
      </c>
      <c r="B164" s="277" t="s">
        <v>157</v>
      </c>
      <c r="C164" s="277">
        <v>97.3</v>
      </c>
      <c r="D164" s="279">
        <v>97.766666666666666</v>
      </c>
      <c r="E164" s="279">
        <v>96.533333333333331</v>
      </c>
      <c r="F164" s="279">
        <v>95.766666666666666</v>
      </c>
      <c r="G164" s="279">
        <v>94.533333333333331</v>
      </c>
      <c r="H164" s="279">
        <v>98.533333333333331</v>
      </c>
      <c r="I164" s="279">
        <v>99.766666666666652</v>
      </c>
      <c r="J164" s="279">
        <v>100.53333333333333</v>
      </c>
      <c r="K164" s="277">
        <v>99</v>
      </c>
      <c r="L164" s="277">
        <v>97</v>
      </c>
      <c r="M164" s="277">
        <v>21.87838</v>
      </c>
    </row>
    <row r="165" spans="1:13">
      <c r="A165" s="301">
        <v>156</v>
      </c>
      <c r="B165" s="277" t="s">
        <v>158</v>
      </c>
      <c r="C165" s="277">
        <v>81.25</v>
      </c>
      <c r="D165" s="279">
        <v>81.233333333333334</v>
      </c>
      <c r="E165" s="279">
        <v>80.616666666666674</v>
      </c>
      <c r="F165" s="279">
        <v>79.983333333333334</v>
      </c>
      <c r="G165" s="279">
        <v>79.366666666666674</v>
      </c>
      <c r="H165" s="279">
        <v>81.866666666666674</v>
      </c>
      <c r="I165" s="279">
        <v>82.48333333333332</v>
      </c>
      <c r="J165" s="279">
        <v>83.116666666666674</v>
      </c>
      <c r="K165" s="277">
        <v>81.849999999999994</v>
      </c>
      <c r="L165" s="277">
        <v>80.599999999999994</v>
      </c>
      <c r="M165" s="277">
        <v>97.988669999999999</v>
      </c>
    </row>
    <row r="166" spans="1:13">
      <c r="A166" s="301">
        <v>157</v>
      </c>
      <c r="B166" s="277" t="s">
        <v>159</v>
      </c>
      <c r="C166" s="277">
        <v>20850.75</v>
      </c>
      <c r="D166" s="279">
        <v>20845.966666666667</v>
      </c>
      <c r="E166" s="279">
        <v>20447.933333333334</v>
      </c>
      <c r="F166" s="279">
        <v>20045.116666666669</v>
      </c>
      <c r="G166" s="279">
        <v>19647.083333333336</v>
      </c>
      <c r="H166" s="279">
        <v>21248.783333333333</v>
      </c>
      <c r="I166" s="279">
        <v>21646.816666666666</v>
      </c>
      <c r="J166" s="279">
        <v>22049.633333333331</v>
      </c>
      <c r="K166" s="277">
        <v>21244</v>
      </c>
      <c r="L166" s="277">
        <v>20443.150000000001</v>
      </c>
      <c r="M166" s="277">
        <v>0.85290999999999995</v>
      </c>
    </row>
    <row r="167" spans="1:13">
      <c r="A167" s="301">
        <v>158</v>
      </c>
      <c r="B167" s="277" t="s">
        <v>160</v>
      </c>
      <c r="C167" s="277">
        <v>1416.75</v>
      </c>
      <c r="D167" s="279">
        <v>1420.9166666666667</v>
      </c>
      <c r="E167" s="279">
        <v>1401.8333333333335</v>
      </c>
      <c r="F167" s="279">
        <v>1386.9166666666667</v>
      </c>
      <c r="G167" s="279">
        <v>1367.8333333333335</v>
      </c>
      <c r="H167" s="279">
        <v>1435.8333333333335</v>
      </c>
      <c r="I167" s="279">
        <v>1454.916666666667</v>
      </c>
      <c r="J167" s="279">
        <v>1469.8333333333335</v>
      </c>
      <c r="K167" s="277">
        <v>1440</v>
      </c>
      <c r="L167" s="277">
        <v>1406</v>
      </c>
      <c r="M167" s="277">
        <v>8.1372</v>
      </c>
    </row>
    <row r="168" spans="1:13">
      <c r="A168" s="301">
        <v>159</v>
      </c>
      <c r="B168" s="277" t="s">
        <v>161</v>
      </c>
      <c r="C168" s="277">
        <v>247.95</v>
      </c>
      <c r="D168" s="279">
        <v>248.86666666666665</v>
      </c>
      <c r="E168" s="279">
        <v>246.3833333333333</v>
      </c>
      <c r="F168" s="279">
        <v>244.81666666666666</v>
      </c>
      <c r="G168" s="279">
        <v>242.33333333333331</v>
      </c>
      <c r="H168" s="279">
        <v>250.43333333333328</v>
      </c>
      <c r="I168" s="279">
        <v>252.91666666666663</v>
      </c>
      <c r="J168" s="279">
        <v>254.48333333333326</v>
      </c>
      <c r="K168" s="277">
        <v>251.35</v>
      </c>
      <c r="L168" s="277">
        <v>247.3</v>
      </c>
      <c r="M168" s="277">
        <v>29.500029999999999</v>
      </c>
    </row>
    <row r="169" spans="1:13">
      <c r="A169" s="301">
        <v>160</v>
      </c>
      <c r="B169" s="277" t="s">
        <v>162</v>
      </c>
      <c r="C169" s="277">
        <v>97.95</v>
      </c>
      <c r="D169" s="279">
        <v>99.266666666666666</v>
      </c>
      <c r="E169" s="279">
        <v>96.183333333333337</v>
      </c>
      <c r="F169" s="279">
        <v>94.416666666666671</v>
      </c>
      <c r="G169" s="279">
        <v>91.333333333333343</v>
      </c>
      <c r="H169" s="279">
        <v>101.03333333333333</v>
      </c>
      <c r="I169" s="279">
        <v>104.11666666666667</v>
      </c>
      <c r="J169" s="279">
        <v>105.88333333333333</v>
      </c>
      <c r="K169" s="277">
        <v>102.35</v>
      </c>
      <c r="L169" s="277">
        <v>97.5</v>
      </c>
      <c r="M169" s="277">
        <v>82.516279999999995</v>
      </c>
    </row>
    <row r="170" spans="1:13">
      <c r="A170" s="301">
        <v>161</v>
      </c>
      <c r="B170" s="277" t="s">
        <v>275</v>
      </c>
      <c r="C170" s="277">
        <v>4823.8999999999996</v>
      </c>
      <c r="D170" s="279">
        <v>4770.3499999999995</v>
      </c>
      <c r="E170" s="279">
        <v>4670.7999999999993</v>
      </c>
      <c r="F170" s="279">
        <v>4517.7</v>
      </c>
      <c r="G170" s="279">
        <v>4418.1499999999996</v>
      </c>
      <c r="H170" s="279">
        <v>4923.4499999999989</v>
      </c>
      <c r="I170" s="279">
        <v>5023</v>
      </c>
      <c r="J170" s="279">
        <v>5176.0999999999985</v>
      </c>
      <c r="K170" s="277">
        <v>4869.8999999999996</v>
      </c>
      <c r="L170" s="277">
        <v>4617.25</v>
      </c>
      <c r="M170" s="277">
        <v>1.29291</v>
      </c>
    </row>
    <row r="171" spans="1:13">
      <c r="A171" s="301">
        <v>162</v>
      </c>
      <c r="B171" s="277" t="s">
        <v>277</v>
      </c>
      <c r="C171" s="277">
        <v>10161.9</v>
      </c>
      <c r="D171" s="279">
        <v>10133.983333333334</v>
      </c>
      <c r="E171" s="279">
        <v>10018.966666666667</v>
      </c>
      <c r="F171" s="279">
        <v>9876.0333333333328</v>
      </c>
      <c r="G171" s="279">
        <v>9761.0166666666664</v>
      </c>
      <c r="H171" s="279">
        <v>10276.916666666668</v>
      </c>
      <c r="I171" s="279">
        <v>10391.933333333334</v>
      </c>
      <c r="J171" s="279">
        <v>10534.866666666669</v>
      </c>
      <c r="K171" s="277">
        <v>10249</v>
      </c>
      <c r="L171" s="277">
        <v>9991.0499999999993</v>
      </c>
      <c r="M171" s="277">
        <v>0.15212999999999999</v>
      </c>
    </row>
    <row r="172" spans="1:13">
      <c r="A172" s="301">
        <v>163</v>
      </c>
      <c r="B172" s="277" t="s">
        <v>163</v>
      </c>
      <c r="C172" s="277">
        <v>1468.65</v>
      </c>
      <c r="D172" s="279">
        <v>1471.2166666666665</v>
      </c>
      <c r="E172" s="279">
        <v>1454.4333333333329</v>
      </c>
      <c r="F172" s="279">
        <v>1440.2166666666665</v>
      </c>
      <c r="G172" s="279">
        <v>1423.4333333333329</v>
      </c>
      <c r="H172" s="279">
        <v>1485.4333333333329</v>
      </c>
      <c r="I172" s="279">
        <v>1502.2166666666662</v>
      </c>
      <c r="J172" s="279">
        <v>1516.4333333333329</v>
      </c>
      <c r="K172" s="277">
        <v>1488</v>
      </c>
      <c r="L172" s="277">
        <v>1457</v>
      </c>
      <c r="M172" s="277">
        <v>11.944929999999999</v>
      </c>
    </row>
    <row r="173" spans="1:13">
      <c r="A173" s="301">
        <v>164</v>
      </c>
      <c r="B173" s="277" t="s">
        <v>273</v>
      </c>
      <c r="C173" s="277">
        <v>2061.5500000000002</v>
      </c>
      <c r="D173" s="279">
        <v>2048.1833333333334</v>
      </c>
      <c r="E173" s="279">
        <v>2007.3666666666668</v>
      </c>
      <c r="F173" s="279">
        <v>1953.1833333333334</v>
      </c>
      <c r="G173" s="279">
        <v>1912.3666666666668</v>
      </c>
      <c r="H173" s="279">
        <v>2102.3666666666668</v>
      </c>
      <c r="I173" s="279">
        <v>2143.1833333333334</v>
      </c>
      <c r="J173" s="279">
        <v>2197.3666666666668</v>
      </c>
      <c r="K173" s="277">
        <v>2089</v>
      </c>
      <c r="L173" s="277">
        <v>1994</v>
      </c>
      <c r="M173" s="277">
        <v>3.99207</v>
      </c>
    </row>
    <row r="174" spans="1:13">
      <c r="A174" s="301">
        <v>165</v>
      </c>
      <c r="B174" s="277" t="s">
        <v>164</v>
      </c>
      <c r="C174" s="277">
        <v>35.299999999999997</v>
      </c>
      <c r="D174" s="279">
        <v>35.6</v>
      </c>
      <c r="E174" s="279">
        <v>34.6</v>
      </c>
      <c r="F174" s="279">
        <v>33.9</v>
      </c>
      <c r="G174" s="279">
        <v>32.9</v>
      </c>
      <c r="H174" s="279">
        <v>36.300000000000004</v>
      </c>
      <c r="I174" s="279">
        <v>37.300000000000004</v>
      </c>
      <c r="J174" s="279">
        <v>38.000000000000007</v>
      </c>
      <c r="K174" s="277">
        <v>36.6</v>
      </c>
      <c r="L174" s="277">
        <v>34.9</v>
      </c>
      <c r="M174" s="277">
        <v>381.06707</v>
      </c>
    </row>
    <row r="175" spans="1:13">
      <c r="A175" s="301">
        <v>166</v>
      </c>
      <c r="B175" s="277" t="s">
        <v>274</v>
      </c>
      <c r="C175" s="277">
        <v>267.7</v>
      </c>
      <c r="D175" s="279">
        <v>271.05</v>
      </c>
      <c r="E175" s="279">
        <v>261.90000000000003</v>
      </c>
      <c r="F175" s="279">
        <v>256.10000000000002</v>
      </c>
      <c r="G175" s="279">
        <v>246.95000000000005</v>
      </c>
      <c r="H175" s="279">
        <v>276.85000000000002</v>
      </c>
      <c r="I175" s="279">
        <v>286</v>
      </c>
      <c r="J175" s="279">
        <v>291.8</v>
      </c>
      <c r="K175" s="277">
        <v>280.2</v>
      </c>
      <c r="L175" s="277">
        <v>265.25</v>
      </c>
      <c r="M175" s="277">
        <v>7.0800900000000002</v>
      </c>
    </row>
    <row r="176" spans="1:13">
      <c r="A176" s="301">
        <v>167</v>
      </c>
      <c r="B176" s="277" t="s">
        <v>491</v>
      </c>
      <c r="C176" s="277">
        <v>887</v>
      </c>
      <c r="D176" s="279">
        <v>893.16666666666663</v>
      </c>
      <c r="E176" s="279">
        <v>878.83333333333326</v>
      </c>
      <c r="F176" s="279">
        <v>870.66666666666663</v>
      </c>
      <c r="G176" s="279">
        <v>856.33333333333326</v>
      </c>
      <c r="H176" s="279">
        <v>901.33333333333326</v>
      </c>
      <c r="I176" s="279">
        <v>915.66666666666652</v>
      </c>
      <c r="J176" s="279">
        <v>923.83333333333326</v>
      </c>
      <c r="K176" s="277">
        <v>907.5</v>
      </c>
      <c r="L176" s="277">
        <v>885</v>
      </c>
      <c r="M176" s="277">
        <v>1.81125</v>
      </c>
    </row>
    <row r="177" spans="1:13">
      <c r="A177" s="301">
        <v>168</v>
      </c>
      <c r="B177" s="277" t="s">
        <v>165</v>
      </c>
      <c r="C177" s="277">
        <v>185.25</v>
      </c>
      <c r="D177" s="279">
        <v>186.76666666666665</v>
      </c>
      <c r="E177" s="279">
        <v>182.8833333333333</v>
      </c>
      <c r="F177" s="279">
        <v>180.51666666666665</v>
      </c>
      <c r="G177" s="279">
        <v>176.6333333333333</v>
      </c>
      <c r="H177" s="279">
        <v>189.1333333333333</v>
      </c>
      <c r="I177" s="279">
        <v>193.01666666666662</v>
      </c>
      <c r="J177" s="279">
        <v>195.3833333333333</v>
      </c>
      <c r="K177" s="277">
        <v>190.65</v>
      </c>
      <c r="L177" s="277">
        <v>184.4</v>
      </c>
      <c r="M177" s="277">
        <v>110.95371</v>
      </c>
    </row>
    <row r="178" spans="1:13">
      <c r="A178" s="301">
        <v>169</v>
      </c>
      <c r="B178" s="277" t="s">
        <v>276</v>
      </c>
      <c r="C178" s="277">
        <v>242.2</v>
      </c>
      <c r="D178" s="279">
        <v>245.21666666666667</v>
      </c>
      <c r="E178" s="279">
        <v>236.98333333333335</v>
      </c>
      <c r="F178" s="279">
        <v>231.76666666666668</v>
      </c>
      <c r="G178" s="279">
        <v>223.53333333333336</v>
      </c>
      <c r="H178" s="279">
        <v>250.43333333333334</v>
      </c>
      <c r="I178" s="279">
        <v>258.66666666666663</v>
      </c>
      <c r="J178" s="279">
        <v>263.88333333333333</v>
      </c>
      <c r="K178" s="277">
        <v>253.45</v>
      </c>
      <c r="L178" s="277">
        <v>240</v>
      </c>
      <c r="M178" s="277">
        <v>4.4564000000000004</v>
      </c>
    </row>
    <row r="179" spans="1:13">
      <c r="A179" s="301">
        <v>170</v>
      </c>
      <c r="B179" s="277" t="s">
        <v>278</v>
      </c>
      <c r="C179" s="277">
        <v>369.9</v>
      </c>
      <c r="D179" s="279">
        <v>372.65000000000003</v>
      </c>
      <c r="E179" s="279">
        <v>365.30000000000007</v>
      </c>
      <c r="F179" s="279">
        <v>360.70000000000005</v>
      </c>
      <c r="G179" s="279">
        <v>353.35000000000008</v>
      </c>
      <c r="H179" s="279">
        <v>377.25000000000006</v>
      </c>
      <c r="I179" s="279">
        <v>384.60000000000008</v>
      </c>
      <c r="J179" s="279">
        <v>389.20000000000005</v>
      </c>
      <c r="K179" s="277">
        <v>380</v>
      </c>
      <c r="L179" s="277">
        <v>368.05</v>
      </c>
      <c r="M179" s="277">
        <v>2.57856</v>
      </c>
    </row>
    <row r="180" spans="1:13">
      <c r="A180" s="301">
        <v>171</v>
      </c>
      <c r="B180" s="277" t="s">
        <v>279</v>
      </c>
      <c r="C180" s="277">
        <v>475.55</v>
      </c>
      <c r="D180" s="279">
        <v>476.48333333333335</v>
      </c>
      <c r="E180" s="279">
        <v>473.11666666666667</v>
      </c>
      <c r="F180" s="279">
        <v>470.68333333333334</v>
      </c>
      <c r="G180" s="279">
        <v>467.31666666666666</v>
      </c>
      <c r="H180" s="279">
        <v>478.91666666666669</v>
      </c>
      <c r="I180" s="279">
        <v>482.28333333333336</v>
      </c>
      <c r="J180" s="279">
        <v>484.7166666666667</v>
      </c>
      <c r="K180" s="277">
        <v>479.85</v>
      </c>
      <c r="L180" s="277">
        <v>474.05</v>
      </c>
      <c r="M180" s="277">
        <v>1.0569500000000001</v>
      </c>
    </row>
    <row r="181" spans="1:13">
      <c r="A181" s="301">
        <v>172</v>
      </c>
      <c r="B181" s="277" t="s">
        <v>167</v>
      </c>
      <c r="C181" s="277">
        <v>720.4</v>
      </c>
      <c r="D181" s="279">
        <v>725.83333333333337</v>
      </c>
      <c r="E181" s="279">
        <v>710.56666666666672</v>
      </c>
      <c r="F181" s="279">
        <v>700.73333333333335</v>
      </c>
      <c r="G181" s="279">
        <v>685.4666666666667</v>
      </c>
      <c r="H181" s="279">
        <v>735.66666666666674</v>
      </c>
      <c r="I181" s="279">
        <v>750.93333333333339</v>
      </c>
      <c r="J181" s="279">
        <v>760.76666666666677</v>
      </c>
      <c r="K181" s="277">
        <v>741.1</v>
      </c>
      <c r="L181" s="277">
        <v>716</v>
      </c>
      <c r="M181" s="277">
        <v>5.31494</v>
      </c>
    </row>
    <row r="182" spans="1:13">
      <c r="A182" s="301">
        <v>173</v>
      </c>
      <c r="B182" s="277" t="s">
        <v>168</v>
      </c>
      <c r="C182" s="277">
        <v>184.45</v>
      </c>
      <c r="D182" s="279">
        <v>184.53333333333333</v>
      </c>
      <c r="E182" s="279">
        <v>183.06666666666666</v>
      </c>
      <c r="F182" s="279">
        <v>181.68333333333334</v>
      </c>
      <c r="G182" s="279">
        <v>180.21666666666667</v>
      </c>
      <c r="H182" s="279">
        <v>185.91666666666666</v>
      </c>
      <c r="I182" s="279">
        <v>187.3833333333333</v>
      </c>
      <c r="J182" s="279">
        <v>188.76666666666665</v>
      </c>
      <c r="K182" s="277">
        <v>186</v>
      </c>
      <c r="L182" s="277">
        <v>183.15</v>
      </c>
      <c r="M182" s="277">
        <v>70.970640000000003</v>
      </c>
    </row>
    <row r="183" spans="1:13">
      <c r="A183" s="301">
        <v>174</v>
      </c>
      <c r="B183" s="277" t="s">
        <v>169</v>
      </c>
      <c r="C183" s="277">
        <v>111.2</v>
      </c>
      <c r="D183" s="279">
        <v>111.91666666666667</v>
      </c>
      <c r="E183" s="279">
        <v>110.08333333333334</v>
      </c>
      <c r="F183" s="279">
        <v>108.96666666666667</v>
      </c>
      <c r="G183" s="279">
        <v>107.13333333333334</v>
      </c>
      <c r="H183" s="279">
        <v>113.03333333333335</v>
      </c>
      <c r="I183" s="279">
        <v>114.86666666666669</v>
      </c>
      <c r="J183" s="279">
        <v>115.98333333333335</v>
      </c>
      <c r="K183" s="277">
        <v>113.75</v>
      </c>
      <c r="L183" s="277">
        <v>110.8</v>
      </c>
      <c r="M183" s="277">
        <v>41.199129999999997</v>
      </c>
    </row>
    <row r="184" spans="1:13">
      <c r="A184" s="301">
        <v>175</v>
      </c>
      <c r="B184" s="277" t="s">
        <v>170</v>
      </c>
      <c r="C184" s="277">
        <v>2095.75</v>
      </c>
      <c r="D184" s="279">
        <v>2090.25</v>
      </c>
      <c r="E184" s="279">
        <v>2076</v>
      </c>
      <c r="F184" s="279">
        <v>2056.25</v>
      </c>
      <c r="G184" s="279">
        <v>2042</v>
      </c>
      <c r="H184" s="279">
        <v>2110</v>
      </c>
      <c r="I184" s="279">
        <v>2124.25</v>
      </c>
      <c r="J184" s="279">
        <v>2144</v>
      </c>
      <c r="K184" s="277">
        <v>2104.5</v>
      </c>
      <c r="L184" s="277">
        <v>2070.5</v>
      </c>
      <c r="M184" s="277">
        <v>150.99029999999999</v>
      </c>
    </row>
    <row r="185" spans="1:13">
      <c r="A185" s="301">
        <v>176</v>
      </c>
      <c r="B185" s="277" t="s">
        <v>171</v>
      </c>
      <c r="C185" s="277">
        <v>41.8</v>
      </c>
      <c r="D185" s="279">
        <v>42.300000000000004</v>
      </c>
      <c r="E185" s="279">
        <v>40.900000000000006</v>
      </c>
      <c r="F185" s="279">
        <v>40</v>
      </c>
      <c r="G185" s="279">
        <v>38.6</v>
      </c>
      <c r="H185" s="279">
        <v>43.20000000000001</v>
      </c>
      <c r="I185" s="279">
        <v>44.6</v>
      </c>
      <c r="J185" s="279">
        <v>45.500000000000014</v>
      </c>
      <c r="K185" s="277">
        <v>43.7</v>
      </c>
      <c r="L185" s="277">
        <v>41.4</v>
      </c>
      <c r="M185" s="277">
        <v>299.42088000000001</v>
      </c>
    </row>
    <row r="186" spans="1:13">
      <c r="A186" s="301">
        <v>177</v>
      </c>
      <c r="B186" s="277" t="s">
        <v>3524</v>
      </c>
      <c r="C186" s="277">
        <v>836.45</v>
      </c>
      <c r="D186" s="279">
        <v>834.4</v>
      </c>
      <c r="E186" s="279">
        <v>827.8</v>
      </c>
      <c r="F186" s="279">
        <v>819.15</v>
      </c>
      <c r="G186" s="279">
        <v>812.55</v>
      </c>
      <c r="H186" s="279">
        <v>843.05</v>
      </c>
      <c r="I186" s="279">
        <v>849.65000000000009</v>
      </c>
      <c r="J186" s="279">
        <v>858.3</v>
      </c>
      <c r="K186" s="277">
        <v>841</v>
      </c>
      <c r="L186" s="277">
        <v>825.75</v>
      </c>
      <c r="M186" s="277">
        <v>17.721499999999999</v>
      </c>
    </row>
    <row r="187" spans="1:13">
      <c r="A187" s="301">
        <v>178</v>
      </c>
      <c r="B187" s="277" t="s">
        <v>280</v>
      </c>
      <c r="C187" s="277">
        <v>860.85</v>
      </c>
      <c r="D187" s="279">
        <v>860.7833333333333</v>
      </c>
      <c r="E187" s="279">
        <v>851.66666666666663</v>
      </c>
      <c r="F187" s="279">
        <v>842.48333333333335</v>
      </c>
      <c r="G187" s="279">
        <v>833.36666666666667</v>
      </c>
      <c r="H187" s="279">
        <v>869.96666666666658</v>
      </c>
      <c r="I187" s="279">
        <v>879.08333333333337</v>
      </c>
      <c r="J187" s="279">
        <v>888.26666666666654</v>
      </c>
      <c r="K187" s="277">
        <v>869.9</v>
      </c>
      <c r="L187" s="277">
        <v>851.6</v>
      </c>
      <c r="M187" s="277">
        <v>9.5178100000000008</v>
      </c>
    </row>
    <row r="188" spans="1:13">
      <c r="A188" s="301">
        <v>179</v>
      </c>
      <c r="B188" s="277" t="s">
        <v>172</v>
      </c>
      <c r="C188" s="277">
        <v>201.45</v>
      </c>
      <c r="D188" s="279">
        <v>200.95000000000002</v>
      </c>
      <c r="E188" s="279">
        <v>199.10000000000002</v>
      </c>
      <c r="F188" s="279">
        <v>196.75</v>
      </c>
      <c r="G188" s="279">
        <v>194.9</v>
      </c>
      <c r="H188" s="279">
        <v>203.30000000000004</v>
      </c>
      <c r="I188" s="279">
        <v>205.15</v>
      </c>
      <c r="J188" s="279">
        <v>207.50000000000006</v>
      </c>
      <c r="K188" s="277">
        <v>202.8</v>
      </c>
      <c r="L188" s="277">
        <v>198.6</v>
      </c>
      <c r="M188" s="277">
        <v>538.66579000000002</v>
      </c>
    </row>
    <row r="189" spans="1:13">
      <c r="A189" s="301">
        <v>180</v>
      </c>
      <c r="B189" s="277" t="s">
        <v>173</v>
      </c>
      <c r="C189" s="277">
        <v>22210.75</v>
      </c>
      <c r="D189" s="279">
        <v>22303.25</v>
      </c>
      <c r="E189" s="279">
        <v>22063.5</v>
      </c>
      <c r="F189" s="279">
        <v>21916.25</v>
      </c>
      <c r="G189" s="279">
        <v>21676.5</v>
      </c>
      <c r="H189" s="279">
        <v>22450.5</v>
      </c>
      <c r="I189" s="279">
        <v>22690.25</v>
      </c>
      <c r="J189" s="279">
        <v>22837.5</v>
      </c>
      <c r="K189" s="277">
        <v>22543</v>
      </c>
      <c r="L189" s="277">
        <v>22156</v>
      </c>
      <c r="M189" s="277">
        <v>0.37880000000000003</v>
      </c>
    </row>
    <row r="190" spans="1:13">
      <c r="A190" s="301">
        <v>181</v>
      </c>
      <c r="B190" s="277" t="s">
        <v>174</v>
      </c>
      <c r="C190" s="277">
        <v>1226.2</v>
      </c>
      <c r="D190" s="279">
        <v>1237.0999999999999</v>
      </c>
      <c r="E190" s="279">
        <v>1211.1999999999998</v>
      </c>
      <c r="F190" s="279">
        <v>1196.1999999999998</v>
      </c>
      <c r="G190" s="279">
        <v>1170.2999999999997</v>
      </c>
      <c r="H190" s="279">
        <v>1252.0999999999999</v>
      </c>
      <c r="I190" s="279">
        <v>1278</v>
      </c>
      <c r="J190" s="279">
        <v>1293</v>
      </c>
      <c r="K190" s="277">
        <v>1263</v>
      </c>
      <c r="L190" s="277">
        <v>1222.0999999999999</v>
      </c>
      <c r="M190" s="277">
        <v>8.8755500000000005</v>
      </c>
    </row>
    <row r="191" spans="1:13">
      <c r="A191" s="301">
        <v>182</v>
      </c>
      <c r="B191" s="277" t="s">
        <v>175</v>
      </c>
      <c r="C191" s="277">
        <v>4333.2</v>
      </c>
      <c r="D191" s="279">
        <v>4357.6166666666659</v>
      </c>
      <c r="E191" s="279">
        <v>4276.0833333333321</v>
      </c>
      <c r="F191" s="279">
        <v>4218.9666666666662</v>
      </c>
      <c r="G191" s="279">
        <v>4137.4333333333325</v>
      </c>
      <c r="H191" s="279">
        <v>4414.7333333333318</v>
      </c>
      <c r="I191" s="279">
        <v>4496.2666666666664</v>
      </c>
      <c r="J191" s="279">
        <v>4553.3833333333314</v>
      </c>
      <c r="K191" s="277">
        <v>4439.1499999999996</v>
      </c>
      <c r="L191" s="277">
        <v>4300.5</v>
      </c>
      <c r="M191" s="277">
        <v>4.9577400000000003</v>
      </c>
    </row>
    <row r="192" spans="1:13">
      <c r="A192" s="301">
        <v>183</v>
      </c>
      <c r="B192" s="277" t="s">
        <v>176</v>
      </c>
      <c r="C192" s="277">
        <v>684.3</v>
      </c>
      <c r="D192" s="279">
        <v>685.2833333333333</v>
      </c>
      <c r="E192" s="279">
        <v>679.56666666666661</v>
      </c>
      <c r="F192" s="279">
        <v>674.83333333333326</v>
      </c>
      <c r="G192" s="279">
        <v>669.11666666666656</v>
      </c>
      <c r="H192" s="279">
        <v>690.01666666666665</v>
      </c>
      <c r="I192" s="279">
        <v>695.73333333333335</v>
      </c>
      <c r="J192" s="279">
        <v>700.4666666666667</v>
      </c>
      <c r="K192" s="277">
        <v>691</v>
      </c>
      <c r="L192" s="277">
        <v>680.55</v>
      </c>
      <c r="M192" s="277">
        <v>22.634209999999999</v>
      </c>
    </row>
    <row r="193" spans="1:13">
      <c r="A193" s="301">
        <v>184</v>
      </c>
      <c r="B193" s="277" t="s">
        <v>178</v>
      </c>
      <c r="C193" s="277">
        <v>533.45000000000005</v>
      </c>
      <c r="D193" s="279">
        <v>533.38333333333333</v>
      </c>
      <c r="E193" s="279">
        <v>528.11666666666667</v>
      </c>
      <c r="F193" s="279">
        <v>522.7833333333333</v>
      </c>
      <c r="G193" s="279">
        <v>517.51666666666665</v>
      </c>
      <c r="H193" s="279">
        <v>538.7166666666667</v>
      </c>
      <c r="I193" s="279">
        <v>543.98333333333335</v>
      </c>
      <c r="J193" s="279">
        <v>549.31666666666672</v>
      </c>
      <c r="K193" s="277">
        <v>538.65</v>
      </c>
      <c r="L193" s="277">
        <v>528.04999999999995</v>
      </c>
      <c r="M193" s="277">
        <v>56.758690000000001</v>
      </c>
    </row>
    <row r="194" spans="1:13">
      <c r="A194" s="301">
        <v>185</v>
      </c>
      <c r="B194" s="277" t="s">
        <v>179</v>
      </c>
      <c r="C194" s="277">
        <v>469.5</v>
      </c>
      <c r="D194" s="279">
        <v>473.84999999999997</v>
      </c>
      <c r="E194" s="279">
        <v>461.09999999999991</v>
      </c>
      <c r="F194" s="279">
        <v>452.69999999999993</v>
      </c>
      <c r="G194" s="279">
        <v>439.94999999999987</v>
      </c>
      <c r="H194" s="279">
        <v>482.24999999999994</v>
      </c>
      <c r="I194" s="279">
        <v>495.00000000000006</v>
      </c>
      <c r="J194" s="279">
        <v>503.4</v>
      </c>
      <c r="K194" s="277">
        <v>486.6</v>
      </c>
      <c r="L194" s="277">
        <v>465.45</v>
      </c>
      <c r="M194" s="277">
        <v>38.777920000000002</v>
      </c>
    </row>
    <row r="195" spans="1:13">
      <c r="A195" s="301">
        <v>186</v>
      </c>
      <c r="B195" s="277" t="s">
        <v>282</v>
      </c>
      <c r="C195" s="277">
        <v>477.45</v>
      </c>
      <c r="D195" s="279">
        <v>479.40000000000003</v>
      </c>
      <c r="E195" s="279">
        <v>473.25000000000006</v>
      </c>
      <c r="F195" s="279">
        <v>469.05</v>
      </c>
      <c r="G195" s="279">
        <v>462.90000000000003</v>
      </c>
      <c r="H195" s="279">
        <v>483.60000000000008</v>
      </c>
      <c r="I195" s="279">
        <v>489.75000000000006</v>
      </c>
      <c r="J195" s="279">
        <v>493.9500000000001</v>
      </c>
      <c r="K195" s="277">
        <v>485.55</v>
      </c>
      <c r="L195" s="277">
        <v>475.2</v>
      </c>
      <c r="M195" s="277">
        <v>3.1907000000000001</v>
      </c>
    </row>
    <row r="196" spans="1:13">
      <c r="A196" s="301">
        <v>187</v>
      </c>
      <c r="B196" s="277" t="s">
        <v>3465</v>
      </c>
      <c r="C196" s="277">
        <v>545.54999999999995</v>
      </c>
      <c r="D196" s="279">
        <v>546.36666666666667</v>
      </c>
      <c r="E196" s="279">
        <v>542.73333333333335</v>
      </c>
      <c r="F196" s="279">
        <v>539.91666666666663</v>
      </c>
      <c r="G196" s="279">
        <v>536.2833333333333</v>
      </c>
      <c r="H196" s="279">
        <v>549.18333333333339</v>
      </c>
      <c r="I196" s="279">
        <v>552.81666666666683</v>
      </c>
      <c r="J196" s="279">
        <v>555.63333333333344</v>
      </c>
      <c r="K196" s="277">
        <v>550</v>
      </c>
      <c r="L196" s="277">
        <v>543.54999999999995</v>
      </c>
      <c r="M196" s="277">
        <v>21.23227</v>
      </c>
    </row>
    <row r="197" spans="1:13">
      <c r="A197" s="301">
        <v>188</v>
      </c>
      <c r="B197" s="268" t="s">
        <v>183</v>
      </c>
      <c r="C197" s="268">
        <v>121.2</v>
      </c>
      <c r="D197" s="308">
        <v>121.66666666666667</v>
      </c>
      <c r="E197" s="308">
        <v>120.33333333333334</v>
      </c>
      <c r="F197" s="308">
        <v>119.46666666666667</v>
      </c>
      <c r="G197" s="308">
        <v>118.13333333333334</v>
      </c>
      <c r="H197" s="308">
        <v>122.53333333333335</v>
      </c>
      <c r="I197" s="308">
        <v>123.86666666666669</v>
      </c>
      <c r="J197" s="308">
        <v>124.73333333333335</v>
      </c>
      <c r="K197" s="268">
        <v>123</v>
      </c>
      <c r="L197" s="268">
        <v>120.8</v>
      </c>
      <c r="M197" s="268">
        <v>312.96668</v>
      </c>
    </row>
    <row r="198" spans="1:13">
      <c r="A198" s="301">
        <v>189</v>
      </c>
      <c r="B198" s="268" t="s">
        <v>185</v>
      </c>
      <c r="C198" s="268">
        <v>60.9</v>
      </c>
      <c r="D198" s="308">
        <v>61.25</v>
      </c>
      <c r="E198" s="308">
        <v>59.8</v>
      </c>
      <c r="F198" s="308">
        <v>58.699999999999996</v>
      </c>
      <c r="G198" s="308">
        <v>57.249999999999993</v>
      </c>
      <c r="H198" s="308">
        <v>62.35</v>
      </c>
      <c r="I198" s="308">
        <v>63.800000000000004</v>
      </c>
      <c r="J198" s="308">
        <v>64.900000000000006</v>
      </c>
      <c r="K198" s="268">
        <v>62.7</v>
      </c>
      <c r="L198" s="268">
        <v>60.15</v>
      </c>
      <c r="M198" s="268">
        <v>362.78775000000002</v>
      </c>
    </row>
    <row r="199" spans="1:13">
      <c r="A199" s="301">
        <v>190</v>
      </c>
      <c r="B199" s="268" t="s">
        <v>186</v>
      </c>
      <c r="C199" s="268">
        <v>429.5</v>
      </c>
      <c r="D199" s="308">
        <v>431.7833333333333</v>
      </c>
      <c r="E199" s="308">
        <v>425.81666666666661</v>
      </c>
      <c r="F199" s="308">
        <v>422.13333333333333</v>
      </c>
      <c r="G199" s="308">
        <v>416.16666666666663</v>
      </c>
      <c r="H199" s="308">
        <v>435.46666666666658</v>
      </c>
      <c r="I199" s="308">
        <v>441.43333333333328</v>
      </c>
      <c r="J199" s="308">
        <v>445.11666666666656</v>
      </c>
      <c r="K199" s="268">
        <v>437.75</v>
      </c>
      <c r="L199" s="268">
        <v>428.1</v>
      </c>
      <c r="M199" s="268">
        <v>90.938890000000001</v>
      </c>
    </row>
    <row r="200" spans="1:13">
      <c r="A200" s="301">
        <v>191</v>
      </c>
      <c r="B200" s="268" t="s">
        <v>187</v>
      </c>
      <c r="C200" s="268">
        <v>2248.1</v>
      </c>
      <c r="D200" s="308">
        <v>2246.0166666666664</v>
      </c>
      <c r="E200" s="308">
        <v>2232.083333333333</v>
      </c>
      <c r="F200" s="308">
        <v>2216.0666666666666</v>
      </c>
      <c r="G200" s="308">
        <v>2202.1333333333332</v>
      </c>
      <c r="H200" s="308">
        <v>2262.0333333333328</v>
      </c>
      <c r="I200" s="308">
        <v>2275.9666666666662</v>
      </c>
      <c r="J200" s="308">
        <v>2291.9833333333327</v>
      </c>
      <c r="K200" s="268">
        <v>2259.9499999999998</v>
      </c>
      <c r="L200" s="268">
        <v>2230</v>
      </c>
      <c r="M200" s="268">
        <v>21.679870000000001</v>
      </c>
    </row>
    <row r="201" spans="1:13">
      <c r="A201" s="301">
        <v>192</v>
      </c>
      <c r="B201" s="268" t="s">
        <v>188</v>
      </c>
      <c r="C201" s="268">
        <v>722.5</v>
      </c>
      <c r="D201" s="308">
        <v>725.56666666666661</v>
      </c>
      <c r="E201" s="308">
        <v>716.18333333333317</v>
      </c>
      <c r="F201" s="308">
        <v>709.86666666666656</v>
      </c>
      <c r="G201" s="308">
        <v>700.48333333333312</v>
      </c>
      <c r="H201" s="308">
        <v>731.88333333333321</v>
      </c>
      <c r="I201" s="308">
        <v>741.26666666666665</v>
      </c>
      <c r="J201" s="308">
        <v>747.58333333333326</v>
      </c>
      <c r="K201" s="268">
        <v>734.95</v>
      </c>
      <c r="L201" s="268">
        <v>719.25</v>
      </c>
      <c r="M201" s="268">
        <v>23.859069999999999</v>
      </c>
    </row>
    <row r="202" spans="1:13">
      <c r="A202" s="301">
        <v>193</v>
      </c>
      <c r="B202" s="268" t="s">
        <v>189</v>
      </c>
      <c r="C202" s="268">
        <v>1126.6500000000001</v>
      </c>
      <c r="D202" s="308">
        <v>1132.4666666666667</v>
      </c>
      <c r="E202" s="308">
        <v>1118.1833333333334</v>
      </c>
      <c r="F202" s="308">
        <v>1109.7166666666667</v>
      </c>
      <c r="G202" s="308">
        <v>1095.4333333333334</v>
      </c>
      <c r="H202" s="308">
        <v>1140.9333333333334</v>
      </c>
      <c r="I202" s="308">
        <v>1155.2166666666667</v>
      </c>
      <c r="J202" s="308">
        <v>1163.6833333333334</v>
      </c>
      <c r="K202" s="268">
        <v>1146.75</v>
      </c>
      <c r="L202" s="268">
        <v>1124</v>
      </c>
      <c r="M202" s="268">
        <v>21.224170000000001</v>
      </c>
    </row>
    <row r="203" spans="1:13">
      <c r="A203" s="301">
        <v>194</v>
      </c>
      <c r="B203" s="268" t="s">
        <v>190</v>
      </c>
      <c r="C203" s="268">
        <v>2798.1</v>
      </c>
      <c r="D203" s="308">
        <v>2811.5666666666671</v>
      </c>
      <c r="E203" s="308">
        <v>2768.1333333333341</v>
      </c>
      <c r="F203" s="308">
        <v>2738.166666666667</v>
      </c>
      <c r="G203" s="308">
        <v>2694.733333333334</v>
      </c>
      <c r="H203" s="308">
        <v>2841.5333333333342</v>
      </c>
      <c r="I203" s="308">
        <v>2884.9666666666676</v>
      </c>
      <c r="J203" s="308">
        <v>2914.9333333333343</v>
      </c>
      <c r="K203" s="268">
        <v>2855</v>
      </c>
      <c r="L203" s="268">
        <v>2781.6</v>
      </c>
      <c r="M203" s="268">
        <v>3.24559</v>
      </c>
    </row>
    <row r="204" spans="1:13">
      <c r="A204" s="301">
        <v>195</v>
      </c>
      <c r="B204" s="268" t="s">
        <v>191</v>
      </c>
      <c r="C204" s="268">
        <v>355.4</v>
      </c>
      <c r="D204" s="308">
        <v>356.21666666666664</v>
      </c>
      <c r="E204" s="308">
        <v>352.48333333333329</v>
      </c>
      <c r="F204" s="308">
        <v>349.56666666666666</v>
      </c>
      <c r="G204" s="308">
        <v>345.83333333333331</v>
      </c>
      <c r="H204" s="308">
        <v>359.13333333333327</v>
      </c>
      <c r="I204" s="308">
        <v>362.86666666666662</v>
      </c>
      <c r="J204" s="308">
        <v>365.78333333333325</v>
      </c>
      <c r="K204" s="268">
        <v>359.95</v>
      </c>
      <c r="L204" s="268">
        <v>353.3</v>
      </c>
      <c r="M204" s="268">
        <v>10.62974</v>
      </c>
    </row>
    <row r="205" spans="1:13">
      <c r="A205" s="301">
        <v>196</v>
      </c>
      <c r="B205" s="268" t="s">
        <v>550</v>
      </c>
      <c r="C205" s="268">
        <v>622.75</v>
      </c>
      <c r="D205" s="308">
        <v>631.58333333333337</v>
      </c>
      <c r="E205" s="308">
        <v>597.16666666666674</v>
      </c>
      <c r="F205" s="308">
        <v>571.58333333333337</v>
      </c>
      <c r="G205" s="308">
        <v>537.16666666666674</v>
      </c>
      <c r="H205" s="308">
        <v>657.16666666666674</v>
      </c>
      <c r="I205" s="308">
        <v>691.58333333333348</v>
      </c>
      <c r="J205" s="308">
        <v>717.16666666666674</v>
      </c>
      <c r="K205" s="268">
        <v>666</v>
      </c>
      <c r="L205" s="268">
        <v>606</v>
      </c>
      <c r="M205" s="268">
        <v>16.390470000000001</v>
      </c>
    </row>
    <row r="206" spans="1:13">
      <c r="A206" s="301">
        <v>197</v>
      </c>
      <c r="B206" s="268" t="s">
        <v>192</v>
      </c>
      <c r="C206" s="268">
        <v>448.8</v>
      </c>
      <c r="D206" s="308">
        <v>450.64999999999992</v>
      </c>
      <c r="E206" s="308">
        <v>445.29999999999984</v>
      </c>
      <c r="F206" s="308">
        <v>441.7999999999999</v>
      </c>
      <c r="G206" s="308">
        <v>436.44999999999982</v>
      </c>
      <c r="H206" s="308">
        <v>454.14999999999986</v>
      </c>
      <c r="I206" s="308">
        <v>459.49999999999989</v>
      </c>
      <c r="J206" s="308">
        <v>462.99999999999989</v>
      </c>
      <c r="K206" s="268">
        <v>456</v>
      </c>
      <c r="L206" s="268">
        <v>447.15</v>
      </c>
      <c r="M206" s="268">
        <v>26.519670000000001</v>
      </c>
    </row>
    <row r="207" spans="1:13">
      <c r="A207" s="301">
        <v>198</v>
      </c>
      <c r="B207" s="268" t="s">
        <v>193</v>
      </c>
      <c r="C207" s="268">
        <v>1054.2</v>
      </c>
      <c r="D207" s="308">
        <v>1051.2666666666667</v>
      </c>
      <c r="E207" s="308">
        <v>1041.5333333333333</v>
      </c>
      <c r="F207" s="308">
        <v>1028.8666666666666</v>
      </c>
      <c r="G207" s="308">
        <v>1019.1333333333332</v>
      </c>
      <c r="H207" s="308">
        <v>1063.9333333333334</v>
      </c>
      <c r="I207" s="308">
        <v>1073.6666666666665</v>
      </c>
      <c r="J207" s="308">
        <v>1086.3333333333335</v>
      </c>
      <c r="K207" s="268">
        <v>1061</v>
      </c>
      <c r="L207" s="268">
        <v>1038.5999999999999</v>
      </c>
      <c r="M207" s="268">
        <v>8.4409200000000002</v>
      </c>
    </row>
    <row r="208" spans="1:13">
      <c r="A208" s="301">
        <v>199</v>
      </c>
      <c r="B208" s="268" t="s">
        <v>195</v>
      </c>
      <c r="C208" s="268">
        <v>4189.6000000000004</v>
      </c>
      <c r="D208" s="308">
        <v>4194.5333333333338</v>
      </c>
      <c r="E208" s="308">
        <v>4165.0666666666675</v>
      </c>
      <c r="F208" s="308">
        <v>4140.5333333333338</v>
      </c>
      <c r="G208" s="308">
        <v>4111.0666666666675</v>
      </c>
      <c r="H208" s="308">
        <v>4219.0666666666675</v>
      </c>
      <c r="I208" s="308">
        <v>4248.5333333333328</v>
      </c>
      <c r="J208" s="308">
        <v>4273.0666666666675</v>
      </c>
      <c r="K208" s="268">
        <v>4224</v>
      </c>
      <c r="L208" s="268">
        <v>4170</v>
      </c>
      <c r="M208" s="268">
        <v>3.79074</v>
      </c>
    </row>
    <row r="209" spans="1:13">
      <c r="A209" s="301">
        <v>200</v>
      </c>
      <c r="B209" s="268" t="s">
        <v>196</v>
      </c>
      <c r="C209" s="268">
        <v>30.9</v>
      </c>
      <c r="D209" s="308">
        <v>31.3</v>
      </c>
      <c r="E209" s="308">
        <v>30.4</v>
      </c>
      <c r="F209" s="308">
        <v>29.9</v>
      </c>
      <c r="G209" s="308">
        <v>28.999999999999996</v>
      </c>
      <c r="H209" s="308">
        <v>31.8</v>
      </c>
      <c r="I209" s="308">
        <v>32.700000000000003</v>
      </c>
      <c r="J209" s="308">
        <v>33.200000000000003</v>
      </c>
      <c r="K209" s="268">
        <v>32.200000000000003</v>
      </c>
      <c r="L209" s="268">
        <v>30.8</v>
      </c>
      <c r="M209" s="268">
        <v>139.45764</v>
      </c>
    </row>
    <row r="210" spans="1:13">
      <c r="A210" s="301">
        <v>201</v>
      </c>
      <c r="B210" s="268" t="s">
        <v>197</v>
      </c>
      <c r="C210" s="268">
        <v>497.4</v>
      </c>
      <c r="D210" s="308">
        <v>499.38333333333338</v>
      </c>
      <c r="E210" s="308">
        <v>494.01666666666677</v>
      </c>
      <c r="F210" s="308">
        <v>490.63333333333338</v>
      </c>
      <c r="G210" s="308">
        <v>485.26666666666677</v>
      </c>
      <c r="H210" s="308">
        <v>502.76666666666677</v>
      </c>
      <c r="I210" s="308">
        <v>508.13333333333344</v>
      </c>
      <c r="J210" s="308">
        <v>511.51666666666677</v>
      </c>
      <c r="K210" s="268">
        <v>504.75</v>
      </c>
      <c r="L210" s="268">
        <v>496</v>
      </c>
      <c r="M210" s="268">
        <v>40.421210000000002</v>
      </c>
    </row>
    <row r="211" spans="1:13">
      <c r="A211" s="301">
        <v>202</v>
      </c>
      <c r="B211" s="268" t="s">
        <v>563</v>
      </c>
      <c r="C211" s="268">
        <v>768.4</v>
      </c>
      <c r="D211" s="308">
        <v>768.03333333333342</v>
      </c>
      <c r="E211" s="308">
        <v>755.06666666666683</v>
      </c>
      <c r="F211" s="308">
        <v>741.73333333333346</v>
      </c>
      <c r="G211" s="308">
        <v>728.76666666666688</v>
      </c>
      <c r="H211" s="308">
        <v>781.36666666666679</v>
      </c>
      <c r="I211" s="308">
        <v>794.33333333333326</v>
      </c>
      <c r="J211" s="308">
        <v>807.66666666666674</v>
      </c>
      <c r="K211" s="268">
        <v>781</v>
      </c>
      <c r="L211" s="268">
        <v>754.7</v>
      </c>
      <c r="M211" s="268">
        <v>2.9773399999999999</v>
      </c>
    </row>
    <row r="212" spans="1:13">
      <c r="A212" s="301">
        <v>203</v>
      </c>
      <c r="B212" s="268" t="s">
        <v>284</v>
      </c>
      <c r="C212" s="268">
        <v>173.25</v>
      </c>
      <c r="D212" s="308">
        <v>173.61666666666667</v>
      </c>
      <c r="E212" s="308">
        <v>170.63333333333335</v>
      </c>
      <c r="F212" s="308">
        <v>168.01666666666668</v>
      </c>
      <c r="G212" s="308">
        <v>165.03333333333336</v>
      </c>
      <c r="H212" s="308">
        <v>176.23333333333335</v>
      </c>
      <c r="I212" s="308">
        <v>179.2166666666667</v>
      </c>
      <c r="J212" s="308">
        <v>181.83333333333334</v>
      </c>
      <c r="K212" s="268">
        <v>176.6</v>
      </c>
      <c r="L212" s="268">
        <v>171</v>
      </c>
      <c r="M212" s="268">
        <v>17.565100000000001</v>
      </c>
    </row>
    <row r="213" spans="1:13">
      <c r="A213" s="301">
        <v>204</v>
      </c>
      <c r="B213" s="268" t="s">
        <v>199</v>
      </c>
      <c r="C213" s="268">
        <v>661.65</v>
      </c>
      <c r="D213" s="308">
        <v>664.4666666666667</v>
      </c>
      <c r="E213" s="308">
        <v>655.68333333333339</v>
      </c>
      <c r="F213" s="308">
        <v>649.7166666666667</v>
      </c>
      <c r="G213" s="308">
        <v>640.93333333333339</v>
      </c>
      <c r="H213" s="308">
        <v>670.43333333333339</v>
      </c>
      <c r="I213" s="308">
        <v>679.2166666666667</v>
      </c>
      <c r="J213" s="308">
        <v>685.18333333333339</v>
      </c>
      <c r="K213" s="268">
        <v>673.25</v>
      </c>
      <c r="L213" s="268">
        <v>658.5</v>
      </c>
      <c r="M213" s="268">
        <v>15.88775</v>
      </c>
    </row>
    <row r="214" spans="1:13">
      <c r="A214" s="301">
        <v>205</v>
      </c>
      <c r="B214" s="268" t="s">
        <v>569</v>
      </c>
      <c r="C214" s="268">
        <v>2244.3000000000002</v>
      </c>
      <c r="D214" s="308">
        <v>2239.2000000000003</v>
      </c>
      <c r="E214" s="308">
        <v>2205.4000000000005</v>
      </c>
      <c r="F214" s="308">
        <v>2166.5000000000005</v>
      </c>
      <c r="G214" s="308">
        <v>2132.7000000000007</v>
      </c>
      <c r="H214" s="308">
        <v>2278.1000000000004</v>
      </c>
      <c r="I214" s="308">
        <v>2311.9000000000005</v>
      </c>
      <c r="J214" s="308">
        <v>2350.8000000000002</v>
      </c>
      <c r="K214" s="268">
        <v>2273</v>
      </c>
      <c r="L214" s="268">
        <v>2200.3000000000002</v>
      </c>
      <c r="M214" s="268">
        <v>1.42537</v>
      </c>
    </row>
    <row r="215" spans="1:13">
      <c r="A215" s="301">
        <v>206</v>
      </c>
      <c r="B215" s="268" t="s">
        <v>200</v>
      </c>
      <c r="C215" s="308">
        <v>272.7</v>
      </c>
      <c r="D215" s="308">
        <v>273.01666666666665</v>
      </c>
      <c r="E215" s="308">
        <v>271.58333333333331</v>
      </c>
      <c r="F215" s="308">
        <v>270.46666666666664</v>
      </c>
      <c r="G215" s="308">
        <v>269.0333333333333</v>
      </c>
      <c r="H215" s="308">
        <v>274.13333333333333</v>
      </c>
      <c r="I215" s="308">
        <v>275.56666666666672</v>
      </c>
      <c r="J215" s="308">
        <v>276.68333333333334</v>
      </c>
      <c r="K215" s="308">
        <v>274.45</v>
      </c>
      <c r="L215" s="308">
        <v>271.89999999999998</v>
      </c>
      <c r="M215" s="308">
        <v>61.548139999999997</v>
      </c>
    </row>
    <row r="216" spans="1:13">
      <c r="A216" s="301">
        <v>207</v>
      </c>
      <c r="B216" s="268" t="s">
        <v>202</v>
      </c>
      <c r="C216" s="308">
        <v>201.6</v>
      </c>
      <c r="D216" s="308">
        <v>199.63333333333333</v>
      </c>
      <c r="E216" s="308">
        <v>195.41666666666666</v>
      </c>
      <c r="F216" s="308">
        <v>189.23333333333332</v>
      </c>
      <c r="G216" s="308">
        <v>185.01666666666665</v>
      </c>
      <c r="H216" s="308">
        <v>205.81666666666666</v>
      </c>
      <c r="I216" s="308">
        <v>210.03333333333336</v>
      </c>
      <c r="J216" s="308">
        <v>216.21666666666667</v>
      </c>
      <c r="K216" s="308">
        <v>203.85</v>
      </c>
      <c r="L216" s="308">
        <v>193.45</v>
      </c>
      <c r="M216" s="308">
        <v>746.94057999999995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9"/>
      <c r="B1" s="569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44068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66" t="s">
        <v>16</v>
      </c>
      <c r="B9" s="567" t="s">
        <v>18</v>
      </c>
      <c r="C9" s="565" t="s">
        <v>19</v>
      </c>
      <c r="D9" s="565" t="s">
        <v>20</v>
      </c>
      <c r="E9" s="565" t="s">
        <v>21</v>
      </c>
      <c r="F9" s="565"/>
      <c r="G9" s="565"/>
      <c r="H9" s="565" t="s">
        <v>22</v>
      </c>
      <c r="I9" s="565"/>
      <c r="J9" s="565"/>
      <c r="K9" s="274"/>
      <c r="L9" s="281"/>
      <c r="M9" s="282"/>
    </row>
    <row r="10" spans="1:15" ht="42.75" customHeight="1">
      <c r="A10" s="561"/>
      <c r="B10" s="563"/>
      <c r="C10" s="568" t="s">
        <v>23</v>
      </c>
      <c r="D10" s="568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20927.349999999999</v>
      </c>
      <c r="D11" s="279">
        <v>20974.133333333331</v>
      </c>
      <c r="E11" s="279">
        <v>20568.266666666663</v>
      </c>
      <c r="F11" s="279">
        <v>20209.183333333331</v>
      </c>
      <c r="G11" s="279">
        <v>19803.316666666662</v>
      </c>
      <c r="H11" s="279">
        <v>21333.216666666664</v>
      </c>
      <c r="I11" s="279">
        <v>21739.083333333332</v>
      </c>
      <c r="J11" s="279">
        <v>22098.166666666664</v>
      </c>
      <c r="K11" s="277">
        <v>21380</v>
      </c>
      <c r="L11" s="277">
        <v>20615.05</v>
      </c>
      <c r="M11" s="277">
        <v>5.7729999999999997E-2</v>
      </c>
    </row>
    <row r="12" spans="1:15" ht="12" customHeight="1">
      <c r="A12" s="268">
        <v>2</v>
      </c>
      <c r="B12" s="277" t="s">
        <v>803</v>
      </c>
      <c r="C12" s="278">
        <v>1173.0999999999999</v>
      </c>
      <c r="D12" s="279">
        <v>1186.2166666666665</v>
      </c>
      <c r="E12" s="279">
        <v>1147.4333333333329</v>
      </c>
      <c r="F12" s="279">
        <v>1121.7666666666664</v>
      </c>
      <c r="G12" s="279">
        <v>1082.9833333333329</v>
      </c>
      <c r="H12" s="279">
        <v>1211.883333333333</v>
      </c>
      <c r="I12" s="279">
        <v>1250.6666666666663</v>
      </c>
      <c r="J12" s="279">
        <v>1276.333333333333</v>
      </c>
      <c r="K12" s="277">
        <v>1225</v>
      </c>
      <c r="L12" s="277">
        <v>1160.55</v>
      </c>
      <c r="M12" s="277">
        <v>10.24339</v>
      </c>
    </row>
    <row r="13" spans="1:15" ht="12" customHeight="1">
      <c r="A13" s="268">
        <v>3</v>
      </c>
      <c r="B13" s="277" t="s">
        <v>294</v>
      </c>
      <c r="C13" s="278">
        <v>1462.8</v>
      </c>
      <c r="D13" s="279">
        <v>1477.7166666666665</v>
      </c>
      <c r="E13" s="279">
        <v>1400.4333333333329</v>
      </c>
      <c r="F13" s="279">
        <v>1338.0666666666664</v>
      </c>
      <c r="G13" s="279">
        <v>1260.7833333333328</v>
      </c>
      <c r="H13" s="279">
        <v>1540.083333333333</v>
      </c>
      <c r="I13" s="279">
        <v>1617.3666666666663</v>
      </c>
      <c r="J13" s="279">
        <v>1679.7333333333331</v>
      </c>
      <c r="K13" s="277">
        <v>1555</v>
      </c>
      <c r="L13" s="277">
        <v>1415.35</v>
      </c>
      <c r="M13" s="277">
        <v>0.78308999999999995</v>
      </c>
    </row>
    <row r="14" spans="1:15" ht="12" customHeight="1">
      <c r="A14" s="268">
        <v>4</v>
      </c>
      <c r="B14" s="277" t="s">
        <v>3120</v>
      </c>
      <c r="C14" s="278">
        <v>971.25</v>
      </c>
      <c r="D14" s="279">
        <v>978</v>
      </c>
      <c r="E14" s="279">
        <v>959.5</v>
      </c>
      <c r="F14" s="279">
        <v>947.75</v>
      </c>
      <c r="G14" s="279">
        <v>929.25</v>
      </c>
      <c r="H14" s="279">
        <v>989.75</v>
      </c>
      <c r="I14" s="279">
        <v>1008.25</v>
      </c>
      <c r="J14" s="279">
        <v>1020</v>
      </c>
      <c r="K14" s="277">
        <v>996.5</v>
      </c>
      <c r="L14" s="277">
        <v>966.25</v>
      </c>
      <c r="M14" s="277">
        <v>0.92186999999999997</v>
      </c>
    </row>
    <row r="15" spans="1:15" ht="12" customHeight="1">
      <c r="A15" s="268">
        <v>5</v>
      </c>
      <c r="B15" s="277" t="s">
        <v>295</v>
      </c>
      <c r="C15" s="278">
        <v>16974.45</v>
      </c>
      <c r="D15" s="279">
        <v>16958.149999999998</v>
      </c>
      <c r="E15" s="279">
        <v>16867.299999999996</v>
      </c>
      <c r="F15" s="279">
        <v>16760.149999999998</v>
      </c>
      <c r="G15" s="279">
        <v>16669.299999999996</v>
      </c>
      <c r="H15" s="279">
        <v>17065.299999999996</v>
      </c>
      <c r="I15" s="279">
        <v>17156.149999999994</v>
      </c>
      <c r="J15" s="279">
        <v>17263.299999999996</v>
      </c>
      <c r="K15" s="277">
        <v>17049</v>
      </c>
      <c r="L15" s="277">
        <v>16851</v>
      </c>
      <c r="M15" s="277">
        <v>8.949E-2</v>
      </c>
    </row>
    <row r="16" spans="1:15" ht="12" customHeight="1">
      <c r="A16" s="268">
        <v>6</v>
      </c>
      <c r="B16" s="277" t="s">
        <v>227</v>
      </c>
      <c r="C16" s="278">
        <v>62.15</v>
      </c>
      <c r="D16" s="279">
        <v>62.533333333333331</v>
      </c>
      <c r="E16" s="279">
        <v>61.61666666666666</v>
      </c>
      <c r="F16" s="279">
        <v>61.083333333333329</v>
      </c>
      <c r="G16" s="279">
        <v>60.166666666666657</v>
      </c>
      <c r="H16" s="279">
        <v>63.066666666666663</v>
      </c>
      <c r="I16" s="279">
        <v>63.983333333333334</v>
      </c>
      <c r="J16" s="279">
        <v>64.516666666666666</v>
      </c>
      <c r="K16" s="277">
        <v>63.45</v>
      </c>
      <c r="L16" s="277">
        <v>62</v>
      </c>
      <c r="M16" s="277">
        <v>16.879650000000002</v>
      </c>
    </row>
    <row r="17" spans="1:13" ht="12" customHeight="1">
      <c r="A17" s="268">
        <v>7</v>
      </c>
      <c r="B17" s="277" t="s">
        <v>228</v>
      </c>
      <c r="C17" s="278">
        <v>149.5</v>
      </c>
      <c r="D17" s="279">
        <v>149.36666666666665</v>
      </c>
      <c r="E17" s="279">
        <v>145.33333333333329</v>
      </c>
      <c r="F17" s="279">
        <v>141.16666666666663</v>
      </c>
      <c r="G17" s="279">
        <v>137.13333333333327</v>
      </c>
      <c r="H17" s="279">
        <v>153.5333333333333</v>
      </c>
      <c r="I17" s="279">
        <v>157.56666666666666</v>
      </c>
      <c r="J17" s="279">
        <v>161.73333333333332</v>
      </c>
      <c r="K17" s="277">
        <v>153.4</v>
      </c>
      <c r="L17" s="277">
        <v>145.19999999999999</v>
      </c>
      <c r="M17" s="277">
        <v>23.319220000000001</v>
      </c>
    </row>
    <row r="18" spans="1:13" ht="12" customHeight="1">
      <c r="A18" s="268">
        <v>8</v>
      </c>
      <c r="B18" s="277" t="s">
        <v>38</v>
      </c>
      <c r="C18" s="278">
        <v>1421.45</v>
      </c>
      <c r="D18" s="279">
        <v>1426.1499999999999</v>
      </c>
      <c r="E18" s="279">
        <v>1413.2999999999997</v>
      </c>
      <c r="F18" s="279">
        <v>1405.1499999999999</v>
      </c>
      <c r="G18" s="279">
        <v>1392.2999999999997</v>
      </c>
      <c r="H18" s="279">
        <v>1434.2999999999997</v>
      </c>
      <c r="I18" s="279">
        <v>1447.1499999999996</v>
      </c>
      <c r="J18" s="279">
        <v>1455.2999999999997</v>
      </c>
      <c r="K18" s="277">
        <v>1439</v>
      </c>
      <c r="L18" s="277">
        <v>1418</v>
      </c>
      <c r="M18" s="277">
        <v>4.2615100000000004</v>
      </c>
    </row>
    <row r="19" spans="1:13" ht="12" customHeight="1">
      <c r="A19" s="268">
        <v>9</v>
      </c>
      <c r="B19" s="277" t="s">
        <v>296</v>
      </c>
      <c r="C19" s="278">
        <v>171.15</v>
      </c>
      <c r="D19" s="279">
        <v>170.18333333333334</v>
      </c>
      <c r="E19" s="279">
        <v>166.96666666666667</v>
      </c>
      <c r="F19" s="279">
        <v>162.78333333333333</v>
      </c>
      <c r="G19" s="279">
        <v>159.56666666666666</v>
      </c>
      <c r="H19" s="279">
        <v>174.36666666666667</v>
      </c>
      <c r="I19" s="279">
        <v>177.58333333333337</v>
      </c>
      <c r="J19" s="279">
        <v>181.76666666666668</v>
      </c>
      <c r="K19" s="277">
        <v>173.4</v>
      </c>
      <c r="L19" s="277">
        <v>166</v>
      </c>
      <c r="M19" s="277">
        <v>25.536899999999999</v>
      </c>
    </row>
    <row r="20" spans="1:13" ht="12" customHeight="1">
      <c r="A20" s="268">
        <v>10</v>
      </c>
      <c r="B20" s="277" t="s">
        <v>297</v>
      </c>
      <c r="C20" s="278">
        <v>414.2</v>
      </c>
      <c r="D20" s="279">
        <v>402.2166666666667</v>
      </c>
      <c r="E20" s="279">
        <v>390.23333333333341</v>
      </c>
      <c r="F20" s="279">
        <v>366.26666666666671</v>
      </c>
      <c r="G20" s="279">
        <v>354.28333333333342</v>
      </c>
      <c r="H20" s="279">
        <v>426.18333333333339</v>
      </c>
      <c r="I20" s="279">
        <v>438.16666666666674</v>
      </c>
      <c r="J20" s="279">
        <v>462.13333333333338</v>
      </c>
      <c r="K20" s="277">
        <v>414.2</v>
      </c>
      <c r="L20" s="277">
        <v>378.25</v>
      </c>
      <c r="M20" s="277">
        <v>22.092310000000001</v>
      </c>
    </row>
    <row r="21" spans="1:13" ht="12" customHeight="1">
      <c r="A21" s="268">
        <v>11</v>
      </c>
      <c r="B21" s="277" t="s">
        <v>41</v>
      </c>
      <c r="C21" s="278">
        <v>349</v>
      </c>
      <c r="D21" s="279">
        <v>353.3</v>
      </c>
      <c r="E21" s="279">
        <v>343.3</v>
      </c>
      <c r="F21" s="279">
        <v>337.6</v>
      </c>
      <c r="G21" s="279">
        <v>327.60000000000002</v>
      </c>
      <c r="H21" s="279">
        <v>359</v>
      </c>
      <c r="I21" s="279">
        <v>369</v>
      </c>
      <c r="J21" s="279">
        <v>374.7</v>
      </c>
      <c r="K21" s="277">
        <v>363.3</v>
      </c>
      <c r="L21" s="277">
        <v>347.6</v>
      </c>
      <c r="M21" s="277">
        <v>34.892620000000001</v>
      </c>
    </row>
    <row r="22" spans="1:13" ht="12" customHeight="1">
      <c r="A22" s="268">
        <v>12</v>
      </c>
      <c r="B22" s="277" t="s">
        <v>43</v>
      </c>
      <c r="C22" s="278">
        <v>38.4</v>
      </c>
      <c r="D22" s="279">
        <v>38.883333333333333</v>
      </c>
      <c r="E22" s="279">
        <v>37.816666666666663</v>
      </c>
      <c r="F22" s="279">
        <v>37.233333333333327</v>
      </c>
      <c r="G22" s="279">
        <v>36.166666666666657</v>
      </c>
      <c r="H22" s="279">
        <v>39.466666666666669</v>
      </c>
      <c r="I22" s="279">
        <v>40.533333333333346</v>
      </c>
      <c r="J22" s="279">
        <v>41.116666666666674</v>
      </c>
      <c r="K22" s="277">
        <v>39.950000000000003</v>
      </c>
      <c r="L22" s="277">
        <v>38.299999999999997</v>
      </c>
      <c r="M22" s="277">
        <v>47.472079999999998</v>
      </c>
    </row>
    <row r="23" spans="1:13">
      <c r="A23" s="268">
        <v>13</v>
      </c>
      <c r="B23" s="277" t="s">
        <v>298</v>
      </c>
      <c r="C23" s="278">
        <v>287.2</v>
      </c>
      <c r="D23" s="279">
        <v>285.2833333333333</v>
      </c>
      <c r="E23" s="279">
        <v>274.91666666666663</v>
      </c>
      <c r="F23" s="279">
        <v>262.63333333333333</v>
      </c>
      <c r="G23" s="279">
        <v>252.26666666666665</v>
      </c>
      <c r="H23" s="279">
        <v>297.56666666666661</v>
      </c>
      <c r="I23" s="279">
        <v>307.93333333333328</v>
      </c>
      <c r="J23" s="279">
        <v>320.21666666666658</v>
      </c>
      <c r="K23" s="277">
        <v>295.64999999999998</v>
      </c>
      <c r="L23" s="277">
        <v>273</v>
      </c>
      <c r="M23" s="277">
        <v>16.706600000000002</v>
      </c>
    </row>
    <row r="24" spans="1:13">
      <c r="A24" s="268">
        <v>14</v>
      </c>
      <c r="B24" s="277" t="s">
        <v>299</v>
      </c>
      <c r="C24" s="278">
        <v>239.75</v>
      </c>
      <c r="D24" s="279">
        <v>241.58333333333334</v>
      </c>
      <c r="E24" s="279">
        <v>235.16666666666669</v>
      </c>
      <c r="F24" s="279">
        <v>230.58333333333334</v>
      </c>
      <c r="G24" s="279">
        <v>224.16666666666669</v>
      </c>
      <c r="H24" s="279">
        <v>246.16666666666669</v>
      </c>
      <c r="I24" s="279">
        <v>252.58333333333337</v>
      </c>
      <c r="J24" s="279">
        <v>257.16666666666669</v>
      </c>
      <c r="K24" s="277">
        <v>248</v>
      </c>
      <c r="L24" s="277">
        <v>237</v>
      </c>
      <c r="M24" s="277">
        <v>8.6457200000000007</v>
      </c>
    </row>
    <row r="25" spans="1:13">
      <c r="A25" s="268">
        <v>15</v>
      </c>
      <c r="B25" s="277" t="s">
        <v>300</v>
      </c>
      <c r="C25" s="278">
        <v>205.35</v>
      </c>
      <c r="D25" s="279">
        <v>201.4666666666667</v>
      </c>
      <c r="E25" s="279">
        <v>195.43333333333339</v>
      </c>
      <c r="F25" s="279">
        <v>185.51666666666671</v>
      </c>
      <c r="G25" s="279">
        <v>179.48333333333341</v>
      </c>
      <c r="H25" s="279">
        <v>211.38333333333338</v>
      </c>
      <c r="I25" s="279">
        <v>217.41666666666669</v>
      </c>
      <c r="J25" s="279">
        <v>227.33333333333337</v>
      </c>
      <c r="K25" s="277">
        <v>207.5</v>
      </c>
      <c r="L25" s="277">
        <v>191.55</v>
      </c>
      <c r="M25" s="277">
        <v>7.6962599999999997</v>
      </c>
    </row>
    <row r="26" spans="1:13">
      <c r="A26" s="268">
        <v>16</v>
      </c>
      <c r="B26" s="277" t="s">
        <v>833</v>
      </c>
      <c r="C26" s="278">
        <v>2546.6999999999998</v>
      </c>
      <c r="D26" s="279">
        <v>2481.4666666666667</v>
      </c>
      <c r="E26" s="279">
        <v>2416.2333333333336</v>
      </c>
      <c r="F26" s="279">
        <v>2285.7666666666669</v>
      </c>
      <c r="G26" s="279">
        <v>2220.5333333333338</v>
      </c>
      <c r="H26" s="279">
        <v>2611.9333333333334</v>
      </c>
      <c r="I26" s="279">
        <v>2677.1666666666661</v>
      </c>
      <c r="J26" s="279">
        <v>2807.6333333333332</v>
      </c>
      <c r="K26" s="277">
        <v>2546.6999999999998</v>
      </c>
      <c r="L26" s="277">
        <v>2351</v>
      </c>
      <c r="M26" s="277">
        <v>2.8386499999999999</v>
      </c>
    </row>
    <row r="27" spans="1:13">
      <c r="A27" s="268">
        <v>17</v>
      </c>
      <c r="B27" s="277" t="s">
        <v>292</v>
      </c>
      <c r="C27" s="278">
        <v>1803.45</v>
      </c>
      <c r="D27" s="279">
        <v>1793.1666666666667</v>
      </c>
      <c r="E27" s="279">
        <v>1761.3333333333335</v>
      </c>
      <c r="F27" s="279">
        <v>1719.2166666666667</v>
      </c>
      <c r="G27" s="279">
        <v>1687.3833333333334</v>
      </c>
      <c r="H27" s="279">
        <v>1835.2833333333335</v>
      </c>
      <c r="I27" s="279">
        <v>1867.116666666667</v>
      </c>
      <c r="J27" s="279">
        <v>1909.2333333333336</v>
      </c>
      <c r="K27" s="277">
        <v>1825</v>
      </c>
      <c r="L27" s="277">
        <v>1751.05</v>
      </c>
      <c r="M27" s="277">
        <v>0.42481999999999998</v>
      </c>
    </row>
    <row r="28" spans="1:13">
      <c r="A28" s="268">
        <v>18</v>
      </c>
      <c r="B28" s="277" t="s">
        <v>229</v>
      </c>
      <c r="C28" s="278">
        <v>1611.1</v>
      </c>
      <c r="D28" s="279">
        <v>1617.0166666666667</v>
      </c>
      <c r="E28" s="279">
        <v>1599.0833333333333</v>
      </c>
      <c r="F28" s="279">
        <v>1587.0666666666666</v>
      </c>
      <c r="G28" s="279">
        <v>1569.1333333333332</v>
      </c>
      <c r="H28" s="279">
        <v>1629.0333333333333</v>
      </c>
      <c r="I28" s="279">
        <v>1646.9666666666667</v>
      </c>
      <c r="J28" s="279">
        <v>1658.9833333333333</v>
      </c>
      <c r="K28" s="277">
        <v>1634.95</v>
      </c>
      <c r="L28" s="277">
        <v>1605</v>
      </c>
      <c r="M28" s="277">
        <v>1.0125500000000001</v>
      </c>
    </row>
    <row r="29" spans="1:13">
      <c r="A29" s="268">
        <v>19</v>
      </c>
      <c r="B29" s="277" t="s">
        <v>301</v>
      </c>
      <c r="C29" s="278">
        <v>2100.6</v>
      </c>
      <c r="D29" s="279">
        <v>2107.3166666666666</v>
      </c>
      <c r="E29" s="279">
        <v>2064.7333333333331</v>
      </c>
      <c r="F29" s="279">
        <v>2028.8666666666663</v>
      </c>
      <c r="G29" s="279">
        <v>1986.2833333333328</v>
      </c>
      <c r="H29" s="279">
        <v>2143.1833333333334</v>
      </c>
      <c r="I29" s="279">
        <v>2185.7666666666673</v>
      </c>
      <c r="J29" s="279">
        <v>2221.6333333333337</v>
      </c>
      <c r="K29" s="277">
        <v>2149.9</v>
      </c>
      <c r="L29" s="277">
        <v>2071.4499999999998</v>
      </c>
      <c r="M29" s="277">
        <v>0.17669000000000001</v>
      </c>
    </row>
    <row r="30" spans="1:13">
      <c r="A30" s="268">
        <v>20</v>
      </c>
      <c r="B30" s="277" t="s">
        <v>230</v>
      </c>
      <c r="C30" s="278">
        <v>2800.15</v>
      </c>
      <c r="D30" s="279">
        <v>2818.0499999999997</v>
      </c>
      <c r="E30" s="279">
        <v>2763.0999999999995</v>
      </c>
      <c r="F30" s="279">
        <v>2726.0499999999997</v>
      </c>
      <c r="G30" s="279">
        <v>2671.0999999999995</v>
      </c>
      <c r="H30" s="279">
        <v>2855.0999999999995</v>
      </c>
      <c r="I30" s="279">
        <v>2910.0499999999993</v>
      </c>
      <c r="J30" s="279">
        <v>2947.0999999999995</v>
      </c>
      <c r="K30" s="277">
        <v>2873</v>
      </c>
      <c r="L30" s="277">
        <v>2781</v>
      </c>
      <c r="M30" s="277">
        <v>1.5509999999999999</v>
      </c>
    </row>
    <row r="31" spans="1:13">
      <c r="A31" s="268">
        <v>21</v>
      </c>
      <c r="B31" s="277" t="s">
        <v>871</v>
      </c>
      <c r="C31" s="278">
        <v>3400.3</v>
      </c>
      <c r="D31" s="279">
        <v>3376.7666666666664</v>
      </c>
      <c r="E31" s="279">
        <v>3303.5333333333328</v>
      </c>
      <c r="F31" s="279">
        <v>3206.7666666666664</v>
      </c>
      <c r="G31" s="279">
        <v>3133.5333333333328</v>
      </c>
      <c r="H31" s="279">
        <v>3473.5333333333328</v>
      </c>
      <c r="I31" s="279">
        <v>3546.7666666666664</v>
      </c>
      <c r="J31" s="279">
        <v>3643.5333333333328</v>
      </c>
      <c r="K31" s="277">
        <v>3450</v>
      </c>
      <c r="L31" s="277">
        <v>3280</v>
      </c>
      <c r="M31" s="277">
        <v>1.9471400000000001</v>
      </c>
    </row>
    <row r="32" spans="1:13">
      <c r="A32" s="268">
        <v>22</v>
      </c>
      <c r="B32" s="277" t="s">
        <v>303</v>
      </c>
      <c r="C32" s="278">
        <v>108.85</v>
      </c>
      <c r="D32" s="279">
        <v>108.76666666666665</v>
      </c>
      <c r="E32" s="279">
        <v>107.73333333333331</v>
      </c>
      <c r="F32" s="279">
        <v>106.61666666666666</v>
      </c>
      <c r="G32" s="279">
        <v>105.58333333333331</v>
      </c>
      <c r="H32" s="279">
        <v>109.8833333333333</v>
      </c>
      <c r="I32" s="279">
        <v>110.91666666666666</v>
      </c>
      <c r="J32" s="279">
        <v>112.03333333333329</v>
      </c>
      <c r="K32" s="277">
        <v>109.8</v>
      </c>
      <c r="L32" s="277">
        <v>107.65</v>
      </c>
      <c r="M32" s="277">
        <v>2.4893900000000002</v>
      </c>
    </row>
    <row r="33" spans="1:13">
      <c r="A33" s="268">
        <v>23</v>
      </c>
      <c r="B33" s="277" t="s">
        <v>45</v>
      </c>
      <c r="C33" s="278">
        <v>744.25</v>
      </c>
      <c r="D33" s="279">
        <v>745.73333333333323</v>
      </c>
      <c r="E33" s="279">
        <v>738.51666666666642</v>
      </c>
      <c r="F33" s="279">
        <v>732.78333333333319</v>
      </c>
      <c r="G33" s="279">
        <v>725.56666666666638</v>
      </c>
      <c r="H33" s="279">
        <v>751.46666666666647</v>
      </c>
      <c r="I33" s="279">
        <v>758.68333333333339</v>
      </c>
      <c r="J33" s="279">
        <v>764.41666666666652</v>
      </c>
      <c r="K33" s="277">
        <v>752.95</v>
      </c>
      <c r="L33" s="277">
        <v>740</v>
      </c>
      <c r="M33" s="277">
        <v>5.9179300000000001</v>
      </c>
    </row>
    <row r="34" spans="1:13">
      <c r="A34" s="268">
        <v>24</v>
      </c>
      <c r="B34" s="277" t="s">
        <v>304</v>
      </c>
      <c r="C34" s="278">
        <v>1824.5</v>
      </c>
      <c r="D34" s="279">
        <v>1821.5</v>
      </c>
      <c r="E34" s="279">
        <v>1778</v>
      </c>
      <c r="F34" s="279">
        <v>1731.5</v>
      </c>
      <c r="G34" s="279">
        <v>1688</v>
      </c>
      <c r="H34" s="279">
        <v>1868</v>
      </c>
      <c r="I34" s="279">
        <v>1911.5</v>
      </c>
      <c r="J34" s="279">
        <v>1958</v>
      </c>
      <c r="K34" s="277">
        <v>1865</v>
      </c>
      <c r="L34" s="277">
        <v>1775</v>
      </c>
      <c r="M34" s="277">
        <v>1.86697</v>
      </c>
    </row>
    <row r="35" spans="1:13">
      <c r="A35" s="268">
        <v>25</v>
      </c>
      <c r="B35" s="277" t="s">
        <v>46</v>
      </c>
      <c r="C35" s="278">
        <v>224.2</v>
      </c>
      <c r="D35" s="279">
        <v>224.86666666666667</v>
      </c>
      <c r="E35" s="279">
        <v>222.48333333333335</v>
      </c>
      <c r="F35" s="279">
        <v>220.76666666666668</v>
      </c>
      <c r="G35" s="279">
        <v>218.38333333333335</v>
      </c>
      <c r="H35" s="279">
        <v>226.58333333333334</v>
      </c>
      <c r="I35" s="279">
        <v>228.96666666666667</v>
      </c>
      <c r="J35" s="279">
        <v>230.68333333333334</v>
      </c>
      <c r="K35" s="277">
        <v>227.25</v>
      </c>
      <c r="L35" s="277">
        <v>223.15</v>
      </c>
      <c r="M35" s="277">
        <v>25.0351</v>
      </c>
    </row>
    <row r="36" spans="1:13">
      <c r="A36" s="268">
        <v>26</v>
      </c>
      <c r="B36" s="277" t="s">
        <v>293</v>
      </c>
      <c r="C36" s="278">
        <v>2398.9</v>
      </c>
      <c r="D36" s="279">
        <v>2387.2833333333333</v>
      </c>
      <c r="E36" s="279">
        <v>2342.6166666666668</v>
      </c>
      <c r="F36" s="279">
        <v>2286.3333333333335</v>
      </c>
      <c r="G36" s="279">
        <v>2241.666666666667</v>
      </c>
      <c r="H36" s="279">
        <v>2443.5666666666666</v>
      </c>
      <c r="I36" s="279">
        <v>2488.2333333333336</v>
      </c>
      <c r="J36" s="279">
        <v>2544.5166666666664</v>
      </c>
      <c r="K36" s="277">
        <v>2431.9499999999998</v>
      </c>
      <c r="L36" s="277">
        <v>2331</v>
      </c>
      <c r="M36" s="277">
        <v>0.59621000000000002</v>
      </c>
    </row>
    <row r="37" spans="1:13">
      <c r="A37" s="268">
        <v>27</v>
      </c>
      <c r="B37" s="277" t="s">
        <v>302</v>
      </c>
      <c r="C37" s="278">
        <v>1008.25</v>
      </c>
      <c r="D37" s="279">
        <v>1014.4666666666667</v>
      </c>
      <c r="E37" s="279">
        <v>995.13333333333344</v>
      </c>
      <c r="F37" s="279">
        <v>982.01666666666677</v>
      </c>
      <c r="G37" s="279">
        <v>962.68333333333351</v>
      </c>
      <c r="H37" s="279">
        <v>1027.5833333333335</v>
      </c>
      <c r="I37" s="279">
        <v>1046.9166666666665</v>
      </c>
      <c r="J37" s="279">
        <v>1060.0333333333333</v>
      </c>
      <c r="K37" s="277">
        <v>1033.8</v>
      </c>
      <c r="L37" s="277">
        <v>1001.35</v>
      </c>
      <c r="M37" s="277">
        <v>4.4980000000000002</v>
      </c>
    </row>
    <row r="38" spans="1:13">
      <c r="A38" s="268">
        <v>28</v>
      </c>
      <c r="B38" s="277" t="s">
        <v>47</v>
      </c>
      <c r="C38" s="278">
        <v>1690.55</v>
      </c>
      <c r="D38" s="279">
        <v>1688.6500000000003</v>
      </c>
      <c r="E38" s="279">
        <v>1677.3000000000006</v>
      </c>
      <c r="F38" s="279">
        <v>1664.0500000000004</v>
      </c>
      <c r="G38" s="279">
        <v>1652.7000000000007</v>
      </c>
      <c r="H38" s="279">
        <v>1701.9000000000005</v>
      </c>
      <c r="I38" s="279">
        <v>1713.2500000000005</v>
      </c>
      <c r="J38" s="279">
        <v>1726.5000000000005</v>
      </c>
      <c r="K38" s="277">
        <v>1700</v>
      </c>
      <c r="L38" s="277">
        <v>1675.4</v>
      </c>
      <c r="M38" s="277">
        <v>5.2558800000000003</v>
      </c>
    </row>
    <row r="39" spans="1:13">
      <c r="A39" s="268">
        <v>29</v>
      </c>
      <c r="B39" s="277" t="s">
        <v>48</v>
      </c>
      <c r="C39" s="278">
        <v>128.44999999999999</v>
      </c>
      <c r="D39" s="279">
        <v>129.43333333333331</v>
      </c>
      <c r="E39" s="279">
        <v>126.26666666666662</v>
      </c>
      <c r="F39" s="279">
        <v>124.08333333333331</v>
      </c>
      <c r="G39" s="279">
        <v>120.91666666666663</v>
      </c>
      <c r="H39" s="279">
        <v>131.61666666666662</v>
      </c>
      <c r="I39" s="279">
        <v>134.7833333333333</v>
      </c>
      <c r="J39" s="279">
        <v>136.96666666666661</v>
      </c>
      <c r="K39" s="277">
        <v>132.6</v>
      </c>
      <c r="L39" s="277">
        <v>127.25</v>
      </c>
      <c r="M39" s="277">
        <v>68.292010000000005</v>
      </c>
    </row>
    <row r="40" spans="1:13">
      <c r="A40" s="268">
        <v>30</v>
      </c>
      <c r="B40" s="277" t="s">
        <v>305</v>
      </c>
      <c r="C40" s="278">
        <v>161.55000000000001</v>
      </c>
      <c r="D40" s="279">
        <v>161.55000000000001</v>
      </c>
      <c r="E40" s="279">
        <v>161.55000000000001</v>
      </c>
      <c r="F40" s="279">
        <v>161.55000000000001</v>
      </c>
      <c r="G40" s="279">
        <v>161.55000000000001</v>
      </c>
      <c r="H40" s="279">
        <v>161.55000000000001</v>
      </c>
      <c r="I40" s="279">
        <v>161.55000000000001</v>
      </c>
      <c r="J40" s="279">
        <v>161.55000000000001</v>
      </c>
      <c r="K40" s="277">
        <v>161.55000000000001</v>
      </c>
      <c r="L40" s="277">
        <v>161.55000000000001</v>
      </c>
      <c r="M40" s="277">
        <v>0.88085000000000002</v>
      </c>
    </row>
    <row r="41" spans="1:13">
      <c r="A41" s="268">
        <v>31</v>
      </c>
      <c r="B41" s="277" t="s">
        <v>938</v>
      </c>
      <c r="C41" s="278">
        <v>223.2</v>
      </c>
      <c r="D41" s="279">
        <v>225.53333333333333</v>
      </c>
      <c r="E41" s="279">
        <v>219.06666666666666</v>
      </c>
      <c r="F41" s="279">
        <v>214.93333333333334</v>
      </c>
      <c r="G41" s="279">
        <v>208.46666666666667</v>
      </c>
      <c r="H41" s="279">
        <v>229.66666666666666</v>
      </c>
      <c r="I41" s="279">
        <v>236.1333333333333</v>
      </c>
      <c r="J41" s="279">
        <v>240.26666666666665</v>
      </c>
      <c r="K41" s="277">
        <v>232</v>
      </c>
      <c r="L41" s="277">
        <v>221.4</v>
      </c>
      <c r="M41" s="277">
        <v>1.47573</v>
      </c>
    </row>
    <row r="42" spans="1:13">
      <c r="A42" s="268">
        <v>32</v>
      </c>
      <c r="B42" s="277" t="s">
        <v>306</v>
      </c>
      <c r="C42" s="278">
        <v>72.8</v>
      </c>
      <c r="D42" s="279">
        <v>72.466666666666654</v>
      </c>
      <c r="E42" s="279">
        <v>71.333333333333314</v>
      </c>
      <c r="F42" s="279">
        <v>69.86666666666666</v>
      </c>
      <c r="G42" s="279">
        <v>68.73333333333332</v>
      </c>
      <c r="H42" s="279">
        <v>73.933333333333309</v>
      </c>
      <c r="I42" s="279">
        <v>75.066666666666663</v>
      </c>
      <c r="J42" s="279">
        <v>76.533333333333303</v>
      </c>
      <c r="K42" s="277">
        <v>73.599999999999994</v>
      </c>
      <c r="L42" s="277">
        <v>71</v>
      </c>
      <c r="M42" s="277">
        <v>27.893660000000001</v>
      </c>
    </row>
    <row r="43" spans="1:13">
      <c r="A43" s="268">
        <v>33</v>
      </c>
      <c r="B43" s="277" t="s">
        <v>49</v>
      </c>
      <c r="C43" s="278">
        <v>68.400000000000006</v>
      </c>
      <c r="D43" s="279">
        <v>68.7</v>
      </c>
      <c r="E43" s="279">
        <v>67.5</v>
      </c>
      <c r="F43" s="279">
        <v>66.599999999999994</v>
      </c>
      <c r="G43" s="279">
        <v>65.399999999999991</v>
      </c>
      <c r="H43" s="279">
        <v>69.600000000000009</v>
      </c>
      <c r="I43" s="279">
        <v>70.800000000000026</v>
      </c>
      <c r="J43" s="279">
        <v>71.700000000000017</v>
      </c>
      <c r="K43" s="277">
        <v>69.900000000000006</v>
      </c>
      <c r="L43" s="277">
        <v>67.8</v>
      </c>
      <c r="M43" s="277">
        <v>354.77100000000002</v>
      </c>
    </row>
    <row r="44" spans="1:13">
      <c r="A44" s="268">
        <v>34</v>
      </c>
      <c r="B44" s="277" t="s">
        <v>51</v>
      </c>
      <c r="C44" s="278">
        <v>1962.15</v>
      </c>
      <c r="D44" s="279">
        <v>1966.05</v>
      </c>
      <c r="E44" s="279">
        <v>1936.1</v>
      </c>
      <c r="F44" s="279">
        <v>1910.05</v>
      </c>
      <c r="G44" s="279">
        <v>1880.1</v>
      </c>
      <c r="H44" s="279">
        <v>1992.1</v>
      </c>
      <c r="I44" s="279">
        <v>2022.0500000000002</v>
      </c>
      <c r="J44" s="279">
        <v>2048.1</v>
      </c>
      <c r="K44" s="277">
        <v>1996</v>
      </c>
      <c r="L44" s="277">
        <v>1940</v>
      </c>
      <c r="M44" s="277">
        <v>39.963329999999999</v>
      </c>
    </row>
    <row r="45" spans="1:13">
      <c r="A45" s="268">
        <v>35</v>
      </c>
      <c r="B45" s="277" t="s">
        <v>307</v>
      </c>
      <c r="C45" s="278">
        <v>142.1</v>
      </c>
      <c r="D45" s="279">
        <v>143.16666666666666</v>
      </c>
      <c r="E45" s="279">
        <v>138.7833333333333</v>
      </c>
      <c r="F45" s="279">
        <v>135.46666666666664</v>
      </c>
      <c r="G45" s="279">
        <v>131.08333333333329</v>
      </c>
      <c r="H45" s="279">
        <v>146.48333333333332</v>
      </c>
      <c r="I45" s="279">
        <v>150.8666666666667</v>
      </c>
      <c r="J45" s="279">
        <v>154.18333333333334</v>
      </c>
      <c r="K45" s="277">
        <v>147.55000000000001</v>
      </c>
      <c r="L45" s="277">
        <v>139.85</v>
      </c>
      <c r="M45" s="277">
        <v>3.9080400000000002</v>
      </c>
    </row>
    <row r="46" spans="1:13">
      <c r="A46" s="268">
        <v>36</v>
      </c>
      <c r="B46" s="277" t="s">
        <v>309</v>
      </c>
      <c r="C46" s="278">
        <v>1183.5</v>
      </c>
      <c r="D46" s="279">
        <v>1208.7333333333333</v>
      </c>
      <c r="E46" s="279">
        <v>1154.8166666666666</v>
      </c>
      <c r="F46" s="279">
        <v>1126.1333333333332</v>
      </c>
      <c r="G46" s="279">
        <v>1072.2166666666665</v>
      </c>
      <c r="H46" s="279">
        <v>1237.4166666666667</v>
      </c>
      <c r="I46" s="279">
        <v>1291.3333333333333</v>
      </c>
      <c r="J46" s="279">
        <v>1320.0166666666669</v>
      </c>
      <c r="K46" s="277">
        <v>1262.6500000000001</v>
      </c>
      <c r="L46" s="277">
        <v>1180.05</v>
      </c>
      <c r="M46" s="277">
        <v>2.3630800000000001</v>
      </c>
    </row>
    <row r="47" spans="1:13">
      <c r="A47" s="268">
        <v>37</v>
      </c>
      <c r="B47" s="277" t="s">
        <v>308</v>
      </c>
      <c r="C47" s="278">
        <v>3377.4</v>
      </c>
      <c r="D47" s="279">
        <v>3374.9</v>
      </c>
      <c r="E47" s="279">
        <v>3352.5</v>
      </c>
      <c r="F47" s="279">
        <v>3327.6</v>
      </c>
      <c r="G47" s="279">
        <v>3305.2</v>
      </c>
      <c r="H47" s="279">
        <v>3399.8</v>
      </c>
      <c r="I47" s="279">
        <v>3422.2000000000007</v>
      </c>
      <c r="J47" s="279">
        <v>3447.1000000000004</v>
      </c>
      <c r="K47" s="277">
        <v>3397.3</v>
      </c>
      <c r="L47" s="277">
        <v>3350</v>
      </c>
      <c r="M47" s="277">
        <v>0.36803999999999998</v>
      </c>
    </row>
    <row r="48" spans="1:13">
      <c r="A48" s="268">
        <v>38</v>
      </c>
      <c r="B48" s="277" t="s">
        <v>310</v>
      </c>
      <c r="C48" s="278">
        <v>5842</v>
      </c>
      <c r="D48" s="279">
        <v>5784.083333333333</v>
      </c>
      <c r="E48" s="279">
        <v>5708.1666666666661</v>
      </c>
      <c r="F48" s="279">
        <v>5574.333333333333</v>
      </c>
      <c r="G48" s="279">
        <v>5498.4166666666661</v>
      </c>
      <c r="H48" s="279">
        <v>5917.9166666666661</v>
      </c>
      <c r="I48" s="279">
        <v>5993.8333333333321</v>
      </c>
      <c r="J48" s="279">
        <v>6127.6666666666661</v>
      </c>
      <c r="K48" s="277">
        <v>5860</v>
      </c>
      <c r="L48" s="277">
        <v>5650.25</v>
      </c>
      <c r="M48" s="277">
        <v>0.72118000000000004</v>
      </c>
    </row>
    <row r="49" spans="1:13">
      <c r="A49" s="268">
        <v>39</v>
      </c>
      <c r="B49" s="277" t="s">
        <v>226</v>
      </c>
      <c r="C49" s="278">
        <v>733.05</v>
      </c>
      <c r="D49" s="279">
        <v>733.68333333333339</v>
      </c>
      <c r="E49" s="279">
        <v>723.36666666666679</v>
      </c>
      <c r="F49" s="279">
        <v>713.68333333333339</v>
      </c>
      <c r="G49" s="279">
        <v>703.36666666666679</v>
      </c>
      <c r="H49" s="279">
        <v>743.36666666666679</v>
      </c>
      <c r="I49" s="279">
        <v>753.68333333333339</v>
      </c>
      <c r="J49" s="279">
        <v>763.36666666666679</v>
      </c>
      <c r="K49" s="277">
        <v>744</v>
      </c>
      <c r="L49" s="277">
        <v>724</v>
      </c>
      <c r="M49" s="277">
        <v>4.4253799999999996</v>
      </c>
    </row>
    <row r="50" spans="1:13">
      <c r="A50" s="268">
        <v>40</v>
      </c>
      <c r="B50" s="277" t="s">
        <v>53</v>
      </c>
      <c r="C50" s="278">
        <v>869.4</v>
      </c>
      <c r="D50" s="279">
        <v>866.15</v>
      </c>
      <c r="E50" s="279">
        <v>853.5</v>
      </c>
      <c r="F50" s="279">
        <v>837.6</v>
      </c>
      <c r="G50" s="279">
        <v>824.95</v>
      </c>
      <c r="H50" s="279">
        <v>882.05</v>
      </c>
      <c r="I50" s="279">
        <v>894.69999999999982</v>
      </c>
      <c r="J50" s="279">
        <v>910.59999999999991</v>
      </c>
      <c r="K50" s="277">
        <v>878.8</v>
      </c>
      <c r="L50" s="277">
        <v>850.25</v>
      </c>
      <c r="M50" s="277">
        <v>37.207740000000001</v>
      </c>
    </row>
    <row r="51" spans="1:13">
      <c r="A51" s="268">
        <v>41</v>
      </c>
      <c r="B51" s="277" t="s">
        <v>311</v>
      </c>
      <c r="C51" s="278">
        <v>516.79999999999995</v>
      </c>
      <c r="D51" s="279">
        <v>518</v>
      </c>
      <c r="E51" s="279">
        <v>511</v>
      </c>
      <c r="F51" s="279">
        <v>505.20000000000005</v>
      </c>
      <c r="G51" s="279">
        <v>498.20000000000005</v>
      </c>
      <c r="H51" s="279">
        <v>523.79999999999995</v>
      </c>
      <c r="I51" s="279">
        <v>530.79999999999995</v>
      </c>
      <c r="J51" s="279">
        <v>536.59999999999991</v>
      </c>
      <c r="K51" s="277">
        <v>525</v>
      </c>
      <c r="L51" s="277">
        <v>512.20000000000005</v>
      </c>
      <c r="M51" s="277">
        <v>8.8292099999999998</v>
      </c>
    </row>
    <row r="52" spans="1:13">
      <c r="A52" s="268">
        <v>42</v>
      </c>
      <c r="B52" s="277" t="s">
        <v>55</v>
      </c>
      <c r="C52" s="278">
        <v>445.8</v>
      </c>
      <c r="D52" s="279">
        <v>445.84999999999997</v>
      </c>
      <c r="E52" s="279">
        <v>442.24999999999994</v>
      </c>
      <c r="F52" s="279">
        <v>438.7</v>
      </c>
      <c r="G52" s="279">
        <v>435.09999999999997</v>
      </c>
      <c r="H52" s="279">
        <v>449.39999999999992</v>
      </c>
      <c r="I52" s="279">
        <v>452.99999999999994</v>
      </c>
      <c r="J52" s="279">
        <v>456.5499999999999</v>
      </c>
      <c r="K52" s="277">
        <v>449.45</v>
      </c>
      <c r="L52" s="277">
        <v>442.3</v>
      </c>
      <c r="M52" s="277">
        <v>181.97925000000001</v>
      </c>
    </row>
    <row r="53" spans="1:13">
      <c r="A53" s="268">
        <v>43</v>
      </c>
      <c r="B53" s="277" t="s">
        <v>56</v>
      </c>
      <c r="C53" s="278">
        <v>3039.35</v>
      </c>
      <c r="D53" s="279">
        <v>3054.0333333333333</v>
      </c>
      <c r="E53" s="279">
        <v>3012.0666666666666</v>
      </c>
      <c r="F53" s="279">
        <v>2984.7833333333333</v>
      </c>
      <c r="G53" s="279">
        <v>2942.8166666666666</v>
      </c>
      <c r="H53" s="279">
        <v>3081.3166666666666</v>
      </c>
      <c r="I53" s="279">
        <v>3123.2833333333328</v>
      </c>
      <c r="J53" s="279">
        <v>3150.5666666666666</v>
      </c>
      <c r="K53" s="277">
        <v>3096</v>
      </c>
      <c r="L53" s="277">
        <v>3026.75</v>
      </c>
      <c r="M53" s="277">
        <v>5.6254799999999996</v>
      </c>
    </row>
    <row r="54" spans="1:13">
      <c r="A54" s="268">
        <v>44</v>
      </c>
      <c r="B54" s="277" t="s">
        <v>315</v>
      </c>
      <c r="C54" s="278">
        <v>179.45</v>
      </c>
      <c r="D54" s="279">
        <v>181.26666666666665</v>
      </c>
      <c r="E54" s="279">
        <v>177.0333333333333</v>
      </c>
      <c r="F54" s="279">
        <v>174.61666666666665</v>
      </c>
      <c r="G54" s="279">
        <v>170.3833333333333</v>
      </c>
      <c r="H54" s="279">
        <v>183.68333333333331</v>
      </c>
      <c r="I54" s="279">
        <v>187.91666666666666</v>
      </c>
      <c r="J54" s="279">
        <v>190.33333333333331</v>
      </c>
      <c r="K54" s="277">
        <v>185.5</v>
      </c>
      <c r="L54" s="277">
        <v>178.85</v>
      </c>
      <c r="M54" s="277">
        <v>6.2692800000000002</v>
      </c>
    </row>
    <row r="55" spans="1:13">
      <c r="A55" s="268">
        <v>45</v>
      </c>
      <c r="B55" s="277" t="s">
        <v>316</v>
      </c>
      <c r="C55" s="278">
        <v>481.1</v>
      </c>
      <c r="D55" s="279">
        <v>480.7</v>
      </c>
      <c r="E55" s="279">
        <v>473.4</v>
      </c>
      <c r="F55" s="279">
        <v>465.7</v>
      </c>
      <c r="G55" s="279">
        <v>458.4</v>
      </c>
      <c r="H55" s="279">
        <v>488.4</v>
      </c>
      <c r="I55" s="279">
        <v>495.70000000000005</v>
      </c>
      <c r="J55" s="279">
        <v>503.4</v>
      </c>
      <c r="K55" s="277">
        <v>488</v>
      </c>
      <c r="L55" s="277">
        <v>473</v>
      </c>
      <c r="M55" s="277">
        <v>4.7596499999999997</v>
      </c>
    </row>
    <row r="56" spans="1:13">
      <c r="A56" s="268">
        <v>46</v>
      </c>
      <c r="B56" s="277" t="s">
        <v>58</v>
      </c>
      <c r="C56" s="278">
        <v>6400.45</v>
      </c>
      <c r="D56" s="279">
        <v>6383.166666666667</v>
      </c>
      <c r="E56" s="279">
        <v>6311.4833333333336</v>
      </c>
      <c r="F56" s="279">
        <v>6222.5166666666664</v>
      </c>
      <c r="G56" s="279">
        <v>6150.833333333333</v>
      </c>
      <c r="H56" s="279">
        <v>6472.1333333333341</v>
      </c>
      <c r="I56" s="279">
        <v>6543.8166666666666</v>
      </c>
      <c r="J56" s="279">
        <v>6632.7833333333347</v>
      </c>
      <c r="K56" s="277">
        <v>6454.85</v>
      </c>
      <c r="L56" s="277">
        <v>6294.2</v>
      </c>
      <c r="M56" s="277">
        <v>5.8610899999999999</v>
      </c>
    </row>
    <row r="57" spans="1:13">
      <c r="A57" s="268">
        <v>47</v>
      </c>
      <c r="B57" s="277" t="s">
        <v>232</v>
      </c>
      <c r="C57" s="278">
        <v>2667.4</v>
      </c>
      <c r="D57" s="279">
        <v>2673.2000000000003</v>
      </c>
      <c r="E57" s="279">
        <v>2644.2000000000007</v>
      </c>
      <c r="F57" s="279">
        <v>2621.0000000000005</v>
      </c>
      <c r="G57" s="279">
        <v>2592.0000000000009</v>
      </c>
      <c r="H57" s="279">
        <v>2696.4000000000005</v>
      </c>
      <c r="I57" s="279">
        <v>2725.3999999999996</v>
      </c>
      <c r="J57" s="279">
        <v>2748.6000000000004</v>
      </c>
      <c r="K57" s="277">
        <v>2702.2</v>
      </c>
      <c r="L57" s="277">
        <v>2650</v>
      </c>
      <c r="M57" s="277">
        <v>0.64087000000000005</v>
      </c>
    </row>
    <row r="58" spans="1:13">
      <c r="A58" s="268">
        <v>48</v>
      </c>
      <c r="B58" s="277" t="s">
        <v>59</v>
      </c>
      <c r="C58" s="278">
        <v>3492.05</v>
      </c>
      <c r="D58" s="279">
        <v>3469.3666666666668</v>
      </c>
      <c r="E58" s="279">
        <v>3423.7333333333336</v>
      </c>
      <c r="F58" s="279">
        <v>3355.416666666667</v>
      </c>
      <c r="G58" s="279">
        <v>3309.7833333333338</v>
      </c>
      <c r="H58" s="279">
        <v>3537.6833333333334</v>
      </c>
      <c r="I58" s="279">
        <v>3583.3166666666666</v>
      </c>
      <c r="J58" s="279">
        <v>3651.6333333333332</v>
      </c>
      <c r="K58" s="277">
        <v>3515</v>
      </c>
      <c r="L58" s="277">
        <v>3401.05</v>
      </c>
      <c r="M58" s="277">
        <v>62.055759999999999</v>
      </c>
    </row>
    <row r="59" spans="1:13">
      <c r="A59" s="268">
        <v>49</v>
      </c>
      <c r="B59" s="277" t="s">
        <v>60</v>
      </c>
      <c r="C59" s="278">
        <v>1373.8</v>
      </c>
      <c r="D59" s="279">
        <v>1379.5</v>
      </c>
      <c r="E59" s="279">
        <v>1359.3</v>
      </c>
      <c r="F59" s="279">
        <v>1344.8</v>
      </c>
      <c r="G59" s="279">
        <v>1324.6</v>
      </c>
      <c r="H59" s="279">
        <v>1394</v>
      </c>
      <c r="I59" s="279">
        <v>1414.1999999999998</v>
      </c>
      <c r="J59" s="279">
        <v>1428.7</v>
      </c>
      <c r="K59" s="277">
        <v>1399.7</v>
      </c>
      <c r="L59" s="277">
        <v>1365</v>
      </c>
      <c r="M59" s="277">
        <v>4.9865500000000003</v>
      </c>
    </row>
    <row r="60" spans="1:13" ht="12" customHeight="1">
      <c r="A60" s="268">
        <v>50</v>
      </c>
      <c r="B60" s="277" t="s">
        <v>317</v>
      </c>
      <c r="C60" s="278">
        <v>121.1</v>
      </c>
      <c r="D60" s="279">
        <v>120.60000000000001</v>
      </c>
      <c r="E60" s="279">
        <v>118.20000000000002</v>
      </c>
      <c r="F60" s="279">
        <v>115.30000000000001</v>
      </c>
      <c r="G60" s="279">
        <v>112.90000000000002</v>
      </c>
      <c r="H60" s="279">
        <v>123.50000000000001</v>
      </c>
      <c r="I60" s="279">
        <v>125.90000000000002</v>
      </c>
      <c r="J60" s="279">
        <v>128.80000000000001</v>
      </c>
      <c r="K60" s="277">
        <v>123</v>
      </c>
      <c r="L60" s="277">
        <v>117.7</v>
      </c>
      <c r="M60" s="277">
        <v>11.561249999999999</v>
      </c>
    </row>
    <row r="61" spans="1:13">
      <c r="A61" s="268">
        <v>51</v>
      </c>
      <c r="B61" s="277" t="s">
        <v>318</v>
      </c>
      <c r="C61" s="278">
        <v>164.15</v>
      </c>
      <c r="D61" s="279">
        <v>163.01666666666668</v>
      </c>
      <c r="E61" s="279">
        <v>160.63333333333335</v>
      </c>
      <c r="F61" s="279">
        <v>157.11666666666667</v>
      </c>
      <c r="G61" s="279">
        <v>154.73333333333335</v>
      </c>
      <c r="H61" s="279">
        <v>166.53333333333336</v>
      </c>
      <c r="I61" s="279">
        <v>168.91666666666669</v>
      </c>
      <c r="J61" s="279">
        <v>172.43333333333337</v>
      </c>
      <c r="K61" s="277">
        <v>165.4</v>
      </c>
      <c r="L61" s="277">
        <v>159.5</v>
      </c>
      <c r="M61" s="277">
        <v>35.401600000000002</v>
      </c>
    </row>
    <row r="62" spans="1:13">
      <c r="A62" s="268">
        <v>52</v>
      </c>
      <c r="B62" s="277" t="s">
        <v>233</v>
      </c>
      <c r="C62" s="278">
        <v>294.95</v>
      </c>
      <c r="D62" s="279">
        <v>294.83333333333331</v>
      </c>
      <c r="E62" s="279">
        <v>293.16666666666663</v>
      </c>
      <c r="F62" s="279">
        <v>291.38333333333333</v>
      </c>
      <c r="G62" s="279">
        <v>289.71666666666664</v>
      </c>
      <c r="H62" s="279">
        <v>296.61666666666662</v>
      </c>
      <c r="I62" s="279">
        <v>298.28333333333325</v>
      </c>
      <c r="J62" s="279">
        <v>300.06666666666661</v>
      </c>
      <c r="K62" s="277">
        <v>296.5</v>
      </c>
      <c r="L62" s="277">
        <v>293.05</v>
      </c>
      <c r="M62" s="277">
        <v>106.69208</v>
      </c>
    </row>
    <row r="63" spans="1:13">
      <c r="A63" s="268">
        <v>53</v>
      </c>
      <c r="B63" s="277" t="s">
        <v>61</v>
      </c>
      <c r="C63" s="278">
        <v>48.35</v>
      </c>
      <c r="D63" s="279">
        <v>48.216666666666669</v>
      </c>
      <c r="E63" s="279">
        <v>47.63333333333334</v>
      </c>
      <c r="F63" s="279">
        <v>46.916666666666671</v>
      </c>
      <c r="G63" s="279">
        <v>46.333333333333343</v>
      </c>
      <c r="H63" s="279">
        <v>48.933333333333337</v>
      </c>
      <c r="I63" s="279">
        <v>49.516666666666666</v>
      </c>
      <c r="J63" s="279">
        <v>50.233333333333334</v>
      </c>
      <c r="K63" s="277">
        <v>48.8</v>
      </c>
      <c r="L63" s="277">
        <v>47.5</v>
      </c>
      <c r="M63" s="277">
        <v>392.09571</v>
      </c>
    </row>
    <row r="64" spans="1:13">
      <c r="A64" s="268">
        <v>54</v>
      </c>
      <c r="B64" s="277" t="s">
        <v>62</v>
      </c>
      <c r="C64" s="278">
        <v>47.9</v>
      </c>
      <c r="D64" s="279">
        <v>48.066666666666663</v>
      </c>
      <c r="E64" s="279">
        <v>47.533333333333324</v>
      </c>
      <c r="F64" s="279">
        <v>47.166666666666664</v>
      </c>
      <c r="G64" s="279">
        <v>46.633333333333326</v>
      </c>
      <c r="H64" s="279">
        <v>48.433333333333323</v>
      </c>
      <c r="I64" s="279">
        <v>48.966666666666654</v>
      </c>
      <c r="J64" s="279">
        <v>49.333333333333321</v>
      </c>
      <c r="K64" s="277">
        <v>48.6</v>
      </c>
      <c r="L64" s="277">
        <v>47.7</v>
      </c>
      <c r="M64" s="277">
        <v>12.628310000000001</v>
      </c>
    </row>
    <row r="65" spans="1:13">
      <c r="A65" s="268">
        <v>55</v>
      </c>
      <c r="B65" s="277" t="s">
        <v>312</v>
      </c>
      <c r="C65" s="278">
        <v>1633.25</v>
      </c>
      <c r="D65" s="279">
        <v>1702.75</v>
      </c>
      <c r="E65" s="279">
        <v>1530.5</v>
      </c>
      <c r="F65" s="279">
        <v>1427.75</v>
      </c>
      <c r="G65" s="279">
        <v>1255.5</v>
      </c>
      <c r="H65" s="279">
        <v>1805.5</v>
      </c>
      <c r="I65" s="279">
        <v>1977.75</v>
      </c>
      <c r="J65" s="279">
        <v>2080.5</v>
      </c>
      <c r="K65" s="277">
        <v>1875</v>
      </c>
      <c r="L65" s="277">
        <v>1600</v>
      </c>
      <c r="M65" s="277">
        <v>14.359640000000001</v>
      </c>
    </row>
    <row r="66" spans="1:13">
      <c r="A66" s="268">
        <v>56</v>
      </c>
      <c r="B66" s="277" t="s">
        <v>63</v>
      </c>
      <c r="C66" s="278">
        <v>1325.4</v>
      </c>
      <c r="D66" s="279">
        <v>1325.5833333333333</v>
      </c>
      <c r="E66" s="279">
        <v>1312.1666666666665</v>
      </c>
      <c r="F66" s="279">
        <v>1298.9333333333332</v>
      </c>
      <c r="G66" s="279">
        <v>1285.5166666666664</v>
      </c>
      <c r="H66" s="279">
        <v>1338.8166666666666</v>
      </c>
      <c r="I66" s="279">
        <v>1352.2333333333331</v>
      </c>
      <c r="J66" s="279">
        <v>1365.4666666666667</v>
      </c>
      <c r="K66" s="277">
        <v>1339</v>
      </c>
      <c r="L66" s="277">
        <v>1312.35</v>
      </c>
      <c r="M66" s="277">
        <v>11.00141</v>
      </c>
    </row>
    <row r="67" spans="1:13">
      <c r="A67" s="268">
        <v>57</v>
      </c>
      <c r="B67" s="277" t="s">
        <v>320</v>
      </c>
      <c r="C67" s="278">
        <v>5986.8</v>
      </c>
      <c r="D67" s="279">
        <v>5968.1333333333341</v>
      </c>
      <c r="E67" s="279">
        <v>5908.6666666666679</v>
      </c>
      <c r="F67" s="279">
        <v>5830.5333333333338</v>
      </c>
      <c r="G67" s="279">
        <v>5771.0666666666675</v>
      </c>
      <c r="H67" s="279">
        <v>6046.2666666666682</v>
      </c>
      <c r="I67" s="279">
        <v>6105.7333333333336</v>
      </c>
      <c r="J67" s="279">
        <v>6183.8666666666686</v>
      </c>
      <c r="K67" s="277">
        <v>6027.6</v>
      </c>
      <c r="L67" s="277">
        <v>5890</v>
      </c>
      <c r="M67" s="277">
        <v>0.3871</v>
      </c>
    </row>
    <row r="68" spans="1:13">
      <c r="A68" s="268">
        <v>58</v>
      </c>
      <c r="B68" s="277" t="s">
        <v>234</v>
      </c>
      <c r="C68" s="278">
        <v>1477.1</v>
      </c>
      <c r="D68" s="279">
        <v>1480.0333333333335</v>
      </c>
      <c r="E68" s="279">
        <v>1462.0666666666671</v>
      </c>
      <c r="F68" s="279">
        <v>1447.0333333333335</v>
      </c>
      <c r="G68" s="279">
        <v>1429.0666666666671</v>
      </c>
      <c r="H68" s="279">
        <v>1495.0666666666671</v>
      </c>
      <c r="I68" s="279">
        <v>1513.0333333333338</v>
      </c>
      <c r="J68" s="279">
        <v>1528.0666666666671</v>
      </c>
      <c r="K68" s="277">
        <v>1498</v>
      </c>
      <c r="L68" s="277">
        <v>1465</v>
      </c>
      <c r="M68" s="277">
        <v>1.1439699999999999</v>
      </c>
    </row>
    <row r="69" spans="1:13">
      <c r="A69" s="268">
        <v>59</v>
      </c>
      <c r="B69" s="277" t="s">
        <v>321</v>
      </c>
      <c r="C69" s="278">
        <v>436.75</v>
      </c>
      <c r="D69" s="279">
        <v>439.05</v>
      </c>
      <c r="E69" s="279">
        <v>433.70000000000005</v>
      </c>
      <c r="F69" s="279">
        <v>430.65000000000003</v>
      </c>
      <c r="G69" s="279">
        <v>425.30000000000007</v>
      </c>
      <c r="H69" s="279">
        <v>442.1</v>
      </c>
      <c r="I69" s="279">
        <v>447.45000000000005</v>
      </c>
      <c r="J69" s="279">
        <v>450.5</v>
      </c>
      <c r="K69" s="277">
        <v>444.4</v>
      </c>
      <c r="L69" s="277">
        <v>436</v>
      </c>
      <c r="M69" s="277">
        <v>3.0525500000000001</v>
      </c>
    </row>
    <row r="70" spans="1:13">
      <c r="A70" s="268">
        <v>60</v>
      </c>
      <c r="B70" s="277" t="s">
        <v>65</v>
      </c>
      <c r="C70" s="278">
        <v>114.6</v>
      </c>
      <c r="D70" s="279">
        <v>113.39999999999999</v>
      </c>
      <c r="E70" s="279">
        <v>111.79999999999998</v>
      </c>
      <c r="F70" s="279">
        <v>108.99999999999999</v>
      </c>
      <c r="G70" s="279">
        <v>107.39999999999998</v>
      </c>
      <c r="H70" s="279">
        <v>116.19999999999999</v>
      </c>
      <c r="I70" s="279">
        <v>117.79999999999998</v>
      </c>
      <c r="J70" s="279">
        <v>120.6</v>
      </c>
      <c r="K70" s="277">
        <v>115</v>
      </c>
      <c r="L70" s="277">
        <v>110.6</v>
      </c>
      <c r="M70" s="277">
        <v>178.89082999999999</v>
      </c>
    </row>
    <row r="71" spans="1:13">
      <c r="A71" s="268">
        <v>61</v>
      </c>
      <c r="B71" s="277" t="s">
        <v>313</v>
      </c>
      <c r="C71" s="278">
        <v>722.05</v>
      </c>
      <c r="D71" s="279">
        <v>724.94999999999993</v>
      </c>
      <c r="E71" s="279">
        <v>715.09999999999991</v>
      </c>
      <c r="F71" s="279">
        <v>708.15</v>
      </c>
      <c r="G71" s="279">
        <v>698.3</v>
      </c>
      <c r="H71" s="279">
        <v>731.89999999999986</v>
      </c>
      <c r="I71" s="279">
        <v>741.75</v>
      </c>
      <c r="J71" s="279">
        <v>748.69999999999982</v>
      </c>
      <c r="K71" s="277">
        <v>734.8</v>
      </c>
      <c r="L71" s="277">
        <v>718</v>
      </c>
      <c r="M71" s="277">
        <v>6.5195499999999997</v>
      </c>
    </row>
    <row r="72" spans="1:13">
      <c r="A72" s="268">
        <v>62</v>
      </c>
      <c r="B72" s="277" t="s">
        <v>66</v>
      </c>
      <c r="C72" s="278">
        <v>569.85</v>
      </c>
      <c r="D72" s="279">
        <v>572.68333333333339</v>
      </c>
      <c r="E72" s="279">
        <v>563.41666666666674</v>
      </c>
      <c r="F72" s="279">
        <v>556.98333333333335</v>
      </c>
      <c r="G72" s="279">
        <v>547.7166666666667</v>
      </c>
      <c r="H72" s="279">
        <v>579.11666666666679</v>
      </c>
      <c r="I72" s="279">
        <v>588.38333333333344</v>
      </c>
      <c r="J72" s="279">
        <v>594.81666666666683</v>
      </c>
      <c r="K72" s="277">
        <v>581.95000000000005</v>
      </c>
      <c r="L72" s="277">
        <v>566.25</v>
      </c>
      <c r="M72" s="277">
        <v>36.06635</v>
      </c>
    </row>
    <row r="73" spans="1:13">
      <c r="A73" s="268">
        <v>63</v>
      </c>
      <c r="B73" s="277" t="s">
        <v>67</v>
      </c>
      <c r="C73" s="278">
        <v>499.4</v>
      </c>
      <c r="D73" s="279">
        <v>499.51666666666665</v>
      </c>
      <c r="E73" s="279">
        <v>491.0333333333333</v>
      </c>
      <c r="F73" s="279">
        <v>482.66666666666663</v>
      </c>
      <c r="G73" s="279">
        <v>474.18333333333328</v>
      </c>
      <c r="H73" s="279">
        <v>507.88333333333333</v>
      </c>
      <c r="I73" s="279">
        <v>516.36666666666667</v>
      </c>
      <c r="J73" s="279">
        <v>524.73333333333335</v>
      </c>
      <c r="K73" s="277">
        <v>508</v>
      </c>
      <c r="L73" s="277">
        <v>491.15</v>
      </c>
      <c r="M73" s="277">
        <v>46.390090000000001</v>
      </c>
    </row>
    <row r="74" spans="1:13">
      <c r="A74" s="268">
        <v>64</v>
      </c>
      <c r="B74" s="277" t="s">
        <v>1046</v>
      </c>
      <c r="C74" s="278">
        <v>9762.9</v>
      </c>
      <c r="D74" s="279">
        <v>9801.9666666666672</v>
      </c>
      <c r="E74" s="279">
        <v>9660.9333333333343</v>
      </c>
      <c r="F74" s="279">
        <v>9558.9666666666672</v>
      </c>
      <c r="G74" s="279">
        <v>9417.9333333333343</v>
      </c>
      <c r="H74" s="279">
        <v>9903.9333333333343</v>
      </c>
      <c r="I74" s="279">
        <v>10044.966666666667</v>
      </c>
      <c r="J74" s="279">
        <v>10146.933333333334</v>
      </c>
      <c r="K74" s="277">
        <v>9943</v>
      </c>
      <c r="L74" s="277">
        <v>9700</v>
      </c>
      <c r="M74" s="277">
        <v>5.1679999999999997E-2</v>
      </c>
    </row>
    <row r="75" spans="1:13">
      <c r="A75" s="268">
        <v>65</v>
      </c>
      <c r="B75" s="277" t="s">
        <v>69</v>
      </c>
      <c r="C75" s="278">
        <v>526.9</v>
      </c>
      <c r="D75" s="279">
        <v>522.5</v>
      </c>
      <c r="E75" s="279">
        <v>512.6</v>
      </c>
      <c r="F75" s="279">
        <v>498.3</v>
      </c>
      <c r="G75" s="279">
        <v>488.40000000000003</v>
      </c>
      <c r="H75" s="279">
        <v>536.79999999999995</v>
      </c>
      <c r="I75" s="279">
        <v>546.70000000000005</v>
      </c>
      <c r="J75" s="279">
        <v>561</v>
      </c>
      <c r="K75" s="277">
        <v>532.4</v>
      </c>
      <c r="L75" s="277">
        <v>508.2</v>
      </c>
      <c r="M75" s="277">
        <v>291.66922</v>
      </c>
    </row>
    <row r="76" spans="1:13" s="16" customFormat="1">
      <c r="A76" s="268">
        <v>66</v>
      </c>
      <c r="B76" s="277" t="s">
        <v>70</v>
      </c>
      <c r="C76" s="278">
        <v>40.9</v>
      </c>
      <c r="D76" s="279">
        <v>41.316666666666663</v>
      </c>
      <c r="E76" s="279">
        <v>40.233333333333327</v>
      </c>
      <c r="F76" s="279">
        <v>39.566666666666663</v>
      </c>
      <c r="G76" s="279">
        <v>38.483333333333327</v>
      </c>
      <c r="H76" s="279">
        <v>41.983333333333327</v>
      </c>
      <c r="I76" s="279">
        <v>43.06666666666667</v>
      </c>
      <c r="J76" s="279">
        <v>43.733333333333327</v>
      </c>
      <c r="K76" s="277">
        <v>42.4</v>
      </c>
      <c r="L76" s="277">
        <v>40.65</v>
      </c>
      <c r="M76" s="277">
        <v>477.77587</v>
      </c>
    </row>
    <row r="77" spans="1:13" s="16" customFormat="1">
      <c r="A77" s="268">
        <v>67</v>
      </c>
      <c r="B77" s="277" t="s">
        <v>71</v>
      </c>
      <c r="C77" s="278">
        <v>392.2</v>
      </c>
      <c r="D77" s="279">
        <v>393.05</v>
      </c>
      <c r="E77" s="279">
        <v>389.65000000000003</v>
      </c>
      <c r="F77" s="279">
        <v>387.1</v>
      </c>
      <c r="G77" s="279">
        <v>383.70000000000005</v>
      </c>
      <c r="H77" s="279">
        <v>395.6</v>
      </c>
      <c r="I77" s="279">
        <v>399</v>
      </c>
      <c r="J77" s="279">
        <v>401.55</v>
      </c>
      <c r="K77" s="277">
        <v>396.45</v>
      </c>
      <c r="L77" s="277">
        <v>390.5</v>
      </c>
      <c r="M77" s="277">
        <v>20.934010000000001</v>
      </c>
    </row>
    <row r="78" spans="1:13" s="16" customFormat="1">
      <c r="A78" s="268">
        <v>68</v>
      </c>
      <c r="B78" s="277" t="s">
        <v>322</v>
      </c>
      <c r="C78" s="278">
        <v>607.65</v>
      </c>
      <c r="D78" s="279">
        <v>609.9</v>
      </c>
      <c r="E78" s="279">
        <v>596.79999999999995</v>
      </c>
      <c r="F78" s="279">
        <v>585.94999999999993</v>
      </c>
      <c r="G78" s="279">
        <v>572.84999999999991</v>
      </c>
      <c r="H78" s="279">
        <v>620.75</v>
      </c>
      <c r="I78" s="279">
        <v>633.85000000000014</v>
      </c>
      <c r="J78" s="279">
        <v>644.70000000000005</v>
      </c>
      <c r="K78" s="277">
        <v>623</v>
      </c>
      <c r="L78" s="277">
        <v>599.04999999999995</v>
      </c>
      <c r="M78" s="277">
        <v>4.9070900000000002</v>
      </c>
    </row>
    <row r="79" spans="1:13" s="16" customFormat="1">
      <c r="A79" s="268">
        <v>69</v>
      </c>
      <c r="B79" s="277" t="s">
        <v>324</v>
      </c>
      <c r="C79" s="278">
        <v>147.4</v>
      </c>
      <c r="D79" s="279">
        <v>144.65</v>
      </c>
      <c r="E79" s="279">
        <v>139.4</v>
      </c>
      <c r="F79" s="279">
        <v>131.4</v>
      </c>
      <c r="G79" s="279">
        <v>126.15</v>
      </c>
      <c r="H79" s="279">
        <v>152.65</v>
      </c>
      <c r="I79" s="279">
        <v>157.9</v>
      </c>
      <c r="J79" s="279">
        <v>165.9</v>
      </c>
      <c r="K79" s="277">
        <v>149.9</v>
      </c>
      <c r="L79" s="277">
        <v>136.65</v>
      </c>
      <c r="M79" s="277">
        <v>11.246079999999999</v>
      </c>
    </row>
    <row r="80" spans="1:13" s="16" customFormat="1">
      <c r="A80" s="268">
        <v>70</v>
      </c>
      <c r="B80" s="277" t="s">
        <v>325</v>
      </c>
      <c r="C80" s="278">
        <v>2069.75</v>
      </c>
      <c r="D80" s="279">
        <v>2070.2833333333333</v>
      </c>
      <c r="E80" s="279">
        <v>2035.5666666666666</v>
      </c>
      <c r="F80" s="279">
        <v>2001.3833333333332</v>
      </c>
      <c r="G80" s="279">
        <v>1966.6666666666665</v>
      </c>
      <c r="H80" s="279">
        <v>2104.4666666666667</v>
      </c>
      <c r="I80" s="279">
        <v>2139.1833333333329</v>
      </c>
      <c r="J80" s="279">
        <v>2173.3666666666668</v>
      </c>
      <c r="K80" s="277">
        <v>2105</v>
      </c>
      <c r="L80" s="277">
        <v>2036.1</v>
      </c>
      <c r="M80" s="277">
        <v>0.60707</v>
      </c>
    </row>
    <row r="81" spans="1:13" s="16" customFormat="1">
      <c r="A81" s="268">
        <v>71</v>
      </c>
      <c r="B81" s="277" t="s">
        <v>326</v>
      </c>
      <c r="C81" s="278">
        <v>576.85</v>
      </c>
      <c r="D81" s="279">
        <v>573.58333333333337</v>
      </c>
      <c r="E81" s="279">
        <v>557.16666666666674</v>
      </c>
      <c r="F81" s="279">
        <v>537.48333333333335</v>
      </c>
      <c r="G81" s="279">
        <v>521.06666666666672</v>
      </c>
      <c r="H81" s="279">
        <v>593.26666666666677</v>
      </c>
      <c r="I81" s="279">
        <v>609.68333333333351</v>
      </c>
      <c r="J81" s="279">
        <v>629.36666666666679</v>
      </c>
      <c r="K81" s="277">
        <v>590</v>
      </c>
      <c r="L81" s="277">
        <v>553.9</v>
      </c>
      <c r="M81" s="277">
        <v>6.3133999999999997</v>
      </c>
    </row>
    <row r="82" spans="1:13" s="16" customFormat="1">
      <c r="A82" s="268">
        <v>72</v>
      </c>
      <c r="B82" s="277" t="s">
        <v>327</v>
      </c>
      <c r="C82" s="278">
        <v>70.7</v>
      </c>
      <c r="D82" s="279">
        <v>71.216666666666654</v>
      </c>
      <c r="E82" s="279">
        <v>69.933333333333309</v>
      </c>
      <c r="F82" s="279">
        <v>69.166666666666657</v>
      </c>
      <c r="G82" s="279">
        <v>67.883333333333312</v>
      </c>
      <c r="H82" s="279">
        <v>71.983333333333306</v>
      </c>
      <c r="I82" s="279">
        <v>73.266666666666637</v>
      </c>
      <c r="J82" s="279">
        <v>74.033333333333303</v>
      </c>
      <c r="K82" s="277">
        <v>72.5</v>
      </c>
      <c r="L82" s="277">
        <v>70.45</v>
      </c>
      <c r="M82" s="277">
        <v>15.0275</v>
      </c>
    </row>
    <row r="83" spans="1:13" s="16" customFormat="1">
      <c r="A83" s="268">
        <v>73</v>
      </c>
      <c r="B83" s="277" t="s">
        <v>72</v>
      </c>
      <c r="C83" s="278">
        <v>14197.15</v>
      </c>
      <c r="D83" s="279">
        <v>14274.316666666666</v>
      </c>
      <c r="E83" s="279">
        <v>14063.583333333332</v>
      </c>
      <c r="F83" s="279">
        <v>13930.016666666666</v>
      </c>
      <c r="G83" s="279">
        <v>13719.283333333333</v>
      </c>
      <c r="H83" s="279">
        <v>14407.883333333331</v>
      </c>
      <c r="I83" s="279">
        <v>14618.616666666665</v>
      </c>
      <c r="J83" s="279">
        <v>14752.183333333331</v>
      </c>
      <c r="K83" s="277">
        <v>14485.05</v>
      </c>
      <c r="L83" s="277">
        <v>14140.75</v>
      </c>
      <c r="M83" s="277">
        <v>0.52366000000000001</v>
      </c>
    </row>
    <row r="84" spans="1:13" s="16" customFormat="1">
      <c r="A84" s="268">
        <v>74</v>
      </c>
      <c r="B84" s="277" t="s">
        <v>74</v>
      </c>
      <c r="C84" s="278">
        <v>409.75</v>
      </c>
      <c r="D84" s="279">
        <v>411.55</v>
      </c>
      <c r="E84" s="279">
        <v>406.8</v>
      </c>
      <c r="F84" s="279">
        <v>403.85</v>
      </c>
      <c r="G84" s="279">
        <v>399.1</v>
      </c>
      <c r="H84" s="279">
        <v>414.5</v>
      </c>
      <c r="I84" s="279">
        <v>419.25</v>
      </c>
      <c r="J84" s="279">
        <v>422.2</v>
      </c>
      <c r="K84" s="277">
        <v>416.3</v>
      </c>
      <c r="L84" s="277">
        <v>408.6</v>
      </c>
      <c r="M84" s="277">
        <v>65.430769999999995</v>
      </c>
    </row>
    <row r="85" spans="1:13" s="16" customFormat="1">
      <c r="A85" s="268">
        <v>75</v>
      </c>
      <c r="B85" s="277" t="s">
        <v>328</v>
      </c>
      <c r="C85" s="278">
        <v>165.65</v>
      </c>
      <c r="D85" s="279">
        <v>168.18333333333334</v>
      </c>
      <c r="E85" s="279">
        <v>162.46666666666667</v>
      </c>
      <c r="F85" s="279">
        <v>159.28333333333333</v>
      </c>
      <c r="G85" s="279">
        <v>153.56666666666666</v>
      </c>
      <c r="H85" s="279">
        <v>171.36666666666667</v>
      </c>
      <c r="I85" s="279">
        <v>177.08333333333337</v>
      </c>
      <c r="J85" s="279">
        <v>180.26666666666668</v>
      </c>
      <c r="K85" s="277">
        <v>173.9</v>
      </c>
      <c r="L85" s="277">
        <v>165</v>
      </c>
      <c r="M85" s="277">
        <v>2.8635100000000002</v>
      </c>
    </row>
    <row r="86" spans="1:13" s="16" customFormat="1">
      <c r="A86" s="268">
        <v>76</v>
      </c>
      <c r="B86" s="277" t="s">
        <v>75</v>
      </c>
      <c r="C86" s="278">
        <v>3908.35</v>
      </c>
      <c r="D86" s="279">
        <v>3909.5166666666664</v>
      </c>
      <c r="E86" s="279">
        <v>3893.0333333333328</v>
      </c>
      <c r="F86" s="279">
        <v>3877.7166666666662</v>
      </c>
      <c r="G86" s="279">
        <v>3861.2333333333327</v>
      </c>
      <c r="H86" s="279">
        <v>3924.833333333333</v>
      </c>
      <c r="I86" s="279">
        <v>3941.3166666666666</v>
      </c>
      <c r="J86" s="279">
        <v>3956.6333333333332</v>
      </c>
      <c r="K86" s="277">
        <v>3926</v>
      </c>
      <c r="L86" s="277">
        <v>3894.2</v>
      </c>
      <c r="M86" s="277">
        <v>4.44407</v>
      </c>
    </row>
    <row r="87" spans="1:13" s="16" customFormat="1">
      <c r="A87" s="268">
        <v>77</v>
      </c>
      <c r="B87" s="277" t="s">
        <v>314</v>
      </c>
      <c r="C87" s="278">
        <v>491.65</v>
      </c>
      <c r="D87" s="279">
        <v>494.23333333333329</v>
      </c>
      <c r="E87" s="279">
        <v>487.51666666666659</v>
      </c>
      <c r="F87" s="279">
        <v>483.38333333333333</v>
      </c>
      <c r="G87" s="279">
        <v>476.66666666666663</v>
      </c>
      <c r="H87" s="279">
        <v>498.36666666666656</v>
      </c>
      <c r="I87" s="279">
        <v>505.08333333333326</v>
      </c>
      <c r="J87" s="279">
        <v>509.21666666666653</v>
      </c>
      <c r="K87" s="277">
        <v>500.95</v>
      </c>
      <c r="L87" s="277">
        <v>490.1</v>
      </c>
      <c r="M87" s="277">
        <v>2.4871099999999999</v>
      </c>
    </row>
    <row r="88" spans="1:13" s="16" customFormat="1">
      <c r="A88" s="268">
        <v>78</v>
      </c>
      <c r="B88" s="277" t="s">
        <v>323</v>
      </c>
      <c r="C88" s="278">
        <v>173.8</v>
      </c>
      <c r="D88" s="279">
        <v>173</v>
      </c>
      <c r="E88" s="279">
        <v>170.2</v>
      </c>
      <c r="F88" s="279">
        <v>166.6</v>
      </c>
      <c r="G88" s="279">
        <v>163.79999999999998</v>
      </c>
      <c r="H88" s="279">
        <v>176.6</v>
      </c>
      <c r="I88" s="279">
        <v>179.4</v>
      </c>
      <c r="J88" s="279">
        <v>183</v>
      </c>
      <c r="K88" s="277">
        <v>175.8</v>
      </c>
      <c r="L88" s="277">
        <v>169.4</v>
      </c>
      <c r="M88" s="277">
        <v>25.971409999999999</v>
      </c>
    </row>
    <row r="89" spans="1:13" s="16" customFormat="1">
      <c r="A89" s="268">
        <v>79</v>
      </c>
      <c r="B89" s="277" t="s">
        <v>76</v>
      </c>
      <c r="C89" s="278">
        <v>395.1</v>
      </c>
      <c r="D89" s="279">
        <v>397.18333333333339</v>
      </c>
      <c r="E89" s="279">
        <v>390.51666666666677</v>
      </c>
      <c r="F89" s="279">
        <v>385.93333333333339</v>
      </c>
      <c r="G89" s="279">
        <v>379.26666666666677</v>
      </c>
      <c r="H89" s="279">
        <v>401.76666666666677</v>
      </c>
      <c r="I89" s="279">
        <v>408.43333333333339</v>
      </c>
      <c r="J89" s="279">
        <v>413.01666666666677</v>
      </c>
      <c r="K89" s="277">
        <v>403.85</v>
      </c>
      <c r="L89" s="277">
        <v>392.6</v>
      </c>
      <c r="M89" s="277">
        <v>30.771740000000001</v>
      </c>
    </row>
    <row r="90" spans="1:13" s="16" customFormat="1">
      <c r="A90" s="268">
        <v>80</v>
      </c>
      <c r="B90" s="277" t="s">
        <v>77</v>
      </c>
      <c r="C90" s="278">
        <v>103.5</v>
      </c>
      <c r="D90" s="279">
        <v>104.03333333333335</v>
      </c>
      <c r="E90" s="279">
        <v>102.56666666666669</v>
      </c>
      <c r="F90" s="279">
        <v>101.63333333333334</v>
      </c>
      <c r="G90" s="279">
        <v>100.16666666666669</v>
      </c>
      <c r="H90" s="279">
        <v>104.9666666666667</v>
      </c>
      <c r="I90" s="279">
        <v>106.43333333333337</v>
      </c>
      <c r="J90" s="279">
        <v>107.3666666666667</v>
      </c>
      <c r="K90" s="277">
        <v>105.5</v>
      </c>
      <c r="L90" s="277">
        <v>103.1</v>
      </c>
      <c r="M90" s="277">
        <v>47.288420000000002</v>
      </c>
    </row>
    <row r="91" spans="1:13" s="16" customFormat="1">
      <c r="A91" s="268">
        <v>81</v>
      </c>
      <c r="B91" s="277" t="s">
        <v>332</v>
      </c>
      <c r="C91" s="278">
        <v>378.9</v>
      </c>
      <c r="D91" s="279">
        <v>378.76666666666665</v>
      </c>
      <c r="E91" s="279">
        <v>372.63333333333333</v>
      </c>
      <c r="F91" s="279">
        <v>366.36666666666667</v>
      </c>
      <c r="G91" s="279">
        <v>360.23333333333335</v>
      </c>
      <c r="H91" s="279">
        <v>385.0333333333333</v>
      </c>
      <c r="I91" s="279">
        <v>391.16666666666663</v>
      </c>
      <c r="J91" s="279">
        <v>397.43333333333328</v>
      </c>
      <c r="K91" s="277">
        <v>384.9</v>
      </c>
      <c r="L91" s="277">
        <v>372.5</v>
      </c>
      <c r="M91" s="277">
        <v>9.8808699999999998</v>
      </c>
    </row>
    <row r="92" spans="1:13" s="16" customFormat="1">
      <c r="A92" s="268">
        <v>82</v>
      </c>
      <c r="B92" s="277" t="s">
        <v>333</v>
      </c>
      <c r="C92" s="278">
        <v>530.45000000000005</v>
      </c>
      <c r="D92" s="279">
        <v>534.05000000000007</v>
      </c>
      <c r="E92" s="279">
        <v>526.05000000000018</v>
      </c>
      <c r="F92" s="279">
        <v>521.65000000000009</v>
      </c>
      <c r="G92" s="279">
        <v>513.6500000000002</v>
      </c>
      <c r="H92" s="279">
        <v>538.45000000000016</v>
      </c>
      <c r="I92" s="279">
        <v>546.44999999999993</v>
      </c>
      <c r="J92" s="279">
        <v>550.85000000000014</v>
      </c>
      <c r="K92" s="277">
        <v>542.04999999999995</v>
      </c>
      <c r="L92" s="277">
        <v>529.65</v>
      </c>
      <c r="M92" s="277">
        <v>3.0819999999999999</v>
      </c>
    </row>
    <row r="93" spans="1:13" s="16" customFormat="1">
      <c r="A93" s="268">
        <v>83</v>
      </c>
      <c r="B93" s="277" t="s">
        <v>335</v>
      </c>
      <c r="C93" s="278">
        <v>282</v>
      </c>
      <c r="D93" s="279">
        <v>284.2</v>
      </c>
      <c r="E93" s="279">
        <v>278.14999999999998</v>
      </c>
      <c r="F93" s="279">
        <v>274.3</v>
      </c>
      <c r="G93" s="279">
        <v>268.25</v>
      </c>
      <c r="H93" s="279">
        <v>288.04999999999995</v>
      </c>
      <c r="I93" s="279">
        <v>294.10000000000002</v>
      </c>
      <c r="J93" s="279">
        <v>297.94999999999993</v>
      </c>
      <c r="K93" s="277">
        <v>290.25</v>
      </c>
      <c r="L93" s="277">
        <v>280.35000000000002</v>
      </c>
      <c r="M93" s="277">
        <v>4.9101600000000003</v>
      </c>
    </row>
    <row r="94" spans="1:13" s="16" customFormat="1">
      <c r="A94" s="268">
        <v>84</v>
      </c>
      <c r="B94" s="277" t="s">
        <v>329</v>
      </c>
      <c r="C94" s="278">
        <v>409.65</v>
      </c>
      <c r="D94" s="279">
        <v>413.55</v>
      </c>
      <c r="E94" s="279">
        <v>404.1</v>
      </c>
      <c r="F94" s="279">
        <v>398.55</v>
      </c>
      <c r="G94" s="279">
        <v>389.1</v>
      </c>
      <c r="H94" s="279">
        <v>419.1</v>
      </c>
      <c r="I94" s="279">
        <v>428.54999999999995</v>
      </c>
      <c r="J94" s="279">
        <v>434.1</v>
      </c>
      <c r="K94" s="277">
        <v>423</v>
      </c>
      <c r="L94" s="277">
        <v>408</v>
      </c>
      <c r="M94" s="277">
        <v>0.79169</v>
      </c>
    </row>
    <row r="95" spans="1:13" s="16" customFormat="1">
      <c r="A95" s="268">
        <v>85</v>
      </c>
      <c r="B95" s="277" t="s">
        <v>78</v>
      </c>
      <c r="C95" s="278">
        <v>124.55</v>
      </c>
      <c r="D95" s="279">
        <v>124.53333333333335</v>
      </c>
      <c r="E95" s="279">
        <v>123.36666666666669</v>
      </c>
      <c r="F95" s="279">
        <v>122.18333333333334</v>
      </c>
      <c r="G95" s="279">
        <v>121.01666666666668</v>
      </c>
      <c r="H95" s="279">
        <v>125.7166666666667</v>
      </c>
      <c r="I95" s="279">
        <v>126.88333333333335</v>
      </c>
      <c r="J95" s="279">
        <v>128.06666666666672</v>
      </c>
      <c r="K95" s="277">
        <v>125.7</v>
      </c>
      <c r="L95" s="277">
        <v>123.35</v>
      </c>
      <c r="M95" s="277">
        <v>11.60807</v>
      </c>
    </row>
    <row r="96" spans="1:13" s="16" customFormat="1">
      <c r="A96" s="268">
        <v>86</v>
      </c>
      <c r="B96" s="277" t="s">
        <v>330</v>
      </c>
      <c r="C96" s="278">
        <v>287.7</v>
      </c>
      <c r="D96" s="279">
        <v>285.45</v>
      </c>
      <c r="E96" s="279">
        <v>279.04999999999995</v>
      </c>
      <c r="F96" s="279">
        <v>270.39999999999998</v>
      </c>
      <c r="G96" s="279">
        <v>263.99999999999994</v>
      </c>
      <c r="H96" s="279">
        <v>294.09999999999997</v>
      </c>
      <c r="I96" s="279">
        <v>300.49999999999994</v>
      </c>
      <c r="J96" s="279">
        <v>309.14999999999998</v>
      </c>
      <c r="K96" s="277">
        <v>291.85000000000002</v>
      </c>
      <c r="L96" s="277">
        <v>276.8</v>
      </c>
      <c r="M96" s="277">
        <v>8.5255700000000001</v>
      </c>
    </row>
    <row r="97" spans="1:13" s="16" customFormat="1">
      <c r="A97" s="268">
        <v>87</v>
      </c>
      <c r="B97" s="277" t="s">
        <v>338</v>
      </c>
      <c r="C97" s="278">
        <v>380.3</v>
      </c>
      <c r="D97" s="279">
        <v>376.56666666666661</v>
      </c>
      <c r="E97" s="279">
        <v>367.38333333333321</v>
      </c>
      <c r="F97" s="279">
        <v>354.46666666666658</v>
      </c>
      <c r="G97" s="279">
        <v>345.28333333333319</v>
      </c>
      <c r="H97" s="279">
        <v>389.48333333333323</v>
      </c>
      <c r="I97" s="279">
        <v>398.66666666666663</v>
      </c>
      <c r="J97" s="279">
        <v>411.58333333333326</v>
      </c>
      <c r="K97" s="277">
        <v>385.75</v>
      </c>
      <c r="L97" s="277">
        <v>363.65</v>
      </c>
      <c r="M97" s="277">
        <v>18.276689999999999</v>
      </c>
    </row>
    <row r="98" spans="1:13" s="16" customFormat="1">
      <c r="A98" s="268">
        <v>88</v>
      </c>
      <c r="B98" s="277" t="s">
        <v>336</v>
      </c>
      <c r="C98" s="278">
        <v>880.25</v>
      </c>
      <c r="D98" s="279">
        <v>879.5333333333333</v>
      </c>
      <c r="E98" s="279">
        <v>871.06666666666661</v>
      </c>
      <c r="F98" s="279">
        <v>861.88333333333333</v>
      </c>
      <c r="G98" s="279">
        <v>853.41666666666663</v>
      </c>
      <c r="H98" s="279">
        <v>888.71666666666658</v>
      </c>
      <c r="I98" s="279">
        <v>897.18333333333328</v>
      </c>
      <c r="J98" s="279">
        <v>906.36666666666656</v>
      </c>
      <c r="K98" s="277">
        <v>888</v>
      </c>
      <c r="L98" s="277">
        <v>870.35</v>
      </c>
      <c r="M98" s="277">
        <v>1.57856</v>
      </c>
    </row>
    <row r="99" spans="1:13" s="16" customFormat="1">
      <c r="A99" s="268">
        <v>89</v>
      </c>
      <c r="B99" s="277" t="s">
        <v>337</v>
      </c>
      <c r="C99" s="278">
        <v>17.8</v>
      </c>
      <c r="D99" s="279">
        <v>17.883333333333336</v>
      </c>
      <c r="E99" s="279">
        <v>17.616666666666674</v>
      </c>
      <c r="F99" s="279">
        <v>17.433333333333337</v>
      </c>
      <c r="G99" s="279">
        <v>17.166666666666675</v>
      </c>
      <c r="H99" s="279">
        <v>18.066666666666674</v>
      </c>
      <c r="I99" s="279">
        <v>18.333333333333332</v>
      </c>
      <c r="J99" s="279">
        <v>18.516666666666673</v>
      </c>
      <c r="K99" s="277">
        <v>18.149999999999999</v>
      </c>
      <c r="L99" s="277">
        <v>17.7</v>
      </c>
      <c r="M99" s="277">
        <v>10.31659</v>
      </c>
    </row>
    <row r="100" spans="1:13" s="16" customFormat="1">
      <c r="A100" s="268">
        <v>90</v>
      </c>
      <c r="B100" s="277" t="s">
        <v>339</v>
      </c>
      <c r="C100" s="278">
        <v>153.15</v>
      </c>
      <c r="D100" s="279">
        <v>149.88333333333335</v>
      </c>
      <c r="E100" s="279">
        <v>145.4666666666667</v>
      </c>
      <c r="F100" s="279">
        <v>137.78333333333333</v>
      </c>
      <c r="G100" s="279">
        <v>133.36666666666667</v>
      </c>
      <c r="H100" s="279">
        <v>157.56666666666672</v>
      </c>
      <c r="I100" s="279">
        <v>161.98333333333341</v>
      </c>
      <c r="J100" s="279">
        <v>169.66666666666674</v>
      </c>
      <c r="K100" s="277">
        <v>154.30000000000001</v>
      </c>
      <c r="L100" s="277">
        <v>142.19999999999999</v>
      </c>
      <c r="M100" s="277">
        <v>19.94886</v>
      </c>
    </row>
    <row r="101" spans="1:13">
      <c r="A101" s="268">
        <v>91</v>
      </c>
      <c r="B101" s="277" t="s">
        <v>80</v>
      </c>
      <c r="C101" s="278">
        <v>335.9</v>
      </c>
      <c r="D101" s="279">
        <v>338.76666666666665</v>
      </c>
      <c r="E101" s="279">
        <v>331.13333333333333</v>
      </c>
      <c r="F101" s="279">
        <v>326.36666666666667</v>
      </c>
      <c r="G101" s="279">
        <v>318.73333333333335</v>
      </c>
      <c r="H101" s="279">
        <v>343.5333333333333</v>
      </c>
      <c r="I101" s="279">
        <v>351.16666666666663</v>
      </c>
      <c r="J101" s="279">
        <v>355.93333333333328</v>
      </c>
      <c r="K101" s="277">
        <v>346.4</v>
      </c>
      <c r="L101" s="277">
        <v>334</v>
      </c>
      <c r="M101" s="277">
        <v>16.90794</v>
      </c>
    </row>
    <row r="102" spans="1:13">
      <c r="A102" s="268">
        <v>92</v>
      </c>
      <c r="B102" s="277" t="s">
        <v>340</v>
      </c>
      <c r="C102" s="278">
        <v>2497.5</v>
      </c>
      <c r="D102" s="279">
        <v>2519.35</v>
      </c>
      <c r="E102" s="279">
        <v>2398.1999999999998</v>
      </c>
      <c r="F102" s="279">
        <v>2298.9</v>
      </c>
      <c r="G102" s="279">
        <v>2177.75</v>
      </c>
      <c r="H102" s="279">
        <v>2618.6499999999996</v>
      </c>
      <c r="I102" s="279">
        <v>2739.8</v>
      </c>
      <c r="J102" s="279">
        <v>2839.0999999999995</v>
      </c>
      <c r="K102" s="277">
        <v>2640.5</v>
      </c>
      <c r="L102" s="277">
        <v>2420.0500000000002</v>
      </c>
      <c r="M102" s="277">
        <v>0.31805</v>
      </c>
    </row>
    <row r="103" spans="1:13">
      <c r="A103" s="268">
        <v>93</v>
      </c>
      <c r="B103" s="277" t="s">
        <v>81</v>
      </c>
      <c r="C103" s="278">
        <v>621.54999999999995</v>
      </c>
      <c r="D103" s="279">
        <v>627.01666666666665</v>
      </c>
      <c r="E103" s="279">
        <v>614.5333333333333</v>
      </c>
      <c r="F103" s="279">
        <v>607.51666666666665</v>
      </c>
      <c r="G103" s="279">
        <v>595.0333333333333</v>
      </c>
      <c r="H103" s="279">
        <v>634.0333333333333</v>
      </c>
      <c r="I103" s="279">
        <v>646.51666666666665</v>
      </c>
      <c r="J103" s="279">
        <v>653.5333333333333</v>
      </c>
      <c r="K103" s="277">
        <v>639.5</v>
      </c>
      <c r="L103" s="277">
        <v>620</v>
      </c>
      <c r="M103" s="277">
        <v>2.4831699999999999</v>
      </c>
    </row>
    <row r="104" spans="1:13">
      <c r="A104" s="268">
        <v>94</v>
      </c>
      <c r="B104" s="277" t="s">
        <v>334</v>
      </c>
      <c r="C104" s="278">
        <v>215.55</v>
      </c>
      <c r="D104" s="279">
        <v>212.56666666666669</v>
      </c>
      <c r="E104" s="279">
        <v>204.13333333333338</v>
      </c>
      <c r="F104" s="279">
        <v>192.7166666666667</v>
      </c>
      <c r="G104" s="279">
        <v>184.28333333333339</v>
      </c>
      <c r="H104" s="279">
        <v>223.98333333333338</v>
      </c>
      <c r="I104" s="279">
        <v>232.41666666666671</v>
      </c>
      <c r="J104" s="279">
        <v>243.83333333333337</v>
      </c>
      <c r="K104" s="277">
        <v>221</v>
      </c>
      <c r="L104" s="277">
        <v>201.15</v>
      </c>
      <c r="M104" s="277">
        <v>1.6957500000000001</v>
      </c>
    </row>
    <row r="105" spans="1:13">
      <c r="A105" s="268">
        <v>95</v>
      </c>
      <c r="B105" s="277" t="s">
        <v>342</v>
      </c>
      <c r="C105" s="278">
        <v>156.55000000000001</v>
      </c>
      <c r="D105" s="279">
        <v>155.54999999999998</v>
      </c>
      <c r="E105" s="279">
        <v>153.09999999999997</v>
      </c>
      <c r="F105" s="279">
        <v>149.64999999999998</v>
      </c>
      <c r="G105" s="279">
        <v>147.19999999999996</v>
      </c>
      <c r="H105" s="279">
        <v>158.99999999999997</v>
      </c>
      <c r="I105" s="279">
        <v>161.44999999999996</v>
      </c>
      <c r="J105" s="279">
        <v>164.89999999999998</v>
      </c>
      <c r="K105" s="277">
        <v>158</v>
      </c>
      <c r="L105" s="277">
        <v>152.1</v>
      </c>
      <c r="M105" s="277">
        <v>28.267720000000001</v>
      </c>
    </row>
    <row r="106" spans="1:13">
      <c r="A106" s="268">
        <v>96</v>
      </c>
      <c r="B106" s="277" t="s">
        <v>343</v>
      </c>
      <c r="C106" s="278">
        <v>82.5</v>
      </c>
      <c r="D106" s="279">
        <v>82.566666666666663</v>
      </c>
      <c r="E106" s="279">
        <v>81.633333333333326</v>
      </c>
      <c r="F106" s="279">
        <v>80.766666666666666</v>
      </c>
      <c r="G106" s="279">
        <v>79.833333333333329</v>
      </c>
      <c r="H106" s="279">
        <v>83.433333333333323</v>
      </c>
      <c r="I106" s="279">
        <v>84.36666666666666</v>
      </c>
      <c r="J106" s="279">
        <v>85.23333333333332</v>
      </c>
      <c r="K106" s="277">
        <v>83.5</v>
      </c>
      <c r="L106" s="277">
        <v>81.7</v>
      </c>
      <c r="M106" s="277">
        <v>8.3626400000000007</v>
      </c>
    </row>
    <row r="107" spans="1:13">
      <c r="A107" s="268">
        <v>97</v>
      </c>
      <c r="B107" s="277" t="s">
        <v>82</v>
      </c>
      <c r="C107" s="278">
        <v>231.75</v>
      </c>
      <c r="D107" s="279">
        <v>230.70000000000002</v>
      </c>
      <c r="E107" s="279">
        <v>228.40000000000003</v>
      </c>
      <c r="F107" s="279">
        <v>225.05</v>
      </c>
      <c r="G107" s="279">
        <v>222.75000000000003</v>
      </c>
      <c r="H107" s="279">
        <v>234.05000000000004</v>
      </c>
      <c r="I107" s="279">
        <v>236.35000000000005</v>
      </c>
      <c r="J107" s="279">
        <v>239.70000000000005</v>
      </c>
      <c r="K107" s="277">
        <v>233</v>
      </c>
      <c r="L107" s="277">
        <v>227.35</v>
      </c>
      <c r="M107" s="277">
        <v>80.881190000000004</v>
      </c>
    </row>
    <row r="108" spans="1:13">
      <c r="A108" s="268">
        <v>98</v>
      </c>
      <c r="B108" s="285" t="s">
        <v>344</v>
      </c>
      <c r="C108" s="278">
        <v>432.05</v>
      </c>
      <c r="D108" s="279">
        <v>425.55</v>
      </c>
      <c r="E108" s="279">
        <v>414.40000000000003</v>
      </c>
      <c r="F108" s="279">
        <v>396.75</v>
      </c>
      <c r="G108" s="279">
        <v>385.6</v>
      </c>
      <c r="H108" s="279">
        <v>443.20000000000005</v>
      </c>
      <c r="I108" s="279">
        <v>454.35</v>
      </c>
      <c r="J108" s="279">
        <v>472.00000000000006</v>
      </c>
      <c r="K108" s="277">
        <v>436.7</v>
      </c>
      <c r="L108" s="277">
        <v>407.9</v>
      </c>
      <c r="M108" s="277">
        <v>3.6294200000000001</v>
      </c>
    </row>
    <row r="109" spans="1:13">
      <c r="A109" s="268">
        <v>99</v>
      </c>
      <c r="B109" s="277" t="s">
        <v>83</v>
      </c>
      <c r="C109" s="278">
        <v>751.75</v>
      </c>
      <c r="D109" s="279">
        <v>756.33333333333337</v>
      </c>
      <c r="E109" s="279">
        <v>745.66666666666674</v>
      </c>
      <c r="F109" s="279">
        <v>739.58333333333337</v>
      </c>
      <c r="G109" s="279">
        <v>728.91666666666674</v>
      </c>
      <c r="H109" s="279">
        <v>762.41666666666674</v>
      </c>
      <c r="I109" s="279">
        <v>773.08333333333348</v>
      </c>
      <c r="J109" s="279">
        <v>779.16666666666674</v>
      </c>
      <c r="K109" s="277">
        <v>767</v>
      </c>
      <c r="L109" s="277">
        <v>750.25</v>
      </c>
      <c r="M109" s="277">
        <v>49.423540000000003</v>
      </c>
    </row>
    <row r="110" spans="1:13">
      <c r="A110" s="268">
        <v>100</v>
      </c>
      <c r="B110" s="277" t="s">
        <v>84</v>
      </c>
      <c r="C110" s="278">
        <v>139.80000000000001</v>
      </c>
      <c r="D110" s="279">
        <v>139.98333333333335</v>
      </c>
      <c r="E110" s="279">
        <v>138.56666666666669</v>
      </c>
      <c r="F110" s="279">
        <v>137.33333333333334</v>
      </c>
      <c r="G110" s="279">
        <v>135.91666666666669</v>
      </c>
      <c r="H110" s="279">
        <v>141.2166666666667</v>
      </c>
      <c r="I110" s="279">
        <v>142.63333333333333</v>
      </c>
      <c r="J110" s="279">
        <v>143.8666666666667</v>
      </c>
      <c r="K110" s="277">
        <v>141.4</v>
      </c>
      <c r="L110" s="277">
        <v>138.75</v>
      </c>
      <c r="M110" s="277">
        <v>76.216139999999996</v>
      </c>
    </row>
    <row r="111" spans="1:13">
      <c r="A111" s="268">
        <v>101</v>
      </c>
      <c r="B111" s="277" t="s">
        <v>345</v>
      </c>
      <c r="C111" s="278">
        <v>358.6</v>
      </c>
      <c r="D111" s="279">
        <v>361.11666666666662</v>
      </c>
      <c r="E111" s="279">
        <v>353.73333333333323</v>
      </c>
      <c r="F111" s="279">
        <v>348.86666666666662</v>
      </c>
      <c r="G111" s="279">
        <v>341.48333333333323</v>
      </c>
      <c r="H111" s="279">
        <v>365.98333333333323</v>
      </c>
      <c r="I111" s="279">
        <v>373.36666666666656</v>
      </c>
      <c r="J111" s="279">
        <v>378.23333333333323</v>
      </c>
      <c r="K111" s="277">
        <v>368.5</v>
      </c>
      <c r="L111" s="277">
        <v>356.25</v>
      </c>
      <c r="M111" s="277">
        <v>6.0662399999999996</v>
      </c>
    </row>
    <row r="112" spans="1:13">
      <c r="A112" s="268">
        <v>102</v>
      </c>
      <c r="B112" s="277" t="s">
        <v>3767</v>
      </c>
      <c r="C112" s="278">
        <v>1955.45</v>
      </c>
      <c r="D112" s="279">
        <v>1966.95</v>
      </c>
      <c r="E112" s="279">
        <v>1933.9</v>
      </c>
      <c r="F112" s="279">
        <v>1912.3500000000001</v>
      </c>
      <c r="G112" s="279">
        <v>1879.3000000000002</v>
      </c>
      <c r="H112" s="279">
        <v>1988.5</v>
      </c>
      <c r="I112" s="279">
        <v>2021.5499999999997</v>
      </c>
      <c r="J112" s="279">
        <v>2043.1</v>
      </c>
      <c r="K112" s="277">
        <v>2000</v>
      </c>
      <c r="L112" s="277">
        <v>1945.4</v>
      </c>
      <c r="M112" s="277">
        <v>1.4053800000000001</v>
      </c>
    </row>
    <row r="113" spans="1:13">
      <c r="A113" s="268">
        <v>103</v>
      </c>
      <c r="B113" s="277" t="s">
        <v>85</v>
      </c>
      <c r="C113" s="278">
        <v>1419</v>
      </c>
      <c r="D113" s="279">
        <v>1416.6000000000001</v>
      </c>
      <c r="E113" s="279">
        <v>1410.4500000000003</v>
      </c>
      <c r="F113" s="279">
        <v>1401.9</v>
      </c>
      <c r="G113" s="279">
        <v>1395.7500000000002</v>
      </c>
      <c r="H113" s="279">
        <v>1425.1500000000003</v>
      </c>
      <c r="I113" s="279">
        <v>1431.3000000000004</v>
      </c>
      <c r="J113" s="279">
        <v>1439.8500000000004</v>
      </c>
      <c r="K113" s="277">
        <v>1422.75</v>
      </c>
      <c r="L113" s="277">
        <v>1408.05</v>
      </c>
      <c r="M113" s="277">
        <v>3.6648000000000001</v>
      </c>
    </row>
    <row r="114" spans="1:13">
      <c r="A114" s="268">
        <v>104</v>
      </c>
      <c r="B114" s="277" t="s">
        <v>86</v>
      </c>
      <c r="C114" s="278">
        <v>392.65</v>
      </c>
      <c r="D114" s="279">
        <v>392.76666666666665</v>
      </c>
      <c r="E114" s="279">
        <v>387.83333333333331</v>
      </c>
      <c r="F114" s="279">
        <v>383.01666666666665</v>
      </c>
      <c r="G114" s="279">
        <v>378.08333333333331</v>
      </c>
      <c r="H114" s="279">
        <v>397.58333333333331</v>
      </c>
      <c r="I114" s="279">
        <v>402.51666666666671</v>
      </c>
      <c r="J114" s="279">
        <v>407.33333333333331</v>
      </c>
      <c r="K114" s="277">
        <v>397.7</v>
      </c>
      <c r="L114" s="277">
        <v>387.95</v>
      </c>
      <c r="M114" s="277">
        <v>13.34318</v>
      </c>
    </row>
    <row r="115" spans="1:13">
      <c r="A115" s="268">
        <v>105</v>
      </c>
      <c r="B115" s="277" t="s">
        <v>236</v>
      </c>
      <c r="C115" s="278">
        <v>795.4</v>
      </c>
      <c r="D115" s="279">
        <v>795.13333333333333</v>
      </c>
      <c r="E115" s="279">
        <v>784.26666666666665</v>
      </c>
      <c r="F115" s="279">
        <v>773.13333333333333</v>
      </c>
      <c r="G115" s="279">
        <v>762.26666666666665</v>
      </c>
      <c r="H115" s="279">
        <v>806.26666666666665</v>
      </c>
      <c r="I115" s="279">
        <v>817.13333333333321</v>
      </c>
      <c r="J115" s="279">
        <v>828.26666666666665</v>
      </c>
      <c r="K115" s="277">
        <v>806</v>
      </c>
      <c r="L115" s="277">
        <v>784</v>
      </c>
      <c r="M115" s="277">
        <v>2.95729</v>
      </c>
    </row>
    <row r="116" spans="1:13">
      <c r="A116" s="268">
        <v>106</v>
      </c>
      <c r="B116" s="277" t="s">
        <v>346</v>
      </c>
      <c r="C116" s="278">
        <v>590</v>
      </c>
      <c r="D116" s="279">
        <v>589.66666666666663</v>
      </c>
      <c r="E116" s="279">
        <v>580.33333333333326</v>
      </c>
      <c r="F116" s="279">
        <v>570.66666666666663</v>
      </c>
      <c r="G116" s="279">
        <v>561.33333333333326</v>
      </c>
      <c r="H116" s="279">
        <v>599.33333333333326</v>
      </c>
      <c r="I116" s="279">
        <v>608.66666666666652</v>
      </c>
      <c r="J116" s="279">
        <v>618.33333333333326</v>
      </c>
      <c r="K116" s="277">
        <v>599</v>
      </c>
      <c r="L116" s="277">
        <v>580</v>
      </c>
      <c r="M116" s="277">
        <v>3.2317300000000002</v>
      </c>
    </row>
    <row r="117" spans="1:13">
      <c r="A117" s="268">
        <v>107</v>
      </c>
      <c r="B117" s="277" t="s">
        <v>331</v>
      </c>
      <c r="C117" s="278">
        <v>1838.9</v>
      </c>
      <c r="D117" s="279">
        <v>1833.8</v>
      </c>
      <c r="E117" s="279">
        <v>1807.85</v>
      </c>
      <c r="F117" s="279">
        <v>1776.8</v>
      </c>
      <c r="G117" s="279">
        <v>1750.85</v>
      </c>
      <c r="H117" s="279">
        <v>1864.85</v>
      </c>
      <c r="I117" s="279">
        <v>1890.8000000000002</v>
      </c>
      <c r="J117" s="279">
        <v>1921.85</v>
      </c>
      <c r="K117" s="277">
        <v>1859.75</v>
      </c>
      <c r="L117" s="277">
        <v>1802.75</v>
      </c>
      <c r="M117" s="277">
        <v>0.53439000000000003</v>
      </c>
    </row>
    <row r="118" spans="1:13">
      <c r="A118" s="268">
        <v>108</v>
      </c>
      <c r="B118" s="277" t="s">
        <v>237</v>
      </c>
      <c r="C118" s="278">
        <v>260.75</v>
      </c>
      <c r="D118" s="279">
        <v>262.91666666666669</v>
      </c>
      <c r="E118" s="279">
        <v>256.93333333333339</v>
      </c>
      <c r="F118" s="279">
        <v>253.11666666666673</v>
      </c>
      <c r="G118" s="279">
        <v>247.13333333333344</v>
      </c>
      <c r="H118" s="279">
        <v>266.73333333333335</v>
      </c>
      <c r="I118" s="279">
        <v>272.71666666666658</v>
      </c>
      <c r="J118" s="279">
        <v>276.5333333333333</v>
      </c>
      <c r="K118" s="277">
        <v>268.89999999999998</v>
      </c>
      <c r="L118" s="277">
        <v>259.10000000000002</v>
      </c>
      <c r="M118" s="277">
        <v>3.4092199999999999</v>
      </c>
    </row>
    <row r="119" spans="1:13">
      <c r="A119" s="268">
        <v>109</v>
      </c>
      <c r="B119" s="277" t="s">
        <v>2996</v>
      </c>
      <c r="C119" s="278">
        <v>213.4</v>
      </c>
      <c r="D119" s="279">
        <v>213.53333333333333</v>
      </c>
      <c r="E119" s="279">
        <v>207.86666666666667</v>
      </c>
      <c r="F119" s="279">
        <v>202.33333333333334</v>
      </c>
      <c r="G119" s="279">
        <v>196.66666666666669</v>
      </c>
      <c r="H119" s="279">
        <v>219.06666666666666</v>
      </c>
      <c r="I119" s="279">
        <v>224.73333333333335</v>
      </c>
      <c r="J119" s="279">
        <v>230.26666666666665</v>
      </c>
      <c r="K119" s="277">
        <v>219.2</v>
      </c>
      <c r="L119" s="277">
        <v>208</v>
      </c>
      <c r="M119" s="277">
        <v>2.25657</v>
      </c>
    </row>
    <row r="120" spans="1:13">
      <c r="A120" s="268">
        <v>110</v>
      </c>
      <c r="B120" s="277" t="s">
        <v>235</v>
      </c>
      <c r="C120" s="278">
        <v>130</v>
      </c>
      <c r="D120" s="279">
        <v>130.85</v>
      </c>
      <c r="E120" s="279">
        <v>128.39999999999998</v>
      </c>
      <c r="F120" s="279">
        <v>126.79999999999998</v>
      </c>
      <c r="G120" s="279">
        <v>124.34999999999997</v>
      </c>
      <c r="H120" s="279">
        <v>132.44999999999999</v>
      </c>
      <c r="I120" s="279">
        <v>134.89999999999998</v>
      </c>
      <c r="J120" s="279">
        <v>136.5</v>
      </c>
      <c r="K120" s="277">
        <v>133.30000000000001</v>
      </c>
      <c r="L120" s="277">
        <v>129.25</v>
      </c>
      <c r="M120" s="277">
        <v>29.199860000000001</v>
      </c>
    </row>
    <row r="121" spans="1:13">
      <c r="A121" s="268">
        <v>111</v>
      </c>
      <c r="B121" s="277" t="s">
        <v>87</v>
      </c>
      <c r="C121" s="278">
        <v>467.25</v>
      </c>
      <c r="D121" s="279">
        <v>469.93333333333334</v>
      </c>
      <c r="E121" s="279">
        <v>463.31666666666666</v>
      </c>
      <c r="F121" s="279">
        <v>459.38333333333333</v>
      </c>
      <c r="G121" s="279">
        <v>452.76666666666665</v>
      </c>
      <c r="H121" s="279">
        <v>473.86666666666667</v>
      </c>
      <c r="I121" s="279">
        <v>480.48333333333335</v>
      </c>
      <c r="J121" s="279">
        <v>484.41666666666669</v>
      </c>
      <c r="K121" s="277">
        <v>476.55</v>
      </c>
      <c r="L121" s="277">
        <v>466</v>
      </c>
      <c r="M121" s="277">
        <v>27.106300000000001</v>
      </c>
    </row>
    <row r="122" spans="1:13">
      <c r="A122" s="268">
        <v>112</v>
      </c>
      <c r="B122" s="277" t="s">
        <v>347</v>
      </c>
      <c r="C122" s="278">
        <v>381.75</v>
      </c>
      <c r="D122" s="279">
        <v>385.51666666666665</v>
      </c>
      <c r="E122" s="279">
        <v>376.23333333333329</v>
      </c>
      <c r="F122" s="279">
        <v>370.71666666666664</v>
      </c>
      <c r="G122" s="279">
        <v>361.43333333333328</v>
      </c>
      <c r="H122" s="279">
        <v>391.0333333333333</v>
      </c>
      <c r="I122" s="279">
        <v>400.31666666666661</v>
      </c>
      <c r="J122" s="279">
        <v>405.83333333333331</v>
      </c>
      <c r="K122" s="277">
        <v>394.8</v>
      </c>
      <c r="L122" s="277">
        <v>380</v>
      </c>
      <c r="M122" s="277">
        <v>4.0891999999999999</v>
      </c>
    </row>
    <row r="123" spans="1:13">
      <c r="A123" s="268">
        <v>113</v>
      </c>
      <c r="B123" s="277" t="s">
        <v>88</v>
      </c>
      <c r="C123" s="278">
        <v>490.5</v>
      </c>
      <c r="D123" s="279">
        <v>490.83333333333331</v>
      </c>
      <c r="E123" s="279">
        <v>486.21666666666664</v>
      </c>
      <c r="F123" s="279">
        <v>481.93333333333334</v>
      </c>
      <c r="G123" s="279">
        <v>477.31666666666666</v>
      </c>
      <c r="H123" s="279">
        <v>495.11666666666662</v>
      </c>
      <c r="I123" s="279">
        <v>499.73333333333329</v>
      </c>
      <c r="J123" s="279">
        <v>504.01666666666659</v>
      </c>
      <c r="K123" s="277">
        <v>495.45</v>
      </c>
      <c r="L123" s="277">
        <v>486.55</v>
      </c>
      <c r="M123" s="277">
        <v>26.92624</v>
      </c>
    </row>
    <row r="124" spans="1:13">
      <c r="A124" s="268">
        <v>114</v>
      </c>
      <c r="B124" s="277" t="s">
        <v>238</v>
      </c>
      <c r="C124" s="278">
        <v>770.35</v>
      </c>
      <c r="D124" s="279">
        <v>774.11666666666667</v>
      </c>
      <c r="E124" s="279">
        <v>764.23333333333335</v>
      </c>
      <c r="F124" s="279">
        <v>758.11666666666667</v>
      </c>
      <c r="G124" s="279">
        <v>748.23333333333335</v>
      </c>
      <c r="H124" s="279">
        <v>780.23333333333335</v>
      </c>
      <c r="I124" s="279">
        <v>790.11666666666679</v>
      </c>
      <c r="J124" s="279">
        <v>796.23333333333335</v>
      </c>
      <c r="K124" s="277">
        <v>784</v>
      </c>
      <c r="L124" s="277">
        <v>768</v>
      </c>
      <c r="M124" s="277">
        <v>0.61619000000000002</v>
      </c>
    </row>
    <row r="125" spans="1:13">
      <c r="A125" s="268">
        <v>115</v>
      </c>
      <c r="B125" s="277" t="s">
        <v>348</v>
      </c>
      <c r="C125" s="278">
        <v>78.7</v>
      </c>
      <c r="D125" s="279">
        <v>79.100000000000009</v>
      </c>
      <c r="E125" s="279">
        <v>78.000000000000014</v>
      </c>
      <c r="F125" s="279">
        <v>77.300000000000011</v>
      </c>
      <c r="G125" s="279">
        <v>76.200000000000017</v>
      </c>
      <c r="H125" s="279">
        <v>79.800000000000011</v>
      </c>
      <c r="I125" s="279">
        <v>80.900000000000006</v>
      </c>
      <c r="J125" s="279">
        <v>81.600000000000009</v>
      </c>
      <c r="K125" s="277">
        <v>80.2</v>
      </c>
      <c r="L125" s="277">
        <v>78.400000000000006</v>
      </c>
      <c r="M125" s="277">
        <v>2.0864500000000001</v>
      </c>
    </row>
    <row r="126" spans="1:13">
      <c r="A126" s="268">
        <v>116</v>
      </c>
      <c r="B126" s="277" t="s">
        <v>355</v>
      </c>
      <c r="C126" s="278">
        <v>395.25</v>
      </c>
      <c r="D126" s="279">
        <v>398.51666666666665</v>
      </c>
      <c r="E126" s="279">
        <v>388.73333333333329</v>
      </c>
      <c r="F126" s="279">
        <v>382.21666666666664</v>
      </c>
      <c r="G126" s="279">
        <v>372.43333333333328</v>
      </c>
      <c r="H126" s="279">
        <v>405.0333333333333</v>
      </c>
      <c r="I126" s="279">
        <v>414.81666666666661</v>
      </c>
      <c r="J126" s="279">
        <v>421.33333333333331</v>
      </c>
      <c r="K126" s="277">
        <v>408.3</v>
      </c>
      <c r="L126" s="277">
        <v>392</v>
      </c>
      <c r="M126" s="277">
        <v>1.9189499999999999</v>
      </c>
    </row>
    <row r="127" spans="1:13">
      <c r="A127" s="268">
        <v>117</v>
      </c>
      <c r="B127" s="277" t="s">
        <v>356</v>
      </c>
      <c r="C127" s="278">
        <v>191.4</v>
      </c>
      <c r="D127" s="279">
        <v>192.9</v>
      </c>
      <c r="E127" s="279">
        <v>188.5</v>
      </c>
      <c r="F127" s="279">
        <v>185.6</v>
      </c>
      <c r="G127" s="279">
        <v>181.2</v>
      </c>
      <c r="H127" s="279">
        <v>195.8</v>
      </c>
      <c r="I127" s="279">
        <v>200.20000000000005</v>
      </c>
      <c r="J127" s="279">
        <v>203.10000000000002</v>
      </c>
      <c r="K127" s="277">
        <v>197.3</v>
      </c>
      <c r="L127" s="277">
        <v>190</v>
      </c>
      <c r="M127" s="277">
        <v>2.5882299999999998</v>
      </c>
    </row>
    <row r="128" spans="1:13">
      <c r="A128" s="268">
        <v>118</v>
      </c>
      <c r="B128" s="277" t="s">
        <v>349</v>
      </c>
      <c r="C128" s="278">
        <v>87</v>
      </c>
      <c r="D128" s="279">
        <v>86.933333333333323</v>
      </c>
      <c r="E128" s="279">
        <v>83.916666666666643</v>
      </c>
      <c r="F128" s="279">
        <v>80.833333333333314</v>
      </c>
      <c r="G128" s="279">
        <v>77.816666666666634</v>
      </c>
      <c r="H128" s="279">
        <v>90.016666666666652</v>
      </c>
      <c r="I128" s="279">
        <v>93.033333333333331</v>
      </c>
      <c r="J128" s="279">
        <v>96.11666666666666</v>
      </c>
      <c r="K128" s="277">
        <v>89.95</v>
      </c>
      <c r="L128" s="277">
        <v>83.85</v>
      </c>
      <c r="M128" s="277">
        <v>167.09012999999999</v>
      </c>
    </row>
    <row r="129" spans="1:13">
      <c r="A129" s="268">
        <v>119</v>
      </c>
      <c r="B129" s="277" t="s">
        <v>350</v>
      </c>
      <c r="C129" s="278">
        <v>378.35</v>
      </c>
      <c r="D129" s="279">
        <v>371.16666666666669</v>
      </c>
      <c r="E129" s="279">
        <v>362.33333333333337</v>
      </c>
      <c r="F129" s="279">
        <v>346.31666666666666</v>
      </c>
      <c r="G129" s="279">
        <v>337.48333333333335</v>
      </c>
      <c r="H129" s="279">
        <v>387.18333333333339</v>
      </c>
      <c r="I129" s="279">
        <v>396.01666666666677</v>
      </c>
      <c r="J129" s="279">
        <v>412.03333333333342</v>
      </c>
      <c r="K129" s="277">
        <v>380</v>
      </c>
      <c r="L129" s="277">
        <v>355.15</v>
      </c>
      <c r="M129" s="277">
        <v>2.19435</v>
      </c>
    </row>
    <row r="130" spans="1:13">
      <c r="A130" s="268">
        <v>120</v>
      </c>
      <c r="B130" s="277" t="s">
        <v>351</v>
      </c>
      <c r="C130" s="278">
        <v>753.8</v>
      </c>
      <c r="D130" s="279">
        <v>729.13333333333333</v>
      </c>
      <c r="E130" s="279">
        <v>678.76666666666665</v>
      </c>
      <c r="F130" s="279">
        <v>603.73333333333335</v>
      </c>
      <c r="G130" s="279">
        <v>553.36666666666667</v>
      </c>
      <c r="H130" s="279">
        <v>804.16666666666663</v>
      </c>
      <c r="I130" s="279">
        <v>854.53333333333319</v>
      </c>
      <c r="J130" s="279">
        <v>929.56666666666661</v>
      </c>
      <c r="K130" s="277">
        <v>779.5</v>
      </c>
      <c r="L130" s="277">
        <v>654.1</v>
      </c>
      <c r="M130" s="277">
        <v>68.406700000000001</v>
      </c>
    </row>
    <row r="131" spans="1:13">
      <c r="A131" s="268">
        <v>121</v>
      </c>
      <c r="B131" s="277" t="s">
        <v>352</v>
      </c>
      <c r="C131" s="278">
        <v>115.3</v>
      </c>
      <c r="D131" s="279">
        <v>116.56666666666666</v>
      </c>
      <c r="E131" s="279">
        <v>112.83333333333333</v>
      </c>
      <c r="F131" s="279">
        <v>110.36666666666666</v>
      </c>
      <c r="G131" s="279">
        <v>106.63333333333333</v>
      </c>
      <c r="H131" s="279">
        <v>119.03333333333333</v>
      </c>
      <c r="I131" s="279">
        <v>122.76666666666668</v>
      </c>
      <c r="J131" s="279">
        <v>125.23333333333333</v>
      </c>
      <c r="K131" s="277">
        <v>120.3</v>
      </c>
      <c r="L131" s="277">
        <v>114.1</v>
      </c>
      <c r="M131" s="277">
        <v>16.315850000000001</v>
      </c>
    </row>
    <row r="132" spans="1:13">
      <c r="A132" s="268">
        <v>122</v>
      </c>
      <c r="B132" s="277" t="s">
        <v>1221</v>
      </c>
      <c r="C132" s="278">
        <v>856.05</v>
      </c>
      <c r="D132" s="279">
        <v>832.0333333333333</v>
      </c>
      <c r="E132" s="279">
        <v>804.01666666666665</v>
      </c>
      <c r="F132" s="279">
        <v>751.98333333333335</v>
      </c>
      <c r="G132" s="279">
        <v>723.9666666666667</v>
      </c>
      <c r="H132" s="279">
        <v>884.06666666666661</v>
      </c>
      <c r="I132" s="279">
        <v>912.08333333333326</v>
      </c>
      <c r="J132" s="279">
        <v>964.11666666666656</v>
      </c>
      <c r="K132" s="277">
        <v>860.05</v>
      </c>
      <c r="L132" s="277">
        <v>780</v>
      </c>
      <c r="M132" s="277">
        <v>3.8111100000000002</v>
      </c>
    </row>
    <row r="133" spans="1:13">
      <c r="A133" s="268">
        <v>123</v>
      </c>
      <c r="B133" s="277" t="s">
        <v>90</v>
      </c>
      <c r="C133" s="278">
        <v>9.0500000000000007</v>
      </c>
      <c r="D133" s="279">
        <v>9.0333333333333332</v>
      </c>
      <c r="E133" s="279">
        <v>8.8666666666666671</v>
      </c>
      <c r="F133" s="279">
        <v>8.6833333333333336</v>
      </c>
      <c r="G133" s="279">
        <v>8.5166666666666675</v>
      </c>
      <c r="H133" s="279">
        <v>9.2166666666666668</v>
      </c>
      <c r="I133" s="279">
        <v>9.3833333333333346</v>
      </c>
      <c r="J133" s="279">
        <v>9.5666666666666664</v>
      </c>
      <c r="K133" s="277">
        <v>9.1999999999999993</v>
      </c>
      <c r="L133" s="277">
        <v>8.85</v>
      </c>
      <c r="M133" s="277">
        <v>66.389399999999995</v>
      </c>
    </row>
    <row r="134" spans="1:13">
      <c r="A134" s="268">
        <v>124</v>
      </c>
      <c r="B134" s="277" t="s">
        <v>91</v>
      </c>
      <c r="C134" s="278">
        <v>3240.2</v>
      </c>
      <c r="D134" s="279">
        <v>3244.0166666666664</v>
      </c>
      <c r="E134" s="279">
        <v>3208.0333333333328</v>
      </c>
      <c r="F134" s="279">
        <v>3175.8666666666663</v>
      </c>
      <c r="G134" s="279">
        <v>3139.8833333333328</v>
      </c>
      <c r="H134" s="279">
        <v>3276.1833333333329</v>
      </c>
      <c r="I134" s="279">
        <v>3312.1666666666665</v>
      </c>
      <c r="J134" s="279">
        <v>3344.333333333333</v>
      </c>
      <c r="K134" s="277">
        <v>3280</v>
      </c>
      <c r="L134" s="277">
        <v>3211.85</v>
      </c>
      <c r="M134" s="277">
        <v>8.4290699999999994</v>
      </c>
    </row>
    <row r="135" spans="1:13">
      <c r="A135" s="268">
        <v>125</v>
      </c>
      <c r="B135" s="277" t="s">
        <v>357</v>
      </c>
      <c r="C135" s="278">
        <v>8123.95</v>
      </c>
      <c r="D135" s="279">
        <v>8118.05</v>
      </c>
      <c r="E135" s="279">
        <v>7955.9</v>
      </c>
      <c r="F135" s="279">
        <v>7787.8499999999995</v>
      </c>
      <c r="G135" s="279">
        <v>7625.6999999999989</v>
      </c>
      <c r="H135" s="279">
        <v>8286.1</v>
      </c>
      <c r="I135" s="279">
        <v>8448.25</v>
      </c>
      <c r="J135" s="279">
        <v>8616.3000000000011</v>
      </c>
      <c r="K135" s="277">
        <v>8280.2000000000007</v>
      </c>
      <c r="L135" s="277">
        <v>7950</v>
      </c>
      <c r="M135" s="277">
        <v>0.63512000000000002</v>
      </c>
    </row>
    <row r="136" spans="1:13">
      <c r="A136" s="268">
        <v>126</v>
      </c>
      <c r="B136" s="277" t="s">
        <v>93</v>
      </c>
      <c r="C136" s="278">
        <v>157.69999999999999</v>
      </c>
      <c r="D136" s="279">
        <v>160.56666666666666</v>
      </c>
      <c r="E136" s="279">
        <v>154.13333333333333</v>
      </c>
      <c r="F136" s="279">
        <v>150.56666666666666</v>
      </c>
      <c r="G136" s="279">
        <v>144.13333333333333</v>
      </c>
      <c r="H136" s="279">
        <v>164.13333333333333</v>
      </c>
      <c r="I136" s="279">
        <v>170.56666666666666</v>
      </c>
      <c r="J136" s="279">
        <v>174.13333333333333</v>
      </c>
      <c r="K136" s="277">
        <v>167</v>
      </c>
      <c r="L136" s="277">
        <v>157</v>
      </c>
      <c r="M136" s="277">
        <v>283.88350000000003</v>
      </c>
    </row>
    <row r="137" spans="1:13">
      <c r="A137" s="268">
        <v>127</v>
      </c>
      <c r="B137" s="277" t="s">
        <v>231</v>
      </c>
      <c r="C137" s="278">
        <v>2250.3000000000002</v>
      </c>
      <c r="D137" s="279">
        <v>2255.4333333333334</v>
      </c>
      <c r="E137" s="279">
        <v>2238.8666666666668</v>
      </c>
      <c r="F137" s="279">
        <v>2227.4333333333334</v>
      </c>
      <c r="G137" s="279">
        <v>2210.8666666666668</v>
      </c>
      <c r="H137" s="279">
        <v>2266.8666666666668</v>
      </c>
      <c r="I137" s="279">
        <v>2283.4333333333334</v>
      </c>
      <c r="J137" s="279">
        <v>2294.8666666666668</v>
      </c>
      <c r="K137" s="277">
        <v>2272</v>
      </c>
      <c r="L137" s="277">
        <v>2244</v>
      </c>
      <c r="M137" s="277">
        <v>1.6173500000000001</v>
      </c>
    </row>
    <row r="138" spans="1:13">
      <c r="A138" s="268">
        <v>128</v>
      </c>
      <c r="B138" s="277" t="s">
        <v>94</v>
      </c>
      <c r="C138" s="278">
        <v>4472.55</v>
      </c>
      <c r="D138" s="279">
        <v>4468.2166666666672</v>
      </c>
      <c r="E138" s="279">
        <v>4429.3333333333339</v>
      </c>
      <c r="F138" s="279">
        <v>4386.1166666666668</v>
      </c>
      <c r="G138" s="279">
        <v>4347.2333333333336</v>
      </c>
      <c r="H138" s="279">
        <v>4511.4333333333343</v>
      </c>
      <c r="I138" s="279">
        <v>4550.3166666666675</v>
      </c>
      <c r="J138" s="279">
        <v>4593.5333333333347</v>
      </c>
      <c r="K138" s="277">
        <v>4507.1000000000004</v>
      </c>
      <c r="L138" s="277">
        <v>4425</v>
      </c>
      <c r="M138" s="277">
        <v>7.3523800000000001</v>
      </c>
    </row>
    <row r="139" spans="1:13">
      <c r="A139" s="268">
        <v>129</v>
      </c>
      <c r="B139" s="277" t="s">
        <v>1264</v>
      </c>
      <c r="C139" s="278">
        <v>795.5</v>
      </c>
      <c r="D139" s="279">
        <v>790.88333333333333</v>
      </c>
      <c r="E139" s="279">
        <v>772.76666666666665</v>
      </c>
      <c r="F139" s="279">
        <v>750.0333333333333</v>
      </c>
      <c r="G139" s="279">
        <v>731.91666666666663</v>
      </c>
      <c r="H139" s="279">
        <v>813.61666666666667</v>
      </c>
      <c r="I139" s="279">
        <v>831.73333333333323</v>
      </c>
      <c r="J139" s="279">
        <v>854.4666666666667</v>
      </c>
      <c r="K139" s="277">
        <v>809</v>
      </c>
      <c r="L139" s="277">
        <v>768.15</v>
      </c>
      <c r="M139" s="277">
        <v>5.6819499999999996</v>
      </c>
    </row>
    <row r="140" spans="1:13">
      <c r="A140" s="268">
        <v>130</v>
      </c>
      <c r="B140" s="277" t="s">
        <v>239</v>
      </c>
      <c r="C140" s="278">
        <v>83.1</v>
      </c>
      <c r="D140" s="279">
        <v>82.066666666666663</v>
      </c>
      <c r="E140" s="279">
        <v>81.033333333333331</v>
      </c>
      <c r="F140" s="279">
        <v>78.966666666666669</v>
      </c>
      <c r="G140" s="279">
        <v>77.933333333333337</v>
      </c>
      <c r="H140" s="279">
        <v>84.133333333333326</v>
      </c>
      <c r="I140" s="279">
        <v>85.166666666666657</v>
      </c>
      <c r="J140" s="279">
        <v>87.23333333333332</v>
      </c>
      <c r="K140" s="277">
        <v>83.1</v>
      </c>
      <c r="L140" s="277">
        <v>80</v>
      </c>
      <c r="M140" s="277">
        <v>28.598590000000002</v>
      </c>
    </row>
    <row r="141" spans="1:13">
      <c r="A141" s="268">
        <v>131</v>
      </c>
      <c r="B141" s="277" t="s">
        <v>95</v>
      </c>
      <c r="C141" s="278">
        <v>2176.4499999999998</v>
      </c>
      <c r="D141" s="279">
        <v>2238.4666666666667</v>
      </c>
      <c r="E141" s="279">
        <v>2089.6833333333334</v>
      </c>
      <c r="F141" s="279">
        <v>2002.9166666666665</v>
      </c>
      <c r="G141" s="279">
        <v>1854.1333333333332</v>
      </c>
      <c r="H141" s="279">
        <v>2325.2333333333336</v>
      </c>
      <c r="I141" s="279">
        <v>2474.0166666666673</v>
      </c>
      <c r="J141" s="279">
        <v>2560.7833333333338</v>
      </c>
      <c r="K141" s="277">
        <v>2387.25</v>
      </c>
      <c r="L141" s="277">
        <v>2151.6999999999998</v>
      </c>
      <c r="M141" s="277">
        <v>114.91732</v>
      </c>
    </row>
    <row r="142" spans="1:13">
      <c r="A142" s="268">
        <v>132</v>
      </c>
      <c r="B142" s="277" t="s">
        <v>359</v>
      </c>
      <c r="C142" s="278">
        <v>295.10000000000002</v>
      </c>
      <c r="D142" s="279">
        <v>292.31666666666666</v>
      </c>
      <c r="E142" s="279">
        <v>286.63333333333333</v>
      </c>
      <c r="F142" s="279">
        <v>278.16666666666669</v>
      </c>
      <c r="G142" s="279">
        <v>272.48333333333335</v>
      </c>
      <c r="H142" s="279">
        <v>300.7833333333333</v>
      </c>
      <c r="I142" s="279">
        <v>306.46666666666658</v>
      </c>
      <c r="J142" s="279">
        <v>314.93333333333328</v>
      </c>
      <c r="K142" s="277">
        <v>298</v>
      </c>
      <c r="L142" s="277">
        <v>283.85000000000002</v>
      </c>
      <c r="M142" s="277">
        <v>8.0577799999999993</v>
      </c>
    </row>
    <row r="143" spans="1:13">
      <c r="A143" s="268">
        <v>133</v>
      </c>
      <c r="B143" s="277" t="s">
        <v>360</v>
      </c>
      <c r="C143" s="278">
        <v>91.4</v>
      </c>
      <c r="D143" s="279">
        <v>91.416666666666671</v>
      </c>
      <c r="E143" s="279">
        <v>88.13333333333334</v>
      </c>
      <c r="F143" s="279">
        <v>84.866666666666674</v>
      </c>
      <c r="G143" s="279">
        <v>81.583333333333343</v>
      </c>
      <c r="H143" s="279">
        <v>94.683333333333337</v>
      </c>
      <c r="I143" s="279">
        <v>97.966666666666669</v>
      </c>
      <c r="J143" s="279">
        <v>101.23333333333333</v>
      </c>
      <c r="K143" s="277">
        <v>94.7</v>
      </c>
      <c r="L143" s="277">
        <v>88.15</v>
      </c>
      <c r="M143" s="277">
        <v>29.033380000000001</v>
      </c>
    </row>
    <row r="144" spans="1:13">
      <c r="A144" s="268">
        <v>134</v>
      </c>
      <c r="B144" s="277" t="s">
        <v>361</v>
      </c>
      <c r="C144" s="278">
        <v>227.65</v>
      </c>
      <c r="D144" s="279">
        <v>227.88333333333333</v>
      </c>
      <c r="E144" s="279">
        <v>225.76666666666665</v>
      </c>
      <c r="F144" s="279">
        <v>223.88333333333333</v>
      </c>
      <c r="G144" s="279">
        <v>221.76666666666665</v>
      </c>
      <c r="H144" s="279">
        <v>229.76666666666665</v>
      </c>
      <c r="I144" s="279">
        <v>231.88333333333333</v>
      </c>
      <c r="J144" s="279">
        <v>233.76666666666665</v>
      </c>
      <c r="K144" s="277">
        <v>230</v>
      </c>
      <c r="L144" s="277">
        <v>226</v>
      </c>
      <c r="M144" s="277">
        <v>0.41100999999999999</v>
      </c>
    </row>
    <row r="145" spans="1:13">
      <c r="A145" s="268">
        <v>135</v>
      </c>
      <c r="B145" s="277" t="s">
        <v>240</v>
      </c>
      <c r="C145" s="278">
        <v>357.95</v>
      </c>
      <c r="D145" s="279">
        <v>358.06666666666666</v>
      </c>
      <c r="E145" s="279">
        <v>352.93333333333334</v>
      </c>
      <c r="F145" s="279">
        <v>347.91666666666669</v>
      </c>
      <c r="G145" s="279">
        <v>342.78333333333336</v>
      </c>
      <c r="H145" s="279">
        <v>363.08333333333331</v>
      </c>
      <c r="I145" s="279">
        <v>368.21666666666664</v>
      </c>
      <c r="J145" s="279">
        <v>373.23333333333329</v>
      </c>
      <c r="K145" s="277">
        <v>363.2</v>
      </c>
      <c r="L145" s="277">
        <v>353.05</v>
      </c>
      <c r="M145" s="277">
        <v>5.7926500000000001</v>
      </c>
    </row>
    <row r="146" spans="1:13">
      <c r="A146" s="268">
        <v>136</v>
      </c>
      <c r="B146" s="277" t="s">
        <v>241</v>
      </c>
      <c r="C146" s="278">
        <v>1076.95</v>
      </c>
      <c r="D146" s="279">
        <v>1063.9833333333333</v>
      </c>
      <c r="E146" s="279">
        <v>1047.9666666666667</v>
      </c>
      <c r="F146" s="279">
        <v>1018.9833333333333</v>
      </c>
      <c r="G146" s="279">
        <v>1002.9666666666667</v>
      </c>
      <c r="H146" s="279">
        <v>1092.9666666666667</v>
      </c>
      <c r="I146" s="279">
        <v>1108.9833333333336</v>
      </c>
      <c r="J146" s="279">
        <v>1137.9666666666667</v>
      </c>
      <c r="K146" s="277">
        <v>1080</v>
      </c>
      <c r="L146" s="277">
        <v>1035</v>
      </c>
      <c r="M146" s="277">
        <v>1.42737</v>
      </c>
    </row>
    <row r="147" spans="1:13">
      <c r="A147" s="268">
        <v>137</v>
      </c>
      <c r="B147" s="277" t="s">
        <v>242</v>
      </c>
      <c r="C147" s="278">
        <v>71.7</v>
      </c>
      <c r="D147" s="279">
        <v>72.466666666666669</v>
      </c>
      <c r="E147" s="279">
        <v>70.483333333333334</v>
      </c>
      <c r="F147" s="279">
        <v>69.266666666666666</v>
      </c>
      <c r="G147" s="279">
        <v>67.283333333333331</v>
      </c>
      <c r="H147" s="279">
        <v>73.683333333333337</v>
      </c>
      <c r="I147" s="279">
        <v>75.666666666666686</v>
      </c>
      <c r="J147" s="279">
        <v>76.88333333333334</v>
      </c>
      <c r="K147" s="277">
        <v>74.45</v>
      </c>
      <c r="L147" s="277">
        <v>71.25</v>
      </c>
      <c r="M147" s="277">
        <v>39.412410000000001</v>
      </c>
    </row>
    <row r="148" spans="1:13">
      <c r="A148" s="268">
        <v>138</v>
      </c>
      <c r="B148" s="277" t="s">
        <v>96</v>
      </c>
      <c r="C148" s="278">
        <v>55.7</v>
      </c>
      <c r="D148" s="279">
        <v>56.066666666666663</v>
      </c>
      <c r="E148" s="279">
        <v>54.933333333333323</v>
      </c>
      <c r="F148" s="279">
        <v>54.166666666666657</v>
      </c>
      <c r="G148" s="279">
        <v>53.033333333333317</v>
      </c>
      <c r="H148" s="279">
        <v>56.833333333333329</v>
      </c>
      <c r="I148" s="279">
        <v>57.966666666666669</v>
      </c>
      <c r="J148" s="279">
        <v>58.733333333333334</v>
      </c>
      <c r="K148" s="277">
        <v>57.2</v>
      </c>
      <c r="L148" s="277">
        <v>55.3</v>
      </c>
      <c r="M148" s="277">
        <v>63.092979999999997</v>
      </c>
    </row>
    <row r="149" spans="1:13">
      <c r="A149" s="268">
        <v>139</v>
      </c>
      <c r="B149" s="277" t="s">
        <v>362</v>
      </c>
      <c r="C149" s="278">
        <v>548.4</v>
      </c>
      <c r="D149" s="279">
        <v>549.11666666666667</v>
      </c>
      <c r="E149" s="279">
        <v>540.5333333333333</v>
      </c>
      <c r="F149" s="279">
        <v>532.66666666666663</v>
      </c>
      <c r="G149" s="279">
        <v>524.08333333333326</v>
      </c>
      <c r="H149" s="279">
        <v>556.98333333333335</v>
      </c>
      <c r="I149" s="279">
        <v>565.56666666666661</v>
      </c>
      <c r="J149" s="279">
        <v>573.43333333333339</v>
      </c>
      <c r="K149" s="277">
        <v>557.70000000000005</v>
      </c>
      <c r="L149" s="277">
        <v>541.25</v>
      </c>
      <c r="M149" s="277">
        <v>0.90590000000000004</v>
      </c>
    </row>
    <row r="150" spans="1:13">
      <c r="A150" s="268">
        <v>140</v>
      </c>
      <c r="B150" s="277" t="s">
        <v>1298</v>
      </c>
      <c r="C150" s="278">
        <v>1491.05</v>
      </c>
      <c r="D150" s="279">
        <v>1518.5833333333333</v>
      </c>
      <c r="E150" s="279">
        <v>1457.4666666666665</v>
      </c>
      <c r="F150" s="279">
        <v>1423.8833333333332</v>
      </c>
      <c r="G150" s="279">
        <v>1362.7666666666664</v>
      </c>
      <c r="H150" s="279">
        <v>1552.1666666666665</v>
      </c>
      <c r="I150" s="279">
        <v>1613.2833333333333</v>
      </c>
      <c r="J150" s="279">
        <v>1646.8666666666666</v>
      </c>
      <c r="K150" s="277">
        <v>1579.7</v>
      </c>
      <c r="L150" s="277">
        <v>1485</v>
      </c>
      <c r="M150" s="277">
        <v>0.25279000000000001</v>
      </c>
    </row>
    <row r="151" spans="1:13">
      <c r="A151" s="268">
        <v>141</v>
      </c>
      <c r="B151" s="277" t="s">
        <v>97</v>
      </c>
      <c r="C151" s="278">
        <v>1129.0999999999999</v>
      </c>
      <c r="D151" s="279">
        <v>1130.3</v>
      </c>
      <c r="E151" s="279">
        <v>1115.8999999999999</v>
      </c>
      <c r="F151" s="279">
        <v>1102.6999999999998</v>
      </c>
      <c r="G151" s="279">
        <v>1088.2999999999997</v>
      </c>
      <c r="H151" s="279">
        <v>1143.5</v>
      </c>
      <c r="I151" s="279">
        <v>1157.9000000000001</v>
      </c>
      <c r="J151" s="279">
        <v>1171.1000000000001</v>
      </c>
      <c r="K151" s="277">
        <v>1144.7</v>
      </c>
      <c r="L151" s="277">
        <v>1117.0999999999999</v>
      </c>
      <c r="M151" s="277">
        <v>13.597020000000001</v>
      </c>
    </row>
    <row r="152" spans="1:13">
      <c r="A152" s="268">
        <v>142</v>
      </c>
      <c r="B152" s="277" t="s">
        <v>363</v>
      </c>
      <c r="C152" s="278">
        <v>290.7</v>
      </c>
      <c r="D152" s="279">
        <v>294.65000000000003</v>
      </c>
      <c r="E152" s="279">
        <v>285.35000000000008</v>
      </c>
      <c r="F152" s="279">
        <v>280.00000000000006</v>
      </c>
      <c r="G152" s="279">
        <v>270.7000000000001</v>
      </c>
      <c r="H152" s="279">
        <v>300.00000000000006</v>
      </c>
      <c r="I152" s="279">
        <v>309.3</v>
      </c>
      <c r="J152" s="279">
        <v>314.65000000000003</v>
      </c>
      <c r="K152" s="277">
        <v>303.95</v>
      </c>
      <c r="L152" s="277">
        <v>289.3</v>
      </c>
      <c r="M152" s="277">
        <v>2.1627999999999998</v>
      </c>
    </row>
    <row r="153" spans="1:13">
      <c r="A153" s="268">
        <v>143</v>
      </c>
      <c r="B153" s="277" t="s">
        <v>98</v>
      </c>
      <c r="C153" s="278">
        <v>173.5</v>
      </c>
      <c r="D153" s="279">
        <v>173.25</v>
      </c>
      <c r="E153" s="279">
        <v>171.5</v>
      </c>
      <c r="F153" s="279">
        <v>169.5</v>
      </c>
      <c r="G153" s="279">
        <v>167.75</v>
      </c>
      <c r="H153" s="279">
        <v>175.25</v>
      </c>
      <c r="I153" s="279">
        <v>177</v>
      </c>
      <c r="J153" s="279">
        <v>179</v>
      </c>
      <c r="K153" s="277">
        <v>175</v>
      </c>
      <c r="L153" s="277">
        <v>171.25</v>
      </c>
      <c r="M153" s="277">
        <v>59.272629999999999</v>
      </c>
    </row>
    <row r="154" spans="1:13">
      <c r="A154" s="268">
        <v>144</v>
      </c>
      <c r="B154" s="277" t="s">
        <v>243</v>
      </c>
      <c r="C154" s="278">
        <v>10.15</v>
      </c>
      <c r="D154" s="279">
        <v>10.283333333333333</v>
      </c>
      <c r="E154" s="279">
        <v>10.016666666666666</v>
      </c>
      <c r="F154" s="279">
        <v>9.8833333333333329</v>
      </c>
      <c r="G154" s="279">
        <v>9.6166666666666654</v>
      </c>
      <c r="H154" s="279">
        <v>10.416666666666666</v>
      </c>
      <c r="I154" s="279">
        <v>10.683333333333335</v>
      </c>
      <c r="J154" s="279">
        <v>10.816666666666666</v>
      </c>
      <c r="K154" s="277">
        <v>10.55</v>
      </c>
      <c r="L154" s="277">
        <v>10.15</v>
      </c>
      <c r="M154" s="277">
        <v>246.05375000000001</v>
      </c>
    </row>
    <row r="155" spans="1:13">
      <c r="A155" s="268">
        <v>145</v>
      </c>
      <c r="B155" s="277" t="s">
        <v>364</v>
      </c>
      <c r="C155" s="278">
        <v>321</v>
      </c>
      <c r="D155" s="279">
        <v>323.31666666666666</v>
      </c>
      <c r="E155" s="279">
        <v>316.68333333333334</v>
      </c>
      <c r="F155" s="279">
        <v>312.36666666666667</v>
      </c>
      <c r="G155" s="279">
        <v>305.73333333333335</v>
      </c>
      <c r="H155" s="279">
        <v>327.63333333333333</v>
      </c>
      <c r="I155" s="279">
        <v>334.26666666666665</v>
      </c>
      <c r="J155" s="279">
        <v>338.58333333333331</v>
      </c>
      <c r="K155" s="277">
        <v>329.95</v>
      </c>
      <c r="L155" s="277">
        <v>319</v>
      </c>
      <c r="M155" s="277">
        <v>2.2077499999999999</v>
      </c>
    </row>
    <row r="156" spans="1:13">
      <c r="A156" s="268">
        <v>146</v>
      </c>
      <c r="B156" s="277" t="s">
        <v>99</v>
      </c>
      <c r="C156" s="278">
        <v>56.7</v>
      </c>
      <c r="D156" s="279">
        <v>56.6</v>
      </c>
      <c r="E156" s="279">
        <v>56.1</v>
      </c>
      <c r="F156" s="279">
        <v>55.5</v>
      </c>
      <c r="G156" s="279">
        <v>55</v>
      </c>
      <c r="H156" s="279">
        <v>57.2</v>
      </c>
      <c r="I156" s="279">
        <v>57.7</v>
      </c>
      <c r="J156" s="279">
        <v>58.300000000000004</v>
      </c>
      <c r="K156" s="277">
        <v>57.1</v>
      </c>
      <c r="L156" s="277">
        <v>56</v>
      </c>
      <c r="M156" s="277">
        <v>449.02264000000002</v>
      </c>
    </row>
    <row r="157" spans="1:13">
      <c r="A157" s="268">
        <v>147</v>
      </c>
      <c r="B157" s="277" t="s">
        <v>367</v>
      </c>
      <c r="C157" s="278">
        <v>304.7</v>
      </c>
      <c r="D157" s="279">
        <v>306.36666666666662</v>
      </c>
      <c r="E157" s="279">
        <v>301.33333333333326</v>
      </c>
      <c r="F157" s="279">
        <v>297.96666666666664</v>
      </c>
      <c r="G157" s="279">
        <v>292.93333333333328</v>
      </c>
      <c r="H157" s="279">
        <v>309.73333333333323</v>
      </c>
      <c r="I157" s="279">
        <v>314.76666666666665</v>
      </c>
      <c r="J157" s="279">
        <v>318.13333333333321</v>
      </c>
      <c r="K157" s="277">
        <v>311.39999999999998</v>
      </c>
      <c r="L157" s="277">
        <v>303</v>
      </c>
      <c r="M157" s="277">
        <v>5.7789700000000002</v>
      </c>
    </row>
    <row r="158" spans="1:13">
      <c r="A158" s="268">
        <v>148</v>
      </c>
      <c r="B158" s="277" t="s">
        <v>366</v>
      </c>
      <c r="C158" s="278">
        <v>2762.1</v>
      </c>
      <c r="D158" s="279">
        <v>2614.2666666666664</v>
      </c>
      <c r="E158" s="279">
        <v>2458.9333333333329</v>
      </c>
      <c r="F158" s="279">
        <v>2155.7666666666664</v>
      </c>
      <c r="G158" s="279">
        <v>2000.4333333333329</v>
      </c>
      <c r="H158" s="279">
        <v>2917.4333333333329</v>
      </c>
      <c r="I158" s="279">
        <v>3072.7666666666669</v>
      </c>
      <c r="J158" s="279">
        <v>3375.9333333333329</v>
      </c>
      <c r="K158" s="277">
        <v>2769.6</v>
      </c>
      <c r="L158" s="277">
        <v>2311.1</v>
      </c>
      <c r="M158" s="277">
        <v>4.2926399999999996</v>
      </c>
    </row>
    <row r="159" spans="1:13">
      <c r="A159" s="268">
        <v>149</v>
      </c>
      <c r="B159" s="277" t="s">
        <v>368</v>
      </c>
      <c r="C159" s="278">
        <v>465.35</v>
      </c>
      <c r="D159" s="279">
        <v>467.45</v>
      </c>
      <c r="E159" s="279">
        <v>460.9</v>
      </c>
      <c r="F159" s="279">
        <v>456.45</v>
      </c>
      <c r="G159" s="279">
        <v>449.9</v>
      </c>
      <c r="H159" s="279">
        <v>471.9</v>
      </c>
      <c r="I159" s="279">
        <v>478.45000000000005</v>
      </c>
      <c r="J159" s="279">
        <v>482.9</v>
      </c>
      <c r="K159" s="277">
        <v>474</v>
      </c>
      <c r="L159" s="277">
        <v>463</v>
      </c>
      <c r="M159" s="277">
        <v>0.40666000000000002</v>
      </c>
    </row>
    <row r="160" spans="1:13">
      <c r="A160" s="268">
        <v>150</v>
      </c>
      <c r="B160" s="277" t="s">
        <v>2941</v>
      </c>
      <c r="C160" s="278">
        <v>512.79999999999995</v>
      </c>
      <c r="D160" s="279">
        <v>517.7166666666667</v>
      </c>
      <c r="E160" s="279">
        <v>497.73333333333335</v>
      </c>
      <c r="F160" s="279">
        <v>482.66666666666663</v>
      </c>
      <c r="G160" s="279">
        <v>462.68333333333328</v>
      </c>
      <c r="H160" s="279">
        <v>532.78333333333342</v>
      </c>
      <c r="I160" s="279">
        <v>552.76666666666677</v>
      </c>
      <c r="J160" s="279">
        <v>567.83333333333348</v>
      </c>
      <c r="K160" s="277">
        <v>537.70000000000005</v>
      </c>
      <c r="L160" s="277">
        <v>502.65</v>
      </c>
      <c r="M160" s="277">
        <v>3.4807700000000001</v>
      </c>
    </row>
    <row r="161" spans="1:13">
      <c r="A161" s="268">
        <v>151</v>
      </c>
      <c r="B161" s="277" t="s">
        <v>370</v>
      </c>
      <c r="C161" s="278">
        <v>139.05000000000001</v>
      </c>
      <c r="D161" s="279">
        <v>138.45000000000002</v>
      </c>
      <c r="E161" s="279">
        <v>136.15000000000003</v>
      </c>
      <c r="F161" s="279">
        <v>133.25000000000003</v>
      </c>
      <c r="G161" s="279">
        <v>130.95000000000005</v>
      </c>
      <c r="H161" s="279">
        <v>141.35000000000002</v>
      </c>
      <c r="I161" s="279">
        <v>143.65000000000003</v>
      </c>
      <c r="J161" s="279">
        <v>146.55000000000001</v>
      </c>
      <c r="K161" s="277">
        <v>140.75</v>
      </c>
      <c r="L161" s="277">
        <v>135.55000000000001</v>
      </c>
      <c r="M161" s="277">
        <v>33.406440000000003</v>
      </c>
    </row>
    <row r="162" spans="1:13">
      <c r="A162" s="268">
        <v>152</v>
      </c>
      <c r="B162" s="277" t="s">
        <v>244</v>
      </c>
      <c r="C162" s="278">
        <v>114.15</v>
      </c>
      <c r="D162" s="279">
        <v>114.96666666666665</v>
      </c>
      <c r="E162" s="279">
        <v>110.7833333333333</v>
      </c>
      <c r="F162" s="279">
        <v>107.41666666666664</v>
      </c>
      <c r="G162" s="279">
        <v>103.23333333333329</v>
      </c>
      <c r="H162" s="279">
        <v>118.33333333333331</v>
      </c>
      <c r="I162" s="279">
        <v>122.51666666666668</v>
      </c>
      <c r="J162" s="279">
        <v>125.88333333333333</v>
      </c>
      <c r="K162" s="277">
        <v>119.15</v>
      </c>
      <c r="L162" s="277">
        <v>111.6</v>
      </c>
      <c r="M162" s="277">
        <v>140.42033000000001</v>
      </c>
    </row>
    <row r="163" spans="1:13">
      <c r="A163" s="268">
        <v>153</v>
      </c>
      <c r="B163" s="277" t="s">
        <v>369</v>
      </c>
      <c r="C163" s="278">
        <v>61.1</v>
      </c>
      <c r="D163" s="279">
        <v>60.85</v>
      </c>
      <c r="E163" s="279">
        <v>59.400000000000006</v>
      </c>
      <c r="F163" s="279">
        <v>57.7</v>
      </c>
      <c r="G163" s="279">
        <v>56.250000000000007</v>
      </c>
      <c r="H163" s="279">
        <v>62.550000000000004</v>
      </c>
      <c r="I163" s="279">
        <v>64</v>
      </c>
      <c r="J163" s="279">
        <v>65.7</v>
      </c>
      <c r="K163" s="277">
        <v>62.3</v>
      </c>
      <c r="L163" s="277">
        <v>59.15</v>
      </c>
      <c r="M163" s="277">
        <v>51.822969999999998</v>
      </c>
    </row>
    <row r="164" spans="1:13">
      <c r="A164" s="268">
        <v>154</v>
      </c>
      <c r="B164" s="277" t="s">
        <v>100</v>
      </c>
      <c r="C164" s="278">
        <v>101.6</v>
      </c>
      <c r="D164" s="279">
        <v>101.98333333333335</v>
      </c>
      <c r="E164" s="279">
        <v>100.76666666666669</v>
      </c>
      <c r="F164" s="279">
        <v>99.933333333333351</v>
      </c>
      <c r="G164" s="279">
        <v>98.716666666666697</v>
      </c>
      <c r="H164" s="279">
        <v>102.81666666666669</v>
      </c>
      <c r="I164" s="279">
        <v>104.03333333333333</v>
      </c>
      <c r="J164" s="279">
        <v>104.86666666666669</v>
      </c>
      <c r="K164" s="277">
        <v>103.2</v>
      </c>
      <c r="L164" s="277">
        <v>101.15</v>
      </c>
      <c r="M164" s="277">
        <v>88.601830000000007</v>
      </c>
    </row>
    <row r="165" spans="1:13">
      <c r="A165" s="268">
        <v>155</v>
      </c>
      <c r="B165" s="277" t="s">
        <v>375</v>
      </c>
      <c r="C165" s="278">
        <v>1875.6</v>
      </c>
      <c r="D165" s="279">
        <v>1876.2</v>
      </c>
      <c r="E165" s="279">
        <v>1857.4</v>
      </c>
      <c r="F165" s="279">
        <v>1839.2</v>
      </c>
      <c r="G165" s="279">
        <v>1820.4</v>
      </c>
      <c r="H165" s="279">
        <v>1894.4</v>
      </c>
      <c r="I165" s="279">
        <v>1913.1999999999998</v>
      </c>
      <c r="J165" s="279">
        <v>1931.4</v>
      </c>
      <c r="K165" s="277">
        <v>1895</v>
      </c>
      <c r="L165" s="277">
        <v>1858</v>
      </c>
      <c r="M165" s="277">
        <v>0.54830999999999996</v>
      </c>
    </row>
    <row r="166" spans="1:13">
      <c r="A166" s="268">
        <v>156</v>
      </c>
      <c r="B166" s="277" t="s">
        <v>376</v>
      </c>
      <c r="C166" s="278">
        <v>1984.55</v>
      </c>
      <c r="D166" s="279">
        <v>1994.05</v>
      </c>
      <c r="E166" s="279">
        <v>1951.55</v>
      </c>
      <c r="F166" s="279">
        <v>1918.55</v>
      </c>
      <c r="G166" s="279">
        <v>1876.05</v>
      </c>
      <c r="H166" s="279">
        <v>2027.05</v>
      </c>
      <c r="I166" s="279">
        <v>2069.5500000000002</v>
      </c>
      <c r="J166" s="279">
        <v>2102.5500000000002</v>
      </c>
      <c r="K166" s="277">
        <v>2036.55</v>
      </c>
      <c r="L166" s="277">
        <v>1961.05</v>
      </c>
      <c r="M166" s="277">
        <v>0.41270000000000001</v>
      </c>
    </row>
    <row r="167" spans="1:13">
      <c r="A167" s="268">
        <v>157</v>
      </c>
      <c r="B167" s="277" t="s">
        <v>372</v>
      </c>
      <c r="C167" s="278">
        <v>504.85</v>
      </c>
      <c r="D167" s="279">
        <v>508.18333333333334</v>
      </c>
      <c r="E167" s="279">
        <v>499.2166666666667</v>
      </c>
      <c r="F167" s="279">
        <v>493.58333333333337</v>
      </c>
      <c r="G167" s="279">
        <v>484.61666666666673</v>
      </c>
      <c r="H167" s="279">
        <v>513.81666666666661</v>
      </c>
      <c r="I167" s="279">
        <v>522.7833333333333</v>
      </c>
      <c r="J167" s="279">
        <v>528.41666666666663</v>
      </c>
      <c r="K167" s="277">
        <v>517.15</v>
      </c>
      <c r="L167" s="277">
        <v>502.55</v>
      </c>
      <c r="M167" s="277">
        <v>0.22700000000000001</v>
      </c>
    </row>
    <row r="168" spans="1:13">
      <c r="A168" s="268">
        <v>158</v>
      </c>
      <c r="B168" s="277" t="s">
        <v>382</v>
      </c>
      <c r="C168" s="278">
        <v>277.05</v>
      </c>
      <c r="D168" s="279">
        <v>277.5</v>
      </c>
      <c r="E168" s="279">
        <v>273.35000000000002</v>
      </c>
      <c r="F168" s="279">
        <v>269.65000000000003</v>
      </c>
      <c r="G168" s="279">
        <v>265.50000000000006</v>
      </c>
      <c r="H168" s="279">
        <v>281.2</v>
      </c>
      <c r="I168" s="279">
        <v>285.34999999999997</v>
      </c>
      <c r="J168" s="279">
        <v>289.04999999999995</v>
      </c>
      <c r="K168" s="277">
        <v>281.64999999999998</v>
      </c>
      <c r="L168" s="277">
        <v>273.8</v>
      </c>
      <c r="M168" s="277">
        <v>1.7602599999999999</v>
      </c>
    </row>
    <row r="169" spans="1:13">
      <c r="A169" s="268">
        <v>159</v>
      </c>
      <c r="B169" s="277" t="s">
        <v>373</v>
      </c>
      <c r="C169" s="278">
        <v>111.7</v>
      </c>
      <c r="D169" s="279">
        <v>112.09999999999998</v>
      </c>
      <c r="E169" s="279">
        <v>108.69999999999996</v>
      </c>
      <c r="F169" s="279">
        <v>105.69999999999997</v>
      </c>
      <c r="G169" s="279">
        <v>102.29999999999995</v>
      </c>
      <c r="H169" s="279">
        <v>115.09999999999997</v>
      </c>
      <c r="I169" s="279">
        <v>118.49999999999997</v>
      </c>
      <c r="J169" s="279">
        <v>121.49999999999997</v>
      </c>
      <c r="K169" s="277">
        <v>115.5</v>
      </c>
      <c r="L169" s="277">
        <v>109.1</v>
      </c>
      <c r="M169" s="277">
        <v>1.04017</v>
      </c>
    </row>
    <row r="170" spans="1:13">
      <c r="A170" s="268">
        <v>160</v>
      </c>
      <c r="B170" s="277" t="s">
        <v>374</v>
      </c>
      <c r="C170" s="278">
        <v>172.45</v>
      </c>
      <c r="D170" s="279">
        <v>169.91666666666666</v>
      </c>
      <c r="E170" s="279">
        <v>166.33333333333331</v>
      </c>
      <c r="F170" s="279">
        <v>160.21666666666667</v>
      </c>
      <c r="G170" s="279">
        <v>156.63333333333333</v>
      </c>
      <c r="H170" s="279">
        <v>176.0333333333333</v>
      </c>
      <c r="I170" s="279">
        <v>179.61666666666662</v>
      </c>
      <c r="J170" s="279">
        <v>185.73333333333329</v>
      </c>
      <c r="K170" s="277">
        <v>173.5</v>
      </c>
      <c r="L170" s="277">
        <v>163.80000000000001</v>
      </c>
      <c r="M170" s="277">
        <v>14.123699999999999</v>
      </c>
    </row>
    <row r="171" spans="1:13">
      <c r="A171" s="268">
        <v>161</v>
      </c>
      <c r="B171" s="277" t="s">
        <v>245</v>
      </c>
      <c r="C171" s="278">
        <v>152</v>
      </c>
      <c r="D171" s="279">
        <v>150.70000000000002</v>
      </c>
      <c r="E171" s="279">
        <v>145.60000000000002</v>
      </c>
      <c r="F171" s="279">
        <v>139.20000000000002</v>
      </c>
      <c r="G171" s="279">
        <v>134.10000000000002</v>
      </c>
      <c r="H171" s="279">
        <v>157.10000000000002</v>
      </c>
      <c r="I171" s="279">
        <v>162.19999999999999</v>
      </c>
      <c r="J171" s="279">
        <v>168.60000000000002</v>
      </c>
      <c r="K171" s="277">
        <v>155.80000000000001</v>
      </c>
      <c r="L171" s="277">
        <v>144.30000000000001</v>
      </c>
      <c r="M171" s="277">
        <v>30.077919999999999</v>
      </c>
    </row>
    <row r="172" spans="1:13">
      <c r="A172" s="268">
        <v>162</v>
      </c>
      <c r="B172" s="277" t="s">
        <v>378</v>
      </c>
      <c r="C172" s="278">
        <v>5355.35</v>
      </c>
      <c r="D172" s="279">
        <v>5379.1833333333334</v>
      </c>
      <c r="E172" s="279">
        <v>5291.3666666666668</v>
      </c>
      <c r="F172" s="279">
        <v>5227.3833333333332</v>
      </c>
      <c r="G172" s="279">
        <v>5139.5666666666666</v>
      </c>
      <c r="H172" s="279">
        <v>5443.166666666667</v>
      </c>
      <c r="I172" s="279">
        <v>5530.9833333333345</v>
      </c>
      <c r="J172" s="279">
        <v>5594.9666666666672</v>
      </c>
      <c r="K172" s="277">
        <v>5467</v>
      </c>
      <c r="L172" s="277">
        <v>5315.2</v>
      </c>
      <c r="M172" s="277">
        <v>0.26782</v>
      </c>
    </row>
    <row r="173" spans="1:13">
      <c r="A173" s="268">
        <v>163</v>
      </c>
      <c r="B173" s="277" t="s">
        <v>379</v>
      </c>
      <c r="C173" s="278">
        <v>1522.85</v>
      </c>
      <c r="D173" s="279">
        <v>1514.2833333333335</v>
      </c>
      <c r="E173" s="279">
        <v>1499.5666666666671</v>
      </c>
      <c r="F173" s="279">
        <v>1476.2833333333335</v>
      </c>
      <c r="G173" s="279">
        <v>1461.5666666666671</v>
      </c>
      <c r="H173" s="279">
        <v>1537.5666666666671</v>
      </c>
      <c r="I173" s="279">
        <v>1552.2833333333338</v>
      </c>
      <c r="J173" s="279">
        <v>1575.5666666666671</v>
      </c>
      <c r="K173" s="277">
        <v>1529</v>
      </c>
      <c r="L173" s="277">
        <v>1491</v>
      </c>
      <c r="M173" s="277">
        <v>2.0767899999999999</v>
      </c>
    </row>
    <row r="174" spans="1:13">
      <c r="A174" s="268">
        <v>164</v>
      </c>
      <c r="B174" s="277" t="s">
        <v>101</v>
      </c>
      <c r="C174" s="278">
        <v>488.25</v>
      </c>
      <c r="D174" s="279">
        <v>488.56666666666666</v>
      </c>
      <c r="E174" s="279">
        <v>483.18333333333334</v>
      </c>
      <c r="F174" s="279">
        <v>478.11666666666667</v>
      </c>
      <c r="G174" s="279">
        <v>472.73333333333335</v>
      </c>
      <c r="H174" s="279">
        <v>493.63333333333333</v>
      </c>
      <c r="I174" s="279">
        <v>499.01666666666665</v>
      </c>
      <c r="J174" s="279">
        <v>504.08333333333331</v>
      </c>
      <c r="K174" s="277">
        <v>493.95</v>
      </c>
      <c r="L174" s="277">
        <v>483.5</v>
      </c>
      <c r="M174" s="277">
        <v>19.47767</v>
      </c>
    </row>
    <row r="175" spans="1:13">
      <c r="A175" s="268">
        <v>165</v>
      </c>
      <c r="B175" s="277" t="s">
        <v>387</v>
      </c>
      <c r="C175" s="278">
        <v>49.4</v>
      </c>
      <c r="D175" s="279">
        <v>50.016666666666673</v>
      </c>
      <c r="E175" s="279">
        <v>48.383333333333347</v>
      </c>
      <c r="F175" s="279">
        <v>47.366666666666674</v>
      </c>
      <c r="G175" s="279">
        <v>45.733333333333348</v>
      </c>
      <c r="H175" s="279">
        <v>51.033333333333346</v>
      </c>
      <c r="I175" s="279">
        <v>52.666666666666671</v>
      </c>
      <c r="J175" s="279">
        <v>53.683333333333344</v>
      </c>
      <c r="K175" s="277">
        <v>51.65</v>
      </c>
      <c r="L175" s="277">
        <v>49</v>
      </c>
      <c r="M175" s="277">
        <v>18.974910000000001</v>
      </c>
    </row>
    <row r="176" spans="1:13">
      <c r="A176" s="268">
        <v>166</v>
      </c>
      <c r="B176" s="277" t="s">
        <v>1397</v>
      </c>
      <c r="C176" s="278">
        <v>6205.4</v>
      </c>
      <c r="D176" s="279">
        <v>6185.8666666666659</v>
      </c>
      <c r="E176" s="279">
        <v>6071.7333333333318</v>
      </c>
      <c r="F176" s="279">
        <v>5938.0666666666657</v>
      </c>
      <c r="G176" s="279">
        <v>5823.9333333333316</v>
      </c>
      <c r="H176" s="279">
        <v>6319.5333333333319</v>
      </c>
      <c r="I176" s="279">
        <v>6433.6666666666652</v>
      </c>
      <c r="J176" s="279">
        <v>6567.3333333333321</v>
      </c>
      <c r="K176" s="277">
        <v>6300</v>
      </c>
      <c r="L176" s="277">
        <v>6052.2</v>
      </c>
      <c r="M176" s="277">
        <v>0.78940999999999995</v>
      </c>
    </row>
    <row r="177" spans="1:13">
      <c r="A177" s="268">
        <v>167</v>
      </c>
      <c r="B177" s="277" t="s">
        <v>103</v>
      </c>
      <c r="C177" s="278">
        <v>25.3</v>
      </c>
      <c r="D177" s="279">
        <v>25.350000000000005</v>
      </c>
      <c r="E177" s="279">
        <v>24.550000000000011</v>
      </c>
      <c r="F177" s="279">
        <v>23.800000000000008</v>
      </c>
      <c r="G177" s="279">
        <v>23.000000000000014</v>
      </c>
      <c r="H177" s="279">
        <v>26.100000000000009</v>
      </c>
      <c r="I177" s="279">
        <v>26.9</v>
      </c>
      <c r="J177" s="279">
        <v>27.650000000000006</v>
      </c>
      <c r="K177" s="277">
        <v>26.15</v>
      </c>
      <c r="L177" s="277">
        <v>24.6</v>
      </c>
      <c r="M177" s="277">
        <v>607.23086000000001</v>
      </c>
    </row>
    <row r="178" spans="1:13">
      <c r="A178" s="268">
        <v>168</v>
      </c>
      <c r="B178" s="277" t="s">
        <v>388</v>
      </c>
      <c r="C178" s="278">
        <v>216.5</v>
      </c>
      <c r="D178" s="279">
        <v>211.56666666666669</v>
      </c>
      <c r="E178" s="279">
        <v>199.93333333333339</v>
      </c>
      <c r="F178" s="279">
        <v>183.3666666666667</v>
      </c>
      <c r="G178" s="279">
        <v>171.73333333333341</v>
      </c>
      <c r="H178" s="279">
        <v>228.13333333333338</v>
      </c>
      <c r="I178" s="279">
        <v>239.76666666666665</v>
      </c>
      <c r="J178" s="279">
        <v>256.33333333333337</v>
      </c>
      <c r="K178" s="277">
        <v>223.2</v>
      </c>
      <c r="L178" s="277">
        <v>195</v>
      </c>
      <c r="M178" s="277">
        <v>50.708539999999999</v>
      </c>
    </row>
    <row r="179" spans="1:13">
      <c r="A179" s="268">
        <v>169</v>
      </c>
      <c r="B179" s="277" t="s">
        <v>380</v>
      </c>
      <c r="C179" s="278">
        <v>944.4</v>
      </c>
      <c r="D179" s="279">
        <v>951.75</v>
      </c>
      <c r="E179" s="279">
        <v>930.8</v>
      </c>
      <c r="F179" s="279">
        <v>917.19999999999993</v>
      </c>
      <c r="G179" s="279">
        <v>896.24999999999989</v>
      </c>
      <c r="H179" s="279">
        <v>965.35</v>
      </c>
      <c r="I179" s="279">
        <v>986.30000000000007</v>
      </c>
      <c r="J179" s="279">
        <v>999.90000000000009</v>
      </c>
      <c r="K179" s="277">
        <v>972.7</v>
      </c>
      <c r="L179" s="277">
        <v>938.15</v>
      </c>
      <c r="M179" s="277">
        <v>1.47285</v>
      </c>
    </row>
    <row r="180" spans="1:13">
      <c r="A180" s="268">
        <v>170</v>
      </c>
      <c r="B180" s="277" t="s">
        <v>246</v>
      </c>
      <c r="C180" s="278">
        <v>490.65</v>
      </c>
      <c r="D180" s="279">
        <v>492.7166666666667</v>
      </c>
      <c r="E180" s="279">
        <v>486.43333333333339</v>
      </c>
      <c r="F180" s="279">
        <v>482.2166666666667</v>
      </c>
      <c r="G180" s="279">
        <v>475.93333333333339</v>
      </c>
      <c r="H180" s="279">
        <v>496.93333333333339</v>
      </c>
      <c r="I180" s="279">
        <v>503.2166666666667</v>
      </c>
      <c r="J180" s="279">
        <v>507.43333333333339</v>
      </c>
      <c r="K180" s="277">
        <v>499</v>
      </c>
      <c r="L180" s="277">
        <v>488.5</v>
      </c>
      <c r="M180" s="277">
        <v>1.3291900000000001</v>
      </c>
    </row>
    <row r="181" spans="1:13">
      <c r="A181" s="268">
        <v>171</v>
      </c>
      <c r="B181" s="277" t="s">
        <v>104</v>
      </c>
      <c r="C181" s="278">
        <v>685.3</v>
      </c>
      <c r="D181" s="279">
        <v>685.4</v>
      </c>
      <c r="E181" s="279">
        <v>680.3</v>
      </c>
      <c r="F181" s="279">
        <v>675.3</v>
      </c>
      <c r="G181" s="279">
        <v>670.19999999999993</v>
      </c>
      <c r="H181" s="279">
        <v>690.4</v>
      </c>
      <c r="I181" s="279">
        <v>695.50000000000011</v>
      </c>
      <c r="J181" s="279">
        <v>700.5</v>
      </c>
      <c r="K181" s="277">
        <v>690.5</v>
      </c>
      <c r="L181" s="277">
        <v>680.4</v>
      </c>
      <c r="M181" s="277">
        <v>3.74491</v>
      </c>
    </row>
    <row r="182" spans="1:13">
      <c r="A182" s="268">
        <v>172</v>
      </c>
      <c r="B182" s="277" t="s">
        <v>247</v>
      </c>
      <c r="C182" s="278">
        <v>412.25</v>
      </c>
      <c r="D182" s="279">
        <v>410.61666666666662</v>
      </c>
      <c r="E182" s="279">
        <v>406.23333333333323</v>
      </c>
      <c r="F182" s="279">
        <v>400.21666666666664</v>
      </c>
      <c r="G182" s="279">
        <v>395.83333333333326</v>
      </c>
      <c r="H182" s="279">
        <v>416.63333333333321</v>
      </c>
      <c r="I182" s="279">
        <v>421.01666666666654</v>
      </c>
      <c r="J182" s="279">
        <v>427.03333333333319</v>
      </c>
      <c r="K182" s="277">
        <v>415</v>
      </c>
      <c r="L182" s="277">
        <v>404.6</v>
      </c>
      <c r="M182" s="277">
        <v>0.91017999999999999</v>
      </c>
    </row>
    <row r="183" spans="1:13">
      <c r="A183" s="268">
        <v>173</v>
      </c>
      <c r="B183" s="277" t="s">
        <v>248</v>
      </c>
      <c r="C183" s="278">
        <v>862</v>
      </c>
      <c r="D183" s="279">
        <v>864.9</v>
      </c>
      <c r="E183" s="279">
        <v>852.15</v>
      </c>
      <c r="F183" s="279">
        <v>842.3</v>
      </c>
      <c r="G183" s="279">
        <v>829.55</v>
      </c>
      <c r="H183" s="279">
        <v>874.75</v>
      </c>
      <c r="I183" s="279">
        <v>887.5</v>
      </c>
      <c r="J183" s="279">
        <v>897.35</v>
      </c>
      <c r="K183" s="277">
        <v>877.65</v>
      </c>
      <c r="L183" s="277">
        <v>855.05</v>
      </c>
      <c r="M183" s="277">
        <v>6.3415800000000004</v>
      </c>
    </row>
    <row r="184" spans="1:13">
      <c r="A184" s="268">
        <v>174</v>
      </c>
      <c r="B184" s="277" t="s">
        <v>389</v>
      </c>
      <c r="C184" s="278">
        <v>86.35</v>
      </c>
      <c r="D184" s="279">
        <v>85.850000000000009</v>
      </c>
      <c r="E184" s="279">
        <v>84.000000000000014</v>
      </c>
      <c r="F184" s="279">
        <v>81.650000000000006</v>
      </c>
      <c r="G184" s="279">
        <v>79.800000000000011</v>
      </c>
      <c r="H184" s="279">
        <v>88.200000000000017</v>
      </c>
      <c r="I184" s="279">
        <v>90.050000000000011</v>
      </c>
      <c r="J184" s="279">
        <v>92.40000000000002</v>
      </c>
      <c r="K184" s="277">
        <v>87.7</v>
      </c>
      <c r="L184" s="277">
        <v>83.5</v>
      </c>
      <c r="M184" s="277">
        <v>7.52285</v>
      </c>
    </row>
    <row r="185" spans="1:13">
      <c r="A185" s="268">
        <v>175</v>
      </c>
      <c r="B185" s="277" t="s">
        <v>381</v>
      </c>
      <c r="C185" s="278">
        <v>317.8</v>
      </c>
      <c r="D185" s="279">
        <v>319.45000000000005</v>
      </c>
      <c r="E185" s="279">
        <v>314.55000000000007</v>
      </c>
      <c r="F185" s="279">
        <v>311.3</v>
      </c>
      <c r="G185" s="279">
        <v>306.40000000000003</v>
      </c>
      <c r="H185" s="279">
        <v>322.7000000000001</v>
      </c>
      <c r="I185" s="279">
        <v>327.60000000000008</v>
      </c>
      <c r="J185" s="279">
        <v>330.85000000000014</v>
      </c>
      <c r="K185" s="277">
        <v>324.35000000000002</v>
      </c>
      <c r="L185" s="277">
        <v>316.2</v>
      </c>
      <c r="M185" s="277">
        <v>24.653199999999998</v>
      </c>
    </row>
    <row r="186" spans="1:13">
      <c r="A186" s="268">
        <v>176</v>
      </c>
      <c r="B186" s="277" t="s">
        <v>249</v>
      </c>
      <c r="C186" s="278">
        <v>190.5</v>
      </c>
      <c r="D186" s="279">
        <v>192.70000000000002</v>
      </c>
      <c r="E186" s="279">
        <v>187.80000000000004</v>
      </c>
      <c r="F186" s="279">
        <v>185.10000000000002</v>
      </c>
      <c r="G186" s="279">
        <v>180.20000000000005</v>
      </c>
      <c r="H186" s="279">
        <v>195.40000000000003</v>
      </c>
      <c r="I186" s="279">
        <v>200.3</v>
      </c>
      <c r="J186" s="279">
        <v>203.00000000000003</v>
      </c>
      <c r="K186" s="277">
        <v>197.6</v>
      </c>
      <c r="L186" s="277">
        <v>190</v>
      </c>
      <c r="M186" s="277">
        <v>5.4416000000000002</v>
      </c>
    </row>
    <row r="187" spans="1:13">
      <c r="A187" s="268">
        <v>177</v>
      </c>
      <c r="B187" s="277" t="s">
        <v>105</v>
      </c>
      <c r="C187" s="278">
        <v>671.55</v>
      </c>
      <c r="D187" s="279">
        <v>677.08333333333337</v>
      </c>
      <c r="E187" s="279">
        <v>660.66666666666674</v>
      </c>
      <c r="F187" s="279">
        <v>649.78333333333342</v>
      </c>
      <c r="G187" s="279">
        <v>633.36666666666679</v>
      </c>
      <c r="H187" s="279">
        <v>687.9666666666667</v>
      </c>
      <c r="I187" s="279">
        <v>704.38333333333344</v>
      </c>
      <c r="J187" s="279">
        <v>715.26666666666665</v>
      </c>
      <c r="K187" s="277">
        <v>693.5</v>
      </c>
      <c r="L187" s="277">
        <v>666.2</v>
      </c>
      <c r="M187" s="277">
        <v>38.211440000000003</v>
      </c>
    </row>
    <row r="188" spans="1:13">
      <c r="A188" s="268">
        <v>178</v>
      </c>
      <c r="B188" s="277" t="s">
        <v>383</v>
      </c>
      <c r="C188" s="278">
        <v>80.7</v>
      </c>
      <c r="D188" s="279">
        <v>81.016666666666666</v>
      </c>
      <c r="E188" s="279">
        <v>80.183333333333337</v>
      </c>
      <c r="F188" s="279">
        <v>79.666666666666671</v>
      </c>
      <c r="G188" s="279">
        <v>78.833333333333343</v>
      </c>
      <c r="H188" s="279">
        <v>81.533333333333331</v>
      </c>
      <c r="I188" s="279">
        <v>82.366666666666674</v>
      </c>
      <c r="J188" s="279">
        <v>82.883333333333326</v>
      </c>
      <c r="K188" s="277">
        <v>81.849999999999994</v>
      </c>
      <c r="L188" s="277">
        <v>80.5</v>
      </c>
      <c r="M188" s="277">
        <v>7.5011099999999997</v>
      </c>
    </row>
    <row r="189" spans="1:13">
      <c r="A189" s="268">
        <v>179</v>
      </c>
      <c r="B189" s="277" t="s">
        <v>384</v>
      </c>
      <c r="C189" s="278">
        <v>560.15</v>
      </c>
      <c r="D189" s="279">
        <v>561.06666666666672</v>
      </c>
      <c r="E189" s="279">
        <v>553.13333333333344</v>
      </c>
      <c r="F189" s="279">
        <v>546.11666666666667</v>
      </c>
      <c r="G189" s="279">
        <v>538.18333333333339</v>
      </c>
      <c r="H189" s="279">
        <v>568.08333333333348</v>
      </c>
      <c r="I189" s="279">
        <v>576.01666666666665</v>
      </c>
      <c r="J189" s="279">
        <v>583.03333333333353</v>
      </c>
      <c r="K189" s="277">
        <v>569</v>
      </c>
      <c r="L189" s="277">
        <v>554.04999999999995</v>
      </c>
      <c r="M189" s="277">
        <v>0.20938999999999999</v>
      </c>
    </row>
    <row r="190" spans="1:13">
      <c r="A190" s="268">
        <v>180</v>
      </c>
      <c r="B190" s="277" t="s">
        <v>1440</v>
      </c>
      <c r="C190" s="278">
        <v>208.95</v>
      </c>
      <c r="D190" s="279">
        <v>210.04999999999998</v>
      </c>
      <c r="E190" s="279">
        <v>204.64999999999998</v>
      </c>
      <c r="F190" s="279">
        <v>200.35</v>
      </c>
      <c r="G190" s="279">
        <v>194.95</v>
      </c>
      <c r="H190" s="279">
        <v>214.34999999999997</v>
      </c>
      <c r="I190" s="279">
        <v>219.75</v>
      </c>
      <c r="J190" s="279">
        <v>224.04999999999995</v>
      </c>
      <c r="K190" s="277">
        <v>215.45</v>
      </c>
      <c r="L190" s="277">
        <v>205.75</v>
      </c>
      <c r="M190" s="277">
        <v>3.9538199999999999</v>
      </c>
    </row>
    <row r="191" spans="1:13">
      <c r="A191" s="268">
        <v>181</v>
      </c>
      <c r="B191" s="277" t="s">
        <v>390</v>
      </c>
      <c r="C191" s="278">
        <v>67.45</v>
      </c>
      <c r="D191" s="279">
        <v>66.550000000000011</v>
      </c>
      <c r="E191" s="279">
        <v>64.700000000000017</v>
      </c>
      <c r="F191" s="279">
        <v>61.95</v>
      </c>
      <c r="G191" s="279">
        <v>60.100000000000009</v>
      </c>
      <c r="H191" s="279">
        <v>69.300000000000026</v>
      </c>
      <c r="I191" s="279">
        <v>71.15000000000002</v>
      </c>
      <c r="J191" s="279">
        <v>73.900000000000034</v>
      </c>
      <c r="K191" s="277">
        <v>68.400000000000006</v>
      </c>
      <c r="L191" s="277">
        <v>63.8</v>
      </c>
      <c r="M191" s="277">
        <v>27.962679999999999</v>
      </c>
    </row>
    <row r="192" spans="1:13">
      <c r="A192" s="268">
        <v>182</v>
      </c>
      <c r="B192" s="277" t="s">
        <v>250</v>
      </c>
      <c r="C192" s="278">
        <v>210</v>
      </c>
      <c r="D192" s="279">
        <v>211.33333333333334</v>
      </c>
      <c r="E192" s="279">
        <v>207.81666666666669</v>
      </c>
      <c r="F192" s="279">
        <v>205.63333333333335</v>
      </c>
      <c r="G192" s="279">
        <v>202.1166666666667</v>
      </c>
      <c r="H192" s="279">
        <v>213.51666666666668</v>
      </c>
      <c r="I192" s="279">
        <v>217.03333333333333</v>
      </c>
      <c r="J192" s="279">
        <v>219.21666666666667</v>
      </c>
      <c r="K192" s="277">
        <v>214.85</v>
      </c>
      <c r="L192" s="277">
        <v>209.15</v>
      </c>
      <c r="M192" s="277">
        <v>8.4413099999999996</v>
      </c>
    </row>
    <row r="193" spans="1:13">
      <c r="A193" s="268">
        <v>183</v>
      </c>
      <c r="B193" s="277" t="s">
        <v>385</v>
      </c>
      <c r="C193" s="278">
        <v>347.75</v>
      </c>
      <c r="D193" s="279">
        <v>346.48333333333335</v>
      </c>
      <c r="E193" s="279">
        <v>338.26666666666671</v>
      </c>
      <c r="F193" s="279">
        <v>328.78333333333336</v>
      </c>
      <c r="G193" s="279">
        <v>320.56666666666672</v>
      </c>
      <c r="H193" s="279">
        <v>355.9666666666667</v>
      </c>
      <c r="I193" s="279">
        <v>364.18333333333339</v>
      </c>
      <c r="J193" s="279">
        <v>373.66666666666669</v>
      </c>
      <c r="K193" s="277">
        <v>354.7</v>
      </c>
      <c r="L193" s="277">
        <v>337</v>
      </c>
      <c r="M193" s="277">
        <v>7.5902099999999999</v>
      </c>
    </row>
    <row r="194" spans="1:13">
      <c r="A194" s="268">
        <v>184</v>
      </c>
      <c r="B194" s="277" t="s">
        <v>386</v>
      </c>
      <c r="C194" s="278">
        <v>320</v>
      </c>
      <c r="D194" s="279">
        <v>321.78333333333336</v>
      </c>
      <c r="E194" s="279">
        <v>316.7166666666667</v>
      </c>
      <c r="F194" s="279">
        <v>313.43333333333334</v>
      </c>
      <c r="G194" s="279">
        <v>308.36666666666667</v>
      </c>
      <c r="H194" s="279">
        <v>325.06666666666672</v>
      </c>
      <c r="I194" s="279">
        <v>330.13333333333344</v>
      </c>
      <c r="J194" s="279">
        <v>333.41666666666674</v>
      </c>
      <c r="K194" s="277">
        <v>326.85000000000002</v>
      </c>
      <c r="L194" s="277">
        <v>318.5</v>
      </c>
      <c r="M194" s="277">
        <v>5.7235699999999996</v>
      </c>
    </row>
    <row r="195" spans="1:13">
      <c r="A195" s="268">
        <v>185</v>
      </c>
      <c r="B195" s="277" t="s">
        <v>391</v>
      </c>
      <c r="C195" s="278">
        <v>725.9</v>
      </c>
      <c r="D195" s="279">
        <v>715.18333333333339</v>
      </c>
      <c r="E195" s="279">
        <v>697.46666666666681</v>
      </c>
      <c r="F195" s="279">
        <v>669.03333333333342</v>
      </c>
      <c r="G195" s="279">
        <v>651.31666666666683</v>
      </c>
      <c r="H195" s="279">
        <v>743.61666666666679</v>
      </c>
      <c r="I195" s="279">
        <v>761.33333333333348</v>
      </c>
      <c r="J195" s="279">
        <v>789.76666666666677</v>
      </c>
      <c r="K195" s="277">
        <v>732.9</v>
      </c>
      <c r="L195" s="277">
        <v>686.75</v>
      </c>
      <c r="M195" s="277">
        <v>5.27203</v>
      </c>
    </row>
    <row r="196" spans="1:13">
      <c r="A196" s="268">
        <v>186</v>
      </c>
      <c r="B196" s="277" t="s">
        <v>399</v>
      </c>
      <c r="C196" s="278">
        <v>1197</v>
      </c>
      <c r="D196" s="279">
        <v>1204.4833333333333</v>
      </c>
      <c r="E196" s="279">
        <v>1183.9666666666667</v>
      </c>
      <c r="F196" s="279">
        <v>1170.9333333333334</v>
      </c>
      <c r="G196" s="279">
        <v>1150.4166666666667</v>
      </c>
      <c r="H196" s="279">
        <v>1217.5166666666667</v>
      </c>
      <c r="I196" s="279">
        <v>1238.0333333333335</v>
      </c>
      <c r="J196" s="279">
        <v>1251.0666666666666</v>
      </c>
      <c r="K196" s="277">
        <v>1225</v>
      </c>
      <c r="L196" s="277">
        <v>1191.45</v>
      </c>
      <c r="M196" s="277">
        <v>3.5110000000000001</v>
      </c>
    </row>
    <row r="197" spans="1:13">
      <c r="A197" s="268">
        <v>187</v>
      </c>
      <c r="B197" s="277" t="s">
        <v>392</v>
      </c>
      <c r="C197" s="278">
        <v>36.450000000000003</v>
      </c>
      <c r="D197" s="279">
        <v>36.716666666666669</v>
      </c>
      <c r="E197" s="279">
        <v>35.933333333333337</v>
      </c>
      <c r="F197" s="279">
        <v>35.416666666666671</v>
      </c>
      <c r="G197" s="279">
        <v>34.63333333333334</v>
      </c>
      <c r="H197" s="279">
        <v>37.233333333333334</v>
      </c>
      <c r="I197" s="279">
        <v>38.016666666666666</v>
      </c>
      <c r="J197" s="279">
        <v>38.533333333333331</v>
      </c>
      <c r="K197" s="277">
        <v>37.5</v>
      </c>
      <c r="L197" s="277">
        <v>36.200000000000003</v>
      </c>
      <c r="M197" s="277">
        <v>4.5198400000000003</v>
      </c>
    </row>
    <row r="198" spans="1:13">
      <c r="A198" s="268">
        <v>188</v>
      </c>
      <c r="B198" s="277" t="s">
        <v>393</v>
      </c>
      <c r="C198" s="278">
        <v>793.2</v>
      </c>
      <c r="D198" s="279">
        <v>787.06666666666661</v>
      </c>
      <c r="E198" s="279">
        <v>777.18333333333317</v>
      </c>
      <c r="F198" s="279">
        <v>761.16666666666652</v>
      </c>
      <c r="G198" s="279">
        <v>751.28333333333308</v>
      </c>
      <c r="H198" s="279">
        <v>803.08333333333326</v>
      </c>
      <c r="I198" s="279">
        <v>812.9666666666667</v>
      </c>
      <c r="J198" s="279">
        <v>828.98333333333335</v>
      </c>
      <c r="K198" s="277">
        <v>796.95</v>
      </c>
      <c r="L198" s="277">
        <v>771.05</v>
      </c>
      <c r="M198" s="277">
        <v>0.53690000000000004</v>
      </c>
    </row>
    <row r="199" spans="1:13">
      <c r="A199" s="268">
        <v>189</v>
      </c>
      <c r="B199" s="277" t="s">
        <v>106</v>
      </c>
      <c r="C199" s="278">
        <v>637.45000000000005</v>
      </c>
      <c r="D199" s="279">
        <v>637.2166666666667</v>
      </c>
      <c r="E199" s="279">
        <v>631.73333333333335</v>
      </c>
      <c r="F199" s="279">
        <v>626.01666666666665</v>
      </c>
      <c r="G199" s="279">
        <v>620.5333333333333</v>
      </c>
      <c r="H199" s="279">
        <v>642.93333333333339</v>
      </c>
      <c r="I199" s="279">
        <v>648.41666666666674</v>
      </c>
      <c r="J199" s="279">
        <v>654.13333333333344</v>
      </c>
      <c r="K199" s="277">
        <v>642.70000000000005</v>
      </c>
      <c r="L199" s="277">
        <v>631.5</v>
      </c>
      <c r="M199" s="277">
        <v>9.0232600000000005</v>
      </c>
    </row>
    <row r="200" spans="1:13">
      <c r="A200" s="268">
        <v>190</v>
      </c>
      <c r="B200" s="277" t="s">
        <v>108</v>
      </c>
      <c r="C200" s="278">
        <v>705.7</v>
      </c>
      <c r="D200" s="279">
        <v>703.25</v>
      </c>
      <c r="E200" s="279">
        <v>698.05</v>
      </c>
      <c r="F200" s="279">
        <v>690.4</v>
      </c>
      <c r="G200" s="279">
        <v>685.19999999999993</v>
      </c>
      <c r="H200" s="279">
        <v>710.9</v>
      </c>
      <c r="I200" s="279">
        <v>716.1</v>
      </c>
      <c r="J200" s="279">
        <v>723.75</v>
      </c>
      <c r="K200" s="277">
        <v>708.45</v>
      </c>
      <c r="L200" s="277">
        <v>695.6</v>
      </c>
      <c r="M200" s="277">
        <v>40.669359999999998</v>
      </c>
    </row>
    <row r="201" spans="1:13">
      <c r="A201" s="268">
        <v>191</v>
      </c>
      <c r="B201" s="277" t="s">
        <v>109</v>
      </c>
      <c r="C201" s="278">
        <v>1829.85</v>
      </c>
      <c r="D201" s="279">
        <v>1829.95</v>
      </c>
      <c r="E201" s="279">
        <v>1810.9</v>
      </c>
      <c r="F201" s="279">
        <v>1791.95</v>
      </c>
      <c r="G201" s="279">
        <v>1772.9</v>
      </c>
      <c r="H201" s="279">
        <v>1848.9</v>
      </c>
      <c r="I201" s="279">
        <v>1867.9499999999998</v>
      </c>
      <c r="J201" s="279">
        <v>1886.9</v>
      </c>
      <c r="K201" s="277">
        <v>1849</v>
      </c>
      <c r="L201" s="277">
        <v>1811</v>
      </c>
      <c r="M201" s="277">
        <v>38.161270000000002</v>
      </c>
    </row>
    <row r="202" spans="1:13">
      <c r="A202" s="268">
        <v>192</v>
      </c>
      <c r="B202" s="277" t="s">
        <v>252</v>
      </c>
      <c r="C202" s="278">
        <v>2475.5500000000002</v>
      </c>
      <c r="D202" s="279">
        <v>2458.15</v>
      </c>
      <c r="E202" s="279">
        <v>2417.4</v>
      </c>
      <c r="F202" s="279">
        <v>2359.25</v>
      </c>
      <c r="G202" s="279">
        <v>2318.5</v>
      </c>
      <c r="H202" s="279">
        <v>2516.3000000000002</v>
      </c>
      <c r="I202" s="279">
        <v>2557.0500000000002</v>
      </c>
      <c r="J202" s="279">
        <v>2615.2000000000003</v>
      </c>
      <c r="K202" s="277">
        <v>2498.9</v>
      </c>
      <c r="L202" s="277">
        <v>2400</v>
      </c>
      <c r="M202" s="277">
        <v>8.1188500000000001</v>
      </c>
    </row>
    <row r="203" spans="1:13">
      <c r="A203" s="268">
        <v>193</v>
      </c>
      <c r="B203" s="277" t="s">
        <v>110</v>
      </c>
      <c r="C203" s="278">
        <v>1117.05</v>
      </c>
      <c r="D203" s="279">
        <v>1108.55</v>
      </c>
      <c r="E203" s="279">
        <v>1094.1499999999999</v>
      </c>
      <c r="F203" s="279">
        <v>1071.25</v>
      </c>
      <c r="G203" s="279">
        <v>1056.8499999999999</v>
      </c>
      <c r="H203" s="279">
        <v>1131.4499999999998</v>
      </c>
      <c r="I203" s="279">
        <v>1145.8499999999999</v>
      </c>
      <c r="J203" s="279">
        <v>1168.7499999999998</v>
      </c>
      <c r="K203" s="277">
        <v>1122.95</v>
      </c>
      <c r="L203" s="277">
        <v>1085.6500000000001</v>
      </c>
      <c r="M203" s="277">
        <v>183.89929000000001</v>
      </c>
    </row>
    <row r="204" spans="1:13">
      <c r="A204" s="268">
        <v>194</v>
      </c>
      <c r="B204" s="277" t="s">
        <v>253</v>
      </c>
      <c r="C204" s="278">
        <v>598.75</v>
      </c>
      <c r="D204" s="279">
        <v>600.41666666666663</v>
      </c>
      <c r="E204" s="279">
        <v>595.38333333333321</v>
      </c>
      <c r="F204" s="279">
        <v>592.01666666666654</v>
      </c>
      <c r="G204" s="279">
        <v>586.98333333333312</v>
      </c>
      <c r="H204" s="279">
        <v>603.7833333333333</v>
      </c>
      <c r="I204" s="279">
        <v>608.81666666666683</v>
      </c>
      <c r="J204" s="279">
        <v>612.18333333333339</v>
      </c>
      <c r="K204" s="277">
        <v>605.45000000000005</v>
      </c>
      <c r="L204" s="277">
        <v>597.04999999999995</v>
      </c>
      <c r="M204" s="277">
        <v>18.934360000000002</v>
      </c>
    </row>
    <row r="205" spans="1:13">
      <c r="A205" s="268">
        <v>195</v>
      </c>
      <c r="B205" s="277" t="s">
        <v>251</v>
      </c>
      <c r="C205" s="278">
        <v>799.65</v>
      </c>
      <c r="D205" s="279">
        <v>806.76666666666677</v>
      </c>
      <c r="E205" s="279">
        <v>788.93333333333351</v>
      </c>
      <c r="F205" s="279">
        <v>778.2166666666667</v>
      </c>
      <c r="G205" s="279">
        <v>760.38333333333344</v>
      </c>
      <c r="H205" s="279">
        <v>817.48333333333358</v>
      </c>
      <c r="I205" s="279">
        <v>835.31666666666683</v>
      </c>
      <c r="J205" s="279">
        <v>846.03333333333364</v>
      </c>
      <c r="K205" s="277">
        <v>824.6</v>
      </c>
      <c r="L205" s="277">
        <v>796.05</v>
      </c>
      <c r="M205" s="277">
        <v>2.1587800000000001</v>
      </c>
    </row>
    <row r="206" spans="1:13">
      <c r="A206" s="268">
        <v>196</v>
      </c>
      <c r="B206" s="277" t="s">
        <v>394</v>
      </c>
      <c r="C206" s="278">
        <v>197.5</v>
      </c>
      <c r="D206" s="279">
        <v>197.53333333333333</v>
      </c>
      <c r="E206" s="279">
        <v>194.86666666666667</v>
      </c>
      <c r="F206" s="279">
        <v>192.23333333333335</v>
      </c>
      <c r="G206" s="279">
        <v>189.56666666666669</v>
      </c>
      <c r="H206" s="279">
        <v>200.16666666666666</v>
      </c>
      <c r="I206" s="279">
        <v>202.83333333333334</v>
      </c>
      <c r="J206" s="279">
        <v>205.46666666666664</v>
      </c>
      <c r="K206" s="277">
        <v>200.2</v>
      </c>
      <c r="L206" s="277">
        <v>194.9</v>
      </c>
      <c r="M206" s="277">
        <v>7.0552200000000003</v>
      </c>
    </row>
    <row r="207" spans="1:13">
      <c r="A207" s="268">
        <v>197</v>
      </c>
      <c r="B207" s="277" t="s">
        <v>395</v>
      </c>
      <c r="C207" s="278">
        <v>353.45</v>
      </c>
      <c r="D207" s="279">
        <v>355.95</v>
      </c>
      <c r="E207" s="279">
        <v>349.9</v>
      </c>
      <c r="F207" s="279">
        <v>346.34999999999997</v>
      </c>
      <c r="G207" s="279">
        <v>340.29999999999995</v>
      </c>
      <c r="H207" s="279">
        <v>359.5</v>
      </c>
      <c r="I207" s="279">
        <v>365.55000000000007</v>
      </c>
      <c r="J207" s="279">
        <v>369.1</v>
      </c>
      <c r="K207" s="277">
        <v>362</v>
      </c>
      <c r="L207" s="277">
        <v>352.4</v>
      </c>
      <c r="M207" s="277">
        <v>0.84538999999999997</v>
      </c>
    </row>
    <row r="208" spans="1:13">
      <c r="A208" s="268">
        <v>198</v>
      </c>
      <c r="B208" s="277" t="s">
        <v>111</v>
      </c>
      <c r="C208" s="278">
        <v>3015.05</v>
      </c>
      <c r="D208" s="279">
        <v>3030.5333333333333</v>
      </c>
      <c r="E208" s="279">
        <v>2985.5666666666666</v>
      </c>
      <c r="F208" s="279">
        <v>2956.0833333333335</v>
      </c>
      <c r="G208" s="279">
        <v>2911.1166666666668</v>
      </c>
      <c r="H208" s="279">
        <v>3060.0166666666664</v>
      </c>
      <c r="I208" s="279">
        <v>3104.9833333333327</v>
      </c>
      <c r="J208" s="279">
        <v>3134.4666666666662</v>
      </c>
      <c r="K208" s="277">
        <v>3075.5</v>
      </c>
      <c r="L208" s="277">
        <v>3001.05</v>
      </c>
      <c r="M208" s="277">
        <v>17.061170000000001</v>
      </c>
    </row>
    <row r="209" spans="1:13">
      <c r="A209" s="268">
        <v>199</v>
      </c>
      <c r="B209" s="277" t="s">
        <v>112</v>
      </c>
      <c r="C209" s="278">
        <v>425.45</v>
      </c>
      <c r="D209" s="279">
        <v>426.5</v>
      </c>
      <c r="E209" s="279">
        <v>420.5</v>
      </c>
      <c r="F209" s="279">
        <v>415.55</v>
      </c>
      <c r="G209" s="279">
        <v>409.55</v>
      </c>
      <c r="H209" s="279">
        <v>431.45</v>
      </c>
      <c r="I209" s="279">
        <v>437.45</v>
      </c>
      <c r="J209" s="279">
        <v>442.4</v>
      </c>
      <c r="K209" s="277">
        <v>432.5</v>
      </c>
      <c r="L209" s="277">
        <v>421.55</v>
      </c>
      <c r="M209" s="277">
        <v>8.1438299999999995</v>
      </c>
    </row>
    <row r="210" spans="1:13">
      <c r="A210" s="268">
        <v>200</v>
      </c>
      <c r="B210" s="277" t="s">
        <v>396</v>
      </c>
      <c r="C210" s="278">
        <v>17.850000000000001</v>
      </c>
      <c r="D210" s="279">
        <v>17.95</v>
      </c>
      <c r="E210" s="279">
        <v>17.2</v>
      </c>
      <c r="F210" s="279">
        <v>16.55</v>
      </c>
      <c r="G210" s="279">
        <v>15.8</v>
      </c>
      <c r="H210" s="279">
        <v>18.599999999999998</v>
      </c>
      <c r="I210" s="279">
        <v>19.349999999999998</v>
      </c>
      <c r="J210" s="279">
        <v>19.999999999999996</v>
      </c>
      <c r="K210" s="277">
        <v>18.7</v>
      </c>
      <c r="L210" s="277">
        <v>17.3</v>
      </c>
      <c r="M210" s="277">
        <v>96.011089999999996</v>
      </c>
    </row>
    <row r="211" spans="1:13">
      <c r="A211" s="268">
        <v>201</v>
      </c>
      <c r="B211" s="277" t="s">
        <v>398</v>
      </c>
      <c r="C211" s="278">
        <v>89.7</v>
      </c>
      <c r="D211" s="279">
        <v>89.483333333333348</v>
      </c>
      <c r="E211" s="279">
        <v>87.316666666666691</v>
      </c>
      <c r="F211" s="279">
        <v>84.933333333333337</v>
      </c>
      <c r="G211" s="279">
        <v>82.76666666666668</v>
      </c>
      <c r="H211" s="279">
        <v>91.866666666666703</v>
      </c>
      <c r="I211" s="279">
        <v>94.03333333333336</v>
      </c>
      <c r="J211" s="279">
        <v>96.416666666666714</v>
      </c>
      <c r="K211" s="277">
        <v>91.65</v>
      </c>
      <c r="L211" s="277">
        <v>87.1</v>
      </c>
      <c r="M211" s="277">
        <v>8.8192799999999991</v>
      </c>
    </row>
    <row r="212" spans="1:13">
      <c r="A212" s="268">
        <v>202</v>
      </c>
      <c r="B212" s="277" t="s">
        <v>114</v>
      </c>
      <c r="C212" s="278">
        <v>193.3</v>
      </c>
      <c r="D212" s="279">
        <v>194.51666666666665</v>
      </c>
      <c r="E212" s="279">
        <v>191.23333333333329</v>
      </c>
      <c r="F212" s="279">
        <v>189.16666666666663</v>
      </c>
      <c r="G212" s="279">
        <v>185.88333333333327</v>
      </c>
      <c r="H212" s="279">
        <v>196.58333333333331</v>
      </c>
      <c r="I212" s="279">
        <v>199.86666666666667</v>
      </c>
      <c r="J212" s="279">
        <v>201.93333333333334</v>
      </c>
      <c r="K212" s="277">
        <v>197.8</v>
      </c>
      <c r="L212" s="277">
        <v>192.45</v>
      </c>
      <c r="M212" s="277">
        <v>106.28935</v>
      </c>
    </row>
    <row r="213" spans="1:13">
      <c r="A213" s="268">
        <v>203</v>
      </c>
      <c r="B213" s="277" t="s">
        <v>400</v>
      </c>
      <c r="C213" s="278">
        <v>38.799999999999997</v>
      </c>
      <c r="D213" s="279">
        <v>39.1</v>
      </c>
      <c r="E213" s="279">
        <v>37.950000000000003</v>
      </c>
      <c r="F213" s="279">
        <v>37.1</v>
      </c>
      <c r="G213" s="279">
        <v>35.950000000000003</v>
      </c>
      <c r="H213" s="279">
        <v>39.950000000000003</v>
      </c>
      <c r="I213" s="279">
        <v>41.099999999999994</v>
      </c>
      <c r="J213" s="279">
        <v>41.95</v>
      </c>
      <c r="K213" s="277">
        <v>40.25</v>
      </c>
      <c r="L213" s="277">
        <v>38.25</v>
      </c>
      <c r="M213" s="277">
        <v>15.53895</v>
      </c>
    </row>
    <row r="214" spans="1:13">
      <c r="A214" s="268">
        <v>204</v>
      </c>
      <c r="B214" s="277" t="s">
        <v>115</v>
      </c>
      <c r="C214" s="278">
        <v>211.65</v>
      </c>
      <c r="D214" s="279">
        <v>212.56666666666669</v>
      </c>
      <c r="E214" s="279">
        <v>210.33333333333337</v>
      </c>
      <c r="F214" s="279">
        <v>209.01666666666668</v>
      </c>
      <c r="G214" s="279">
        <v>206.78333333333336</v>
      </c>
      <c r="H214" s="279">
        <v>213.88333333333338</v>
      </c>
      <c r="I214" s="279">
        <v>216.11666666666667</v>
      </c>
      <c r="J214" s="279">
        <v>217.43333333333339</v>
      </c>
      <c r="K214" s="277">
        <v>214.8</v>
      </c>
      <c r="L214" s="277">
        <v>211.25</v>
      </c>
      <c r="M214" s="277">
        <v>42.567149999999998</v>
      </c>
    </row>
    <row r="215" spans="1:13">
      <c r="A215" s="268">
        <v>205</v>
      </c>
      <c r="B215" s="277" t="s">
        <v>116</v>
      </c>
      <c r="C215" s="278">
        <v>2194.4</v>
      </c>
      <c r="D215" s="279">
        <v>2199.0833333333335</v>
      </c>
      <c r="E215" s="279">
        <v>2186.5166666666669</v>
      </c>
      <c r="F215" s="279">
        <v>2178.6333333333332</v>
      </c>
      <c r="G215" s="279">
        <v>2166.0666666666666</v>
      </c>
      <c r="H215" s="279">
        <v>2206.9666666666672</v>
      </c>
      <c r="I215" s="279">
        <v>2219.5333333333338</v>
      </c>
      <c r="J215" s="279">
        <v>2227.4166666666674</v>
      </c>
      <c r="K215" s="277">
        <v>2211.65</v>
      </c>
      <c r="L215" s="277">
        <v>2191.1999999999998</v>
      </c>
      <c r="M215" s="277">
        <v>16.65474</v>
      </c>
    </row>
    <row r="216" spans="1:13">
      <c r="A216" s="268">
        <v>206</v>
      </c>
      <c r="B216" s="277" t="s">
        <v>254</v>
      </c>
      <c r="C216" s="278">
        <v>228.05</v>
      </c>
      <c r="D216" s="279">
        <v>228.29999999999998</v>
      </c>
      <c r="E216" s="279">
        <v>225.84999999999997</v>
      </c>
      <c r="F216" s="279">
        <v>223.64999999999998</v>
      </c>
      <c r="G216" s="279">
        <v>221.19999999999996</v>
      </c>
      <c r="H216" s="279">
        <v>230.49999999999997</v>
      </c>
      <c r="I216" s="279">
        <v>232.94999999999996</v>
      </c>
      <c r="J216" s="279">
        <v>235.14999999999998</v>
      </c>
      <c r="K216" s="277">
        <v>230.75</v>
      </c>
      <c r="L216" s="277">
        <v>226.1</v>
      </c>
      <c r="M216" s="277">
        <v>7.2698099999999997</v>
      </c>
    </row>
    <row r="217" spans="1:13">
      <c r="A217" s="268">
        <v>207</v>
      </c>
      <c r="B217" s="277" t="s">
        <v>401</v>
      </c>
      <c r="C217" s="278">
        <v>33879.65</v>
      </c>
      <c r="D217" s="279">
        <v>34663.583333333336</v>
      </c>
      <c r="E217" s="279">
        <v>32327.166666666672</v>
      </c>
      <c r="F217" s="279">
        <v>30774.683333333334</v>
      </c>
      <c r="G217" s="279">
        <v>28438.26666666667</v>
      </c>
      <c r="H217" s="279">
        <v>36216.066666666673</v>
      </c>
      <c r="I217" s="279">
        <v>38552.483333333344</v>
      </c>
      <c r="J217" s="279">
        <v>40104.966666666674</v>
      </c>
      <c r="K217" s="277">
        <v>37000</v>
      </c>
      <c r="L217" s="277">
        <v>33111.1</v>
      </c>
      <c r="M217" s="277">
        <v>0.16919999999999999</v>
      </c>
    </row>
    <row r="218" spans="1:13">
      <c r="A218" s="268">
        <v>208</v>
      </c>
      <c r="B218" s="277" t="s">
        <v>397</v>
      </c>
      <c r="C218" s="278">
        <v>58.55</v>
      </c>
      <c r="D218" s="279">
        <v>59.516666666666673</v>
      </c>
      <c r="E218" s="279">
        <v>56.233333333333348</v>
      </c>
      <c r="F218" s="279">
        <v>53.916666666666679</v>
      </c>
      <c r="G218" s="279">
        <v>50.633333333333354</v>
      </c>
      <c r="H218" s="279">
        <v>61.833333333333343</v>
      </c>
      <c r="I218" s="279">
        <v>65.11666666666666</v>
      </c>
      <c r="J218" s="279">
        <v>67.433333333333337</v>
      </c>
      <c r="K218" s="277">
        <v>62.8</v>
      </c>
      <c r="L218" s="277">
        <v>57.2</v>
      </c>
      <c r="M218" s="277">
        <v>43.392099999999999</v>
      </c>
    </row>
    <row r="219" spans="1:13">
      <c r="A219" s="268">
        <v>209</v>
      </c>
      <c r="B219" s="277" t="s">
        <v>255</v>
      </c>
      <c r="C219" s="278">
        <v>37.35</v>
      </c>
      <c r="D219" s="279">
        <v>37.6</v>
      </c>
      <c r="E219" s="279">
        <v>36.950000000000003</v>
      </c>
      <c r="F219" s="279">
        <v>36.550000000000004</v>
      </c>
      <c r="G219" s="279">
        <v>35.900000000000006</v>
      </c>
      <c r="H219" s="279">
        <v>38</v>
      </c>
      <c r="I219" s="279">
        <v>38.649999999999991</v>
      </c>
      <c r="J219" s="279">
        <v>39.049999999999997</v>
      </c>
      <c r="K219" s="277">
        <v>38.25</v>
      </c>
      <c r="L219" s="277">
        <v>37.200000000000003</v>
      </c>
      <c r="M219" s="277">
        <v>13.71815</v>
      </c>
    </row>
    <row r="220" spans="1:13">
      <c r="A220" s="268">
        <v>210</v>
      </c>
      <c r="B220" s="277" t="s">
        <v>415</v>
      </c>
      <c r="C220" s="278">
        <v>66.8</v>
      </c>
      <c r="D220" s="279">
        <v>67.600000000000009</v>
      </c>
      <c r="E220" s="279">
        <v>63.700000000000017</v>
      </c>
      <c r="F220" s="279">
        <v>60.600000000000009</v>
      </c>
      <c r="G220" s="279">
        <v>56.700000000000017</v>
      </c>
      <c r="H220" s="279">
        <v>70.700000000000017</v>
      </c>
      <c r="I220" s="279">
        <v>74.600000000000023</v>
      </c>
      <c r="J220" s="279">
        <v>77.700000000000017</v>
      </c>
      <c r="K220" s="277">
        <v>71.5</v>
      </c>
      <c r="L220" s="277">
        <v>64.5</v>
      </c>
      <c r="M220" s="277">
        <v>48.749809999999997</v>
      </c>
    </row>
    <row r="221" spans="1:13">
      <c r="A221" s="268">
        <v>211</v>
      </c>
      <c r="B221" s="277" t="s">
        <v>117</v>
      </c>
      <c r="C221" s="278">
        <v>202.4</v>
      </c>
      <c r="D221" s="279">
        <v>204.5</v>
      </c>
      <c r="E221" s="279">
        <v>199</v>
      </c>
      <c r="F221" s="279">
        <v>195.6</v>
      </c>
      <c r="G221" s="279">
        <v>190.1</v>
      </c>
      <c r="H221" s="279">
        <v>207.9</v>
      </c>
      <c r="I221" s="279">
        <v>213.4</v>
      </c>
      <c r="J221" s="279">
        <v>216.8</v>
      </c>
      <c r="K221" s="277">
        <v>210</v>
      </c>
      <c r="L221" s="277">
        <v>201.1</v>
      </c>
      <c r="M221" s="277">
        <v>146.24191999999999</v>
      </c>
    </row>
    <row r="222" spans="1:13">
      <c r="A222" s="268">
        <v>212</v>
      </c>
      <c r="B222" s="277" t="s">
        <v>258</v>
      </c>
      <c r="C222" s="278">
        <v>192.5</v>
      </c>
      <c r="D222" s="279">
        <v>192.51666666666665</v>
      </c>
      <c r="E222" s="279">
        <v>181.23333333333329</v>
      </c>
      <c r="F222" s="279">
        <v>169.96666666666664</v>
      </c>
      <c r="G222" s="279">
        <v>158.68333333333328</v>
      </c>
      <c r="H222" s="279">
        <v>203.7833333333333</v>
      </c>
      <c r="I222" s="279">
        <v>215.06666666666666</v>
      </c>
      <c r="J222" s="279">
        <v>226.33333333333331</v>
      </c>
      <c r="K222" s="277">
        <v>203.8</v>
      </c>
      <c r="L222" s="277">
        <v>181.25</v>
      </c>
      <c r="M222" s="277">
        <v>31.83277</v>
      </c>
    </row>
    <row r="223" spans="1:13">
      <c r="A223" s="268">
        <v>213</v>
      </c>
      <c r="B223" s="277" t="s">
        <v>118</v>
      </c>
      <c r="C223" s="278">
        <v>380.35</v>
      </c>
      <c r="D223" s="279">
        <v>378.4666666666667</v>
      </c>
      <c r="E223" s="279">
        <v>375.73333333333341</v>
      </c>
      <c r="F223" s="279">
        <v>371.11666666666673</v>
      </c>
      <c r="G223" s="279">
        <v>368.38333333333344</v>
      </c>
      <c r="H223" s="279">
        <v>383.08333333333337</v>
      </c>
      <c r="I223" s="279">
        <v>385.81666666666672</v>
      </c>
      <c r="J223" s="279">
        <v>390.43333333333334</v>
      </c>
      <c r="K223" s="277">
        <v>381.2</v>
      </c>
      <c r="L223" s="277">
        <v>373.85</v>
      </c>
      <c r="M223" s="277">
        <v>329.07517000000001</v>
      </c>
    </row>
    <row r="224" spans="1:13">
      <c r="A224" s="268">
        <v>214</v>
      </c>
      <c r="B224" s="277" t="s">
        <v>256</v>
      </c>
      <c r="C224" s="278">
        <v>1275.1500000000001</v>
      </c>
      <c r="D224" s="279">
        <v>1279.3500000000001</v>
      </c>
      <c r="E224" s="279">
        <v>1255.8000000000002</v>
      </c>
      <c r="F224" s="279">
        <v>1236.45</v>
      </c>
      <c r="G224" s="279">
        <v>1212.9000000000001</v>
      </c>
      <c r="H224" s="279">
        <v>1298.7000000000003</v>
      </c>
      <c r="I224" s="279">
        <v>1322.25</v>
      </c>
      <c r="J224" s="279">
        <v>1341.6000000000004</v>
      </c>
      <c r="K224" s="277">
        <v>1302.9000000000001</v>
      </c>
      <c r="L224" s="277">
        <v>1260</v>
      </c>
      <c r="M224" s="277">
        <v>10.053559999999999</v>
      </c>
    </row>
    <row r="225" spans="1:13">
      <c r="A225" s="268">
        <v>215</v>
      </c>
      <c r="B225" s="277" t="s">
        <v>119</v>
      </c>
      <c r="C225" s="278">
        <v>443.6</v>
      </c>
      <c r="D225" s="279">
        <v>447.3</v>
      </c>
      <c r="E225" s="279">
        <v>438.65000000000003</v>
      </c>
      <c r="F225" s="279">
        <v>433.70000000000005</v>
      </c>
      <c r="G225" s="279">
        <v>425.05000000000007</v>
      </c>
      <c r="H225" s="279">
        <v>452.25</v>
      </c>
      <c r="I225" s="279">
        <v>460.9</v>
      </c>
      <c r="J225" s="279">
        <v>465.84999999999997</v>
      </c>
      <c r="K225" s="277">
        <v>455.95</v>
      </c>
      <c r="L225" s="277">
        <v>442.35</v>
      </c>
      <c r="M225" s="277">
        <v>15.245660000000001</v>
      </c>
    </row>
    <row r="226" spans="1:13">
      <c r="A226" s="268">
        <v>216</v>
      </c>
      <c r="B226" s="277" t="s">
        <v>403</v>
      </c>
      <c r="C226" s="278">
        <v>2756.7</v>
      </c>
      <c r="D226" s="279">
        <v>2830.6</v>
      </c>
      <c r="E226" s="279">
        <v>2659.1</v>
      </c>
      <c r="F226" s="279">
        <v>2561.5</v>
      </c>
      <c r="G226" s="279">
        <v>2390</v>
      </c>
      <c r="H226" s="279">
        <v>2928.2</v>
      </c>
      <c r="I226" s="279">
        <v>3099.7</v>
      </c>
      <c r="J226" s="279">
        <v>3197.2999999999997</v>
      </c>
      <c r="K226" s="277">
        <v>3002.1</v>
      </c>
      <c r="L226" s="277">
        <v>2733</v>
      </c>
      <c r="M226" s="277">
        <v>0.13897000000000001</v>
      </c>
    </row>
    <row r="227" spans="1:13">
      <c r="A227" s="268">
        <v>217</v>
      </c>
      <c r="B227" s="277" t="s">
        <v>257</v>
      </c>
      <c r="C227" s="278">
        <v>42.2</v>
      </c>
      <c r="D227" s="279">
        <v>43.050000000000004</v>
      </c>
      <c r="E227" s="279">
        <v>40.900000000000006</v>
      </c>
      <c r="F227" s="279">
        <v>39.6</v>
      </c>
      <c r="G227" s="279">
        <v>37.450000000000003</v>
      </c>
      <c r="H227" s="279">
        <v>44.350000000000009</v>
      </c>
      <c r="I227" s="279">
        <v>46.5</v>
      </c>
      <c r="J227" s="279">
        <v>47.800000000000011</v>
      </c>
      <c r="K227" s="277">
        <v>45.2</v>
      </c>
      <c r="L227" s="277">
        <v>41.75</v>
      </c>
      <c r="M227" s="277">
        <v>63.930190000000003</v>
      </c>
    </row>
    <row r="228" spans="1:13">
      <c r="A228" s="268">
        <v>218</v>
      </c>
      <c r="B228" s="277" t="s">
        <v>120</v>
      </c>
      <c r="C228" s="278">
        <v>9.1</v>
      </c>
      <c r="D228" s="279">
        <v>8.9166666666666661</v>
      </c>
      <c r="E228" s="279">
        <v>8.5833333333333321</v>
      </c>
      <c r="F228" s="279">
        <v>8.0666666666666664</v>
      </c>
      <c r="G228" s="279">
        <v>7.7333333333333325</v>
      </c>
      <c r="H228" s="279">
        <v>9.4333333333333318</v>
      </c>
      <c r="I228" s="279">
        <v>9.7666666666666639</v>
      </c>
      <c r="J228" s="279">
        <v>10.283333333333331</v>
      </c>
      <c r="K228" s="277">
        <v>9.25</v>
      </c>
      <c r="L228" s="277">
        <v>8.4</v>
      </c>
      <c r="M228" s="277">
        <v>5320.9168200000004</v>
      </c>
    </row>
    <row r="229" spans="1:13">
      <c r="A229" s="268">
        <v>219</v>
      </c>
      <c r="B229" s="277" t="s">
        <v>404</v>
      </c>
      <c r="C229" s="278">
        <v>29.05</v>
      </c>
      <c r="D229" s="279">
        <v>29.216666666666669</v>
      </c>
      <c r="E229" s="279">
        <v>28.733333333333338</v>
      </c>
      <c r="F229" s="279">
        <v>28.416666666666668</v>
      </c>
      <c r="G229" s="279">
        <v>27.933333333333337</v>
      </c>
      <c r="H229" s="279">
        <v>29.533333333333339</v>
      </c>
      <c r="I229" s="279">
        <v>30.016666666666673</v>
      </c>
      <c r="J229" s="279">
        <v>30.333333333333339</v>
      </c>
      <c r="K229" s="277">
        <v>29.7</v>
      </c>
      <c r="L229" s="277">
        <v>28.9</v>
      </c>
      <c r="M229" s="277">
        <v>70.980639999999994</v>
      </c>
    </row>
    <row r="230" spans="1:13">
      <c r="A230" s="268">
        <v>220</v>
      </c>
      <c r="B230" s="277" t="s">
        <v>121</v>
      </c>
      <c r="C230" s="278">
        <v>32.15</v>
      </c>
      <c r="D230" s="279">
        <v>32.033333333333331</v>
      </c>
      <c r="E230" s="279">
        <v>31.11666666666666</v>
      </c>
      <c r="F230" s="279">
        <v>30.083333333333329</v>
      </c>
      <c r="G230" s="279">
        <v>29.166666666666657</v>
      </c>
      <c r="H230" s="279">
        <v>33.066666666666663</v>
      </c>
      <c r="I230" s="279">
        <v>33.983333333333334</v>
      </c>
      <c r="J230" s="279">
        <v>35.016666666666666</v>
      </c>
      <c r="K230" s="277">
        <v>32.950000000000003</v>
      </c>
      <c r="L230" s="277">
        <v>31</v>
      </c>
      <c r="M230" s="277">
        <v>620.09384</v>
      </c>
    </row>
    <row r="231" spans="1:13">
      <c r="A231" s="268">
        <v>221</v>
      </c>
      <c r="B231" s="277" t="s">
        <v>416</v>
      </c>
      <c r="C231" s="278">
        <v>191.3</v>
      </c>
      <c r="D231" s="279">
        <v>190.76666666666665</v>
      </c>
      <c r="E231" s="279">
        <v>188.5333333333333</v>
      </c>
      <c r="F231" s="279">
        <v>185.76666666666665</v>
      </c>
      <c r="G231" s="279">
        <v>183.5333333333333</v>
      </c>
      <c r="H231" s="279">
        <v>193.5333333333333</v>
      </c>
      <c r="I231" s="279">
        <v>195.76666666666665</v>
      </c>
      <c r="J231" s="279">
        <v>198.5333333333333</v>
      </c>
      <c r="K231" s="277">
        <v>193</v>
      </c>
      <c r="L231" s="277">
        <v>188</v>
      </c>
      <c r="M231" s="277">
        <v>11.083</v>
      </c>
    </row>
    <row r="232" spans="1:13">
      <c r="A232" s="268">
        <v>222</v>
      </c>
      <c r="B232" s="277" t="s">
        <v>405</v>
      </c>
      <c r="C232" s="278">
        <v>449.6</v>
      </c>
      <c r="D232" s="279">
        <v>447.91666666666669</v>
      </c>
      <c r="E232" s="279">
        <v>441.68333333333339</v>
      </c>
      <c r="F232" s="279">
        <v>433.76666666666671</v>
      </c>
      <c r="G232" s="279">
        <v>427.53333333333342</v>
      </c>
      <c r="H232" s="279">
        <v>455.83333333333337</v>
      </c>
      <c r="I232" s="279">
        <v>462.06666666666661</v>
      </c>
      <c r="J232" s="279">
        <v>469.98333333333335</v>
      </c>
      <c r="K232" s="277">
        <v>454.15</v>
      </c>
      <c r="L232" s="277">
        <v>440</v>
      </c>
      <c r="M232" s="277">
        <v>2.8400699999999999</v>
      </c>
    </row>
    <row r="233" spans="1:13">
      <c r="A233" s="268">
        <v>223</v>
      </c>
      <c r="B233" s="277" t="s">
        <v>406</v>
      </c>
      <c r="C233" s="278">
        <v>7.35</v>
      </c>
      <c r="D233" s="279">
        <v>7.3833333333333329</v>
      </c>
      <c r="E233" s="279">
        <v>7.2166666666666659</v>
      </c>
      <c r="F233" s="279">
        <v>7.083333333333333</v>
      </c>
      <c r="G233" s="279">
        <v>6.9166666666666661</v>
      </c>
      <c r="H233" s="279">
        <v>7.5166666666666657</v>
      </c>
      <c r="I233" s="279">
        <v>7.6833333333333336</v>
      </c>
      <c r="J233" s="279">
        <v>7.8166666666666655</v>
      </c>
      <c r="K233" s="277">
        <v>7.55</v>
      </c>
      <c r="L233" s="277">
        <v>7.25</v>
      </c>
      <c r="M233" s="277">
        <v>25.128440000000001</v>
      </c>
    </row>
    <row r="234" spans="1:13">
      <c r="A234" s="268">
        <v>224</v>
      </c>
      <c r="B234" s="277" t="s">
        <v>122</v>
      </c>
      <c r="C234" s="278">
        <v>417.75</v>
      </c>
      <c r="D234" s="279">
        <v>418.7833333333333</v>
      </c>
      <c r="E234" s="279">
        <v>414.56666666666661</v>
      </c>
      <c r="F234" s="279">
        <v>411.38333333333333</v>
      </c>
      <c r="G234" s="279">
        <v>407.16666666666663</v>
      </c>
      <c r="H234" s="279">
        <v>421.96666666666658</v>
      </c>
      <c r="I234" s="279">
        <v>426.18333333333328</v>
      </c>
      <c r="J234" s="279">
        <v>429.36666666666656</v>
      </c>
      <c r="K234" s="277">
        <v>423</v>
      </c>
      <c r="L234" s="277">
        <v>415.6</v>
      </c>
      <c r="M234" s="277">
        <v>29.91769</v>
      </c>
    </row>
    <row r="235" spans="1:13">
      <c r="A235" s="268">
        <v>225</v>
      </c>
      <c r="B235" s="277" t="s">
        <v>407</v>
      </c>
      <c r="C235" s="278">
        <v>78.95</v>
      </c>
      <c r="D235" s="279">
        <v>78.333333333333343</v>
      </c>
      <c r="E235" s="279">
        <v>76.01666666666668</v>
      </c>
      <c r="F235" s="279">
        <v>73.083333333333343</v>
      </c>
      <c r="G235" s="279">
        <v>70.76666666666668</v>
      </c>
      <c r="H235" s="279">
        <v>81.26666666666668</v>
      </c>
      <c r="I235" s="279">
        <v>83.583333333333343</v>
      </c>
      <c r="J235" s="279">
        <v>86.51666666666668</v>
      </c>
      <c r="K235" s="277">
        <v>80.650000000000006</v>
      </c>
      <c r="L235" s="277">
        <v>75.400000000000006</v>
      </c>
      <c r="M235" s="277">
        <v>14.762320000000001</v>
      </c>
    </row>
    <row r="236" spans="1:13">
      <c r="A236" s="268">
        <v>226</v>
      </c>
      <c r="B236" s="277" t="s">
        <v>1604</v>
      </c>
      <c r="C236" s="278">
        <v>1133.05</v>
      </c>
      <c r="D236" s="279">
        <v>1134.0333333333335</v>
      </c>
      <c r="E236" s="279">
        <v>1118.0666666666671</v>
      </c>
      <c r="F236" s="279">
        <v>1103.0833333333335</v>
      </c>
      <c r="G236" s="279">
        <v>1087.116666666667</v>
      </c>
      <c r="H236" s="279">
        <v>1149.0166666666671</v>
      </c>
      <c r="I236" s="279">
        <v>1164.9833333333338</v>
      </c>
      <c r="J236" s="279">
        <v>1179.9666666666672</v>
      </c>
      <c r="K236" s="277">
        <v>1150</v>
      </c>
      <c r="L236" s="277">
        <v>1119.05</v>
      </c>
      <c r="M236" s="277">
        <v>0.2757</v>
      </c>
    </row>
    <row r="237" spans="1:13">
      <c r="A237" s="268">
        <v>227</v>
      </c>
      <c r="B237" s="277" t="s">
        <v>260</v>
      </c>
      <c r="C237" s="278">
        <v>104.5</v>
      </c>
      <c r="D237" s="279">
        <v>103.89999999999999</v>
      </c>
      <c r="E237" s="279">
        <v>101.79999999999998</v>
      </c>
      <c r="F237" s="279">
        <v>99.1</v>
      </c>
      <c r="G237" s="279">
        <v>96.999999999999986</v>
      </c>
      <c r="H237" s="279">
        <v>106.59999999999998</v>
      </c>
      <c r="I237" s="279">
        <v>108.69999999999997</v>
      </c>
      <c r="J237" s="279">
        <v>111.39999999999998</v>
      </c>
      <c r="K237" s="277">
        <v>106</v>
      </c>
      <c r="L237" s="277">
        <v>101.2</v>
      </c>
      <c r="M237" s="277">
        <v>122.77119</v>
      </c>
    </row>
    <row r="238" spans="1:13">
      <c r="A238" s="268">
        <v>228</v>
      </c>
      <c r="B238" s="277" t="s">
        <v>412</v>
      </c>
      <c r="C238" s="278">
        <v>120.1</v>
      </c>
      <c r="D238" s="279">
        <v>120.33333333333333</v>
      </c>
      <c r="E238" s="279">
        <v>117.96666666666665</v>
      </c>
      <c r="F238" s="279">
        <v>115.83333333333333</v>
      </c>
      <c r="G238" s="279">
        <v>113.46666666666665</v>
      </c>
      <c r="H238" s="279">
        <v>122.46666666666665</v>
      </c>
      <c r="I238" s="279">
        <v>124.83333333333333</v>
      </c>
      <c r="J238" s="279">
        <v>126.96666666666665</v>
      </c>
      <c r="K238" s="277">
        <v>122.7</v>
      </c>
      <c r="L238" s="277">
        <v>118.2</v>
      </c>
      <c r="M238" s="277">
        <v>34.63749</v>
      </c>
    </row>
    <row r="239" spans="1:13">
      <c r="A239" s="268">
        <v>229</v>
      </c>
      <c r="B239" s="277" t="s">
        <v>1616</v>
      </c>
      <c r="C239" s="278">
        <v>3520.8</v>
      </c>
      <c r="D239" s="279">
        <v>3502.7999999999997</v>
      </c>
      <c r="E239" s="279">
        <v>3317.9999999999995</v>
      </c>
      <c r="F239" s="279">
        <v>3115.2</v>
      </c>
      <c r="G239" s="279">
        <v>2930.3999999999996</v>
      </c>
      <c r="H239" s="279">
        <v>3705.5999999999995</v>
      </c>
      <c r="I239" s="279">
        <v>3890.3999999999996</v>
      </c>
      <c r="J239" s="279">
        <v>4093.1999999999994</v>
      </c>
      <c r="K239" s="277">
        <v>3687.6</v>
      </c>
      <c r="L239" s="277">
        <v>3300</v>
      </c>
      <c r="M239" s="277">
        <v>3.0103399999999998</v>
      </c>
    </row>
    <row r="240" spans="1:13">
      <c r="A240" s="268">
        <v>230</v>
      </c>
      <c r="B240" s="277" t="s">
        <v>259</v>
      </c>
      <c r="C240" s="278">
        <v>65.849999999999994</v>
      </c>
      <c r="D240" s="279">
        <v>66.033333333333331</v>
      </c>
      <c r="E240" s="279">
        <v>64.566666666666663</v>
      </c>
      <c r="F240" s="279">
        <v>63.283333333333331</v>
      </c>
      <c r="G240" s="279">
        <v>61.816666666666663</v>
      </c>
      <c r="H240" s="279">
        <v>67.316666666666663</v>
      </c>
      <c r="I240" s="279">
        <v>68.783333333333331</v>
      </c>
      <c r="J240" s="279">
        <v>70.066666666666663</v>
      </c>
      <c r="K240" s="277">
        <v>67.5</v>
      </c>
      <c r="L240" s="277">
        <v>64.75</v>
      </c>
      <c r="M240" s="277">
        <v>46.00441</v>
      </c>
    </row>
    <row r="241" spans="1:13">
      <c r="A241" s="268">
        <v>231</v>
      </c>
      <c r="B241" s="277" t="s">
        <v>123</v>
      </c>
      <c r="C241" s="278">
        <v>1157.6500000000001</v>
      </c>
      <c r="D241" s="279">
        <v>1165.6333333333334</v>
      </c>
      <c r="E241" s="279">
        <v>1138.3166666666668</v>
      </c>
      <c r="F241" s="279">
        <v>1118.9833333333333</v>
      </c>
      <c r="G241" s="279">
        <v>1091.6666666666667</v>
      </c>
      <c r="H241" s="279">
        <v>1184.9666666666669</v>
      </c>
      <c r="I241" s="279">
        <v>1212.2833333333335</v>
      </c>
      <c r="J241" s="279">
        <v>1231.616666666667</v>
      </c>
      <c r="K241" s="277">
        <v>1192.95</v>
      </c>
      <c r="L241" s="277">
        <v>1146.3</v>
      </c>
      <c r="M241" s="277">
        <v>20.06007</v>
      </c>
    </row>
    <row r="242" spans="1:13">
      <c r="A242" s="268">
        <v>232</v>
      </c>
      <c r="B242" s="277" t="s">
        <v>1623</v>
      </c>
      <c r="C242" s="278">
        <v>248.3</v>
      </c>
      <c r="D242" s="279">
        <v>248.5</v>
      </c>
      <c r="E242" s="279">
        <v>246.15</v>
      </c>
      <c r="F242" s="279">
        <v>244</v>
      </c>
      <c r="G242" s="279">
        <v>241.65</v>
      </c>
      <c r="H242" s="279">
        <v>250.65</v>
      </c>
      <c r="I242" s="279">
        <v>253.00000000000003</v>
      </c>
      <c r="J242" s="279">
        <v>255.15</v>
      </c>
      <c r="K242" s="277">
        <v>250.85</v>
      </c>
      <c r="L242" s="277">
        <v>246.35</v>
      </c>
      <c r="M242" s="277">
        <v>0.89266999999999996</v>
      </c>
    </row>
    <row r="243" spans="1:13">
      <c r="A243" s="268">
        <v>233</v>
      </c>
      <c r="B243" s="277" t="s">
        <v>418</v>
      </c>
      <c r="C243" s="278">
        <v>259.25</v>
      </c>
      <c r="D243" s="279">
        <v>258.51666666666665</v>
      </c>
      <c r="E243" s="279">
        <v>255.0333333333333</v>
      </c>
      <c r="F243" s="279">
        <v>250.81666666666666</v>
      </c>
      <c r="G243" s="279">
        <v>247.33333333333331</v>
      </c>
      <c r="H243" s="279">
        <v>262.73333333333329</v>
      </c>
      <c r="I243" s="279">
        <v>266.21666666666664</v>
      </c>
      <c r="J243" s="279">
        <v>270.43333333333328</v>
      </c>
      <c r="K243" s="277">
        <v>262</v>
      </c>
      <c r="L243" s="277">
        <v>254.3</v>
      </c>
      <c r="M243" s="277">
        <v>5.636E-2</v>
      </c>
    </row>
    <row r="244" spans="1:13">
      <c r="A244" s="268">
        <v>234</v>
      </c>
      <c r="B244" s="277" t="s">
        <v>124</v>
      </c>
      <c r="C244" s="278">
        <v>529.15</v>
      </c>
      <c r="D244" s="279">
        <v>526.86666666666667</v>
      </c>
      <c r="E244" s="279">
        <v>518.2833333333333</v>
      </c>
      <c r="F244" s="279">
        <v>507.41666666666663</v>
      </c>
      <c r="G244" s="279">
        <v>498.83333333333326</v>
      </c>
      <c r="H244" s="279">
        <v>537.73333333333335</v>
      </c>
      <c r="I244" s="279">
        <v>546.31666666666661</v>
      </c>
      <c r="J244" s="279">
        <v>557.18333333333339</v>
      </c>
      <c r="K244" s="277">
        <v>535.45000000000005</v>
      </c>
      <c r="L244" s="277">
        <v>516</v>
      </c>
      <c r="M244" s="277">
        <v>148.87691000000001</v>
      </c>
    </row>
    <row r="245" spans="1:13">
      <c r="A245" s="268">
        <v>235</v>
      </c>
      <c r="B245" s="277" t="s">
        <v>419</v>
      </c>
      <c r="C245" s="278">
        <v>76.400000000000006</v>
      </c>
      <c r="D245" s="279">
        <v>75.63333333333334</v>
      </c>
      <c r="E245" s="279">
        <v>74.416666666666686</v>
      </c>
      <c r="F245" s="279">
        <v>72.433333333333351</v>
      </c>
      <c r="G245" s="279">
        <v>71.216666666666697</v>
      </c>
      <c r="H245" s="279">
        <v>77.616666666666674</v>
      </c>
      <c r="I245" s="279">
        <v>78.833333333333343</v>
      </c>
      <c r="J245" s="279">
        <v>80.816666666666663</v>
      </c>
      <c r="K245" s="277">
        <v>76.849999999999994</v>
      </c>
      <c r="L245" s="277">
        <v>73.650000000000006</v>
      </c>
      <c r="M245" s="277">
        <v>14.006309999999999</v>
      </c>
    </row>
    <row r="246" spans="1:13">
      <c r="A246" s="268">
        <v>236</v>
      </c>
      <c r="B246" s="277" t="s">
        <v>125</v>
      </c>
      <c r="C246" s="278">
        <v>199.5</v>
      </c>
      <c r="D246" s="279">
        <v>198</v>
      </c>
      <c r="E246" s="279">
        <v>194.7</v>
      </c>
      <c r="F246" s="279">
        <v>189.89999999999998</v>
      </c>
      <c r="G246" s="279">
        <v>186.59999999999997</v>
      </c>
      <c r="H246" s="279">
        <v>202.8</v>
      </c>
      <c r="I246" s="279">
        <v>206.10000000000002</v>
      </c>
      <c r="J246" s="279">
        <v>210.90000000000003</v>
      </c>
      <c r="K246" s="277">
        <v>201.3</v>
      </c>
      <c r="L246" s="277">
        <v>193.2</v>
      </c>
      <c r="M246" s="277">
        <v>66.43683</v>
      </c>
    </row>
    <row r="247" spans="1:13">
      <c r="A247" s="268">
        <v>237</v>
      </c>
      <c r="B247" s="277" t="s">
        <v>126</v>
      </c>
      <c r="C247" s="278">
        <v>947.4</v>
      </c>
      <c r="D247" s="279">
        <v>946.20000000000016</v>
      </c>
      <c r="E247" s="279">
        <v>940.40000000000032</v>
      </c>
      <c r="F247" s="279">
        <v>933.4000000000002</v>
      </c>
      <c r="G247" s="279">
        <v>927.60000000000036</v>
      </c>
      <c r="H247" s="279">
        <v>953.20000000000027</v>
      </c>
      <c r="I247" s="279">
        <v>959.00000000000023</v>
      </c>
      <c r="J247" s="279">
        <v>966.00000000000023</v>
      </c>
      <c r="K247" s="277">
        <v>952</v>
      </c>
      <c r="L247" s="277">
        <v>939.2</v>
      </c>
      <c r="M247" s="277">
        <v>57.985790000000001</v>
      </c>
    </row>
    <row r="248" spans="1:13">
      <c r="A248" s="268">
        <v>238</v>
      </c>
      <c r="B248" s="277" t="s">
        <v>1646</v>
      </c>
      <c r="C248" s="278">
        <v>648.25</v>
      </c>
      <c r="D248" s="279">
        <v>653.5333333333333</v>
      </c>
      <c r="E248" s="279">
        <v>639.71666666666658</v>
      </c>
      <c r="F248" s="279">
        <v>631.18333333333328</v>
      </c>
      <c r="G248" s="279">
        <v>617.36666666666656</v>
      </c>
      <c r="H248" s="279">
        <v>662.06666666666661</v>
      </c>
      <c r="I248" s="279">
        <v>675.88333333333321</v>
      </c>
      <c r="J248" s="279">
        <v>684.41666666666663</v>
      </c>
      <c r="K248" s="277">
        <v>667.35</v>
      </c>
      <c r="L248" s="277">
        <v>645</v>
      </c>
      <c r="M248" s="277">
        <v>0.99546999999999997</v>
      </c>
    </row>
    <row r="249" spans="1:13">
      <c r="A249" s="268">
        <v>239</v>
      </c>
      <c r="B249" s="277" t="s">
        <v>420</v>
      </c>
      <c r="C249" s="278">
        <v>300.3</v>
      </c>
      <c r="D249" s="279">
        <v>302.4666666666667</v>
      </c>
      <c r="E249" s="279">
        <v>294.83333333333337</v>
      </c>
      <c r="F249" s="279">
        <v>289.36666666666667</v>
      </c>
      <c r="G249" s="279">
        <v>281.73333333333335</v>
      </c>
      <c r="H249" s="279">
        <v>307.93333333333339</v>
      </c>
      <c r="I249" s="279">
        <v>315.56666666666672</v>
      </c>
      <c r="J249" s="279">
        <v>321.03333333333342</v>
      </c>
      <c r="K249" s="277">
        <v>310.10000000000002</v>
      </c>
      <c r="L249" s="277">
        <v>297</v>
      </c>
      <c r="M249" s="277">
        <v>8.8804599999999994</v>
      </c>
    </row>
    <row r="250" spans="1:13">
      <c r="A250" s="268">
        <v>240</v>
      </c>
      <c r="B250" s="277" t="s">
        <v>421</v>
      </c>
      <c r="C250" s="278">
        <v>188.65</v>
      </c>
      <c r="D250" s="279">
        <v>188.0333333333333</v>
      </c>
      <c r="E250" s="279">
        <v>186.31666666666661</v>
      </c>
      <c r="F250" s="279">
        <v>183.98333333333329</v>
      </c>
      <c r="G250" s="279">
        <v>182.26666666666659</v>
      </c>
      <c r="H250" s="279">
        <v>190.36666666666662</v>
      </c>
      <c r="I250" s="279">
        <v>192.08333333333331</v>
      </c>
      <c r="J250" s="279">
        <v>194.41666666666663</v>
      </c>
      <c r="K250" s="277">
        <v>189.75</v>
      </c>
      <c r="L250" s="277">
        <v>185.7</v>
      </c>
      <c r="M250" s="277">
        <v>0.88615999999999995</v>
      </c>
    </row>
    <row r="251" spans="1:13">
      <c r="A251" s="268">
        <v>241</v>
      </c>
      <c r="B251" s="277" t="s">
        <v>417</v>
      </c>
      <c r="C251" s="278">
        <v>11.15</v>
      </c>
      <c r="D251" s="279">
        <v>11.333333333333334</v>
      </c>
      <c r="E251" s="279">
        <v>10.916666666666668</v>
      </c>
      <c r="F251" s="279">
        <v>10.683333333333334</v>
      </c>
      <c r="G251" s="279">
        <v>10.266666666666667</v>
      </c>
      <c r="H251" s="279">
        <v>11.566666666666668</v>
      </c>
      <c r="I251" s="279">
        <v>11.983333333333336</v>
      </c>
      <c r="J251" s="279">
        <v>12.216666666666669</v>
      </c>
      <c r="K251" s="277">
        <v>11.75</v>
      </c>
      <c r="L251" s="277">
        <v>11.1</v>
      </c>
      <c r="M251" s="277">
        <v>67.766180000000006</v>
      </c>
    </row>
    <row r="252" spans="1:13">
      <c r="A252" s="268">
        <v>242</v>
      </c>
      <c r="B252" s="277" t="s">
        <v>127</v>
      </c>
      <c r="C252" s="278">
        <v>88.35</v>
      </c>
      <c r="D252" s="279">
        <v>88.616666666666674</v>
      </c>
      <c r="E252" s="279">
        <v>87.833333333333343</v>
      </c>
      <c r="F252" s="279">
        <v>87.316666666666663</v>
      </c>
      <c r="G252" s="279">
        <v>86.533333333333331</v>
      </c>
      <c r="H252" s="279">
        <v>89.133333333333354</v>
      </c>
      <c r="I252" s="279">
        <v>89.916666666666686</v>
      </c>
      <c r="J252" s="279">
        <v>90.433333333333366</v>
      </c>
      <c r="K252" s="277">
        <v>89.4</v>
      </c>
      <c r="L252" s="277">
        <v>88.1</v>
      </c>
      <c r="M252" s="277">
        <v>97.40352</v>
      </c>
    </row>
    <row r="253" spans="1:13">
      <c r="A253" s="268">
        <v>243</v>
      </c>
      <c r="B253" s="277" t="s">
        <v>262</v>
      </c>
      <c r="C253" s="278">
        <v>2010.95</v>
      </c>
      <c r="D253" s="279">
        <v>2008.3499999999997</v>
      </c>
      <c r="E253" s="279">
        <v>1992.6999999999994</v>
      </c>
      <c r="F253" s="279">
        <v>1974.4499999999996</v>
      </c>
      <c r="G253" s="279">
        <v>1958.7999999999993</v>
      </c>
      <c r="H253" s="279">
        <v>2026.5999999999995</v>
      </c>
      <c r="I253" s="279">
        <v>2042.2499999999995</v>
      </c>
      <c r="J253" s="279">
        <v>2060.4999999999995</v>
      </c>
      <c r="K253" s="277">
        <v>2024</v>
      </c>
      <c r="L253" s="277">
        <v>1990.1</v>
      </c>
      <c r="M253" s="277">
        <v>2.3535900000000001</v>
      </c>
    </row>
    <row r="254" spans="1:13">
      <c r="A254" s="268">
        <v>244</v>
      </c>
      <c r="B254" s="277" t="s">
        <v>408</v>
      </c>
      <c r="C254" s="278">
        <v>124.7</v>
      </c>
      <c r="D254" s="279">
        <v>125.56666666666666</v>
      </c>
      <c r="E254" s="279">
        <v>122.43333333333334</v>
      </c>
      <c r="F254" s="279">
        <v>120.16666666666667</v>
      </c>
      <c r="G254" s="279">
        <v>117.03333333333335</v>
      </c>
      <c r="H254" s="279">
        <v>127.83333333333333</v>
      </c>
      <c r="I254" s="279">
        <v>130.96666666666664</v>
      </c>
      <c r="J254" s="279">
        <v>133.23333333333332</v>
      </c>
      <c r="K254" s="277">
        <v>128.69999999999999</v>
      </c>
      <c r="L254" s="277">
        <v>123.3</v>
      </c>
      <c r="M254" s="277">
        <v>17.736059999999998</v>
      </c>
    </row>
    <row r="255" spans="1:13">
      <c r="A255" s="268">
        <v>245</v>
      </c>
      <c r="B255" s="277" t="s">
        <v>409</v>
      </c>
      <c r="C255" s="278">
        <v>95.95</v>
      </c>
      <c r="D255" s="279">
        <v>96.083333333333329</v>
      </c>
      <c r="E255" s="279">
        <v>94.916666666666657</v>
      </c>
      <c r="F255" s="279">
        <v>93.883333333333326</v>
      </c>
      <c r="G255" s="279">
        <v>92.716666666666654</v>
      </c>
      <c r="H255" s="279">
        <v>97.11666666666666</v>
      </c>
      <c r="I255" s="279">
        <v>98.283333333333317</v>
      </c>
      <c r="J255" s="279">
        <v>99.316666666666663</v>
      </c>
      <c r="K255" s="277">
        <v>97.25</v>
      </c>
      <c r="L255" s="277">
        <v>95.05</v>
      </c>
      <c r="M255" s="277">
        <v>19.138339999999999</v>
      </c>
    </row>
    <row r="256" spans="1:13">
      <c r="A256" s="268">
        <v>246</v>
      </c>
      <c r="B256" s="277" t="s">
        <v>2932</v>
      </c>
      <c r="C256" s="278">
        <v>1338.1</v>
      </c>
      <c r="D256" s="279">
        <v>1341.1333333333332</v>
      </c>
      <c r="E256" s="279">
        <v>1332.2666666666664</v>
      </c>
      <c r="F256" s="279">
        <v>1326.4333333333332</v>
      </c>
      <c r="G256" s="279">
        <v>1317.5666666666664</v>
      </c>
      <c r="H256" s="279">
        <v>1346.9666666666665</v>
      </c>
      <c r="I256" s="279">
        <v>1355.8333333333333</v>
      </c>
      <c r="J256" s="279">
        <v>1361.6666666666665</v>
      </c>
      <c r="K256" s="277">
        <v>1350</v>
      </c>
      <c r="L256" s="277">
        <v>1335.3</v>
      </c>
      <c r="M256" s="277">
        <v>3.4957099999999999</v>
      </c>
    </row>
    <row r="257" spans="1:13">
      <c r="A257" s="268">
        <v>247</v>
      </c>
      <c r="B257" s="277" t="s">
        <v>402</v>
      </c>
      <c r="C257" s="278">
        <v>485.5</v>
      </c>
      <c r="D257" s="279">
        <v>481.18333333333334</v>
      </c>
      <c r="E257" s="279">
        <v>474.56666666666666</v>
      </c>
      <c r="F257" s="279">
        <v>463.63333333333333</v>
      </c>
      <c r="G257" s="279">
        <v>457.01666666666665</v>
      </c>
      <c r="H257" s="279">
        <v>492.11666666666667</v>
      </c>
      <c r="I257" s="279">
        <v>498.73333333333335</v>
      </c>
      <c r="J257" s="279">
        <v>509.66666666666669</v>
      </c>
      <c r="K257" s="277">
        <v>487.8</v>
      </c>
      <c r="L257" s="277">
        <v>470.25</v>
      </c>
      <c r="M257" s="277">
        <v>11.974410000000001</v>
      </c>
    </row>
    <row r="258" spans="1:13">
      <c r="A258" s="268">
        <v>248</v>
      </c>
      <c r="B258" s="277" t="s">
        <v>128</v>
      </c>
      <c r="C258" s="278">
        <v>196.7</v>
      </c>
      <c r="D258" s="279">
        <v>197.35</v>
      </c>
      <c r="E258" s="279">
        <v>195.7</v>
      </c>
      <c r="F258" s="279">
        <v>194.7</v>
      </c>
      <c r="G258" s="279">
        <v>193.04999999999998</v>
      </c>
      <c r="H258" s="279">
        <v>198.35</v>
      </c>
      <c r="I258" s="279">
        <v>200.00000000000003</v>
      </c>
      <c r="J258" s="279">
        <v>201</v>
      </c>
      <c r="K258" s="277">
        <v>199</v>
      </c>
      <c r="L258" s="277">
        <v>196.35</v>
      </c>
      <c r="M258" s="277">
        <v>147.37757999999999</v>
      </c>
    </row>
    <row r="259" spans="1:13">
      <c r="A259" s="268">
        <v>249</v>
      </c>
      <c r="B259" s="277" t="s">
        <v>413</v>
      </c>
      <c r="C259" s="278">
        <v>243.25</v>
      </c>
      <c r="D259" s="279">
        <v>246.03333333333333</v>
      </c>
      <c r="E259" s="279">
        <v>237.61666666666667</v>
      </c>
      <c r="F259" s="279">
        <v>231.98333333333335</v>
      </c>
      <c r="G259" s="279">
        <v>223.56666666666669</v>
      </c>
      <c r="H259" s="279">
        <v>251.66666666666666</v>
      </c>
      <c r="I259" s="279">
        <v>260.08333333333337</v>
      </c>
      <c r="J259" s="279">
        <v>265.71666666666664</v>
      </c>
      <c r="K259" s="277">
        <v>254.45</v>
      </c>
      <c r="L259" s="277">
        <v>240.4</v>
      </c>
      <c r="M259" s="277">
        <v>0.47208</v>
      </c>
    </row>
    <row r="260" spans="1:13">
      <c r="A260" s="268">
        <v>250</v>
      </c>
      <c r="B260" s="277" t="s">
        <v>411</v>
      </c>
      <c r="C260" s="278">
        <v>140.85</v>
      </c>
      <c r="D260" s="279">
        <v>141.03333333333333</v>
      </c>
      <c r="E260" s="279">
        <v>138.26666666666665</v>
      </c>
      <c r="F260" s="279">
        <v>135.68333333333331</v>
      </c>
      <c r="G260" s="279">
        <v>132.91666666666663</v>
      </c>
      <c r="H260" s="279">
        <v>143.61666666666667</v>
      </c>
      <c r="I260" s="279">
        <v>146.38333333333338</v>
      </c>
      <c r="J260" s="279">
        <v>148.9666666666667</v>
      </c>
      <c r="K260" s="277">
        <v>143.80000000000001</v>
      </c>
      <c r="L260" s="277">
        <v>138.44999999999999</v>
      </c>
      <c r="M260" s="277">
        <v>18.51275</v>
      </c>
    </row>
    <row r="261" spans="1:13">
      <c r="A261" s="268">
        <v>251</v>
      </c>
      <c r="B261" s="277" t="s">
        <v>431</v>
      </c>
      <c r="C261" s="278">
        <v>17.95</v>
      </c>
      <c r="D261" s="279">
        <v>18.05</v>
      </c>
      <c r="E261" s="279">
        <v>17.400000000000002</v>
      </c>
      <c r="F261" s="279">
        <v>16.850000000000001</v>
      </c>
      <c r="G261" s="279">
        <v>16.200000000000003</v>
      </c>
      <c r="H261" s="279">
        <v>18.600000000000001</v>
      </c>
      <c r="I261" s="279">
        <v>19.25</v>
      </c>
      <c r="J261" s="279">
        <v>19.8</v>
      </c>
      <c r="K261" s="277">
        <v>18.7</v>
      </c>
      <c r="L261" s="277">
        <v>17.5</v>
      </c>
      <c r="M261" s="277">
        <v>31.82864</v>
      </c>
    </row>
    <row r="262" spans="1:13">
      <c r="A262" s="268">
        <v>252</v>
      </c>
      <c r="B262" s="277" t="s">
        <v>428</v>
      </c>
      <c r="C262" s="278">
        <v>41.7</v>
      </c>
      <c r="D262" s="279">
        <v>41.699999999999996</v>
      </c>
      <c r="E262" s="279">
        <v>41.149999999999991</v>
      </c>
      <c r="F262" s="279">
        <v>40.599999999999994</v>
      </c>
      <c r="G262" s="279">
        <v>40.04999999999999</v>
      </c>
      <c r="H262" s="279">
        <v>42.249999999999993</v>
      </c>
      <c r="I262" s="279">
        <v>42.79999999999999</v>
      </c>
      <c r="J262" s="279">
        <v>43.349999999999994</v>
      </c>
      <c r="K262" s="277">
        <v>42.25</v>
      </c>
      <c r="L262" s="277">
        <v>41.15</v>
      </c>
      <c r="M262" s="277">
        <v>7.4318900000000001</v>
      </c>
    </row>
    <row r="263" spans="1:13">
      <c r="A263" s="268">
        <v>253</v>
      </c>
      <c r="B263" s="277" t="s">
        <v>429</v>
      </c>
      <c r="C263" s="278">
        <v>97.75</v>
      </c>
      <c r="D263" s="279">
        <v>98.850000000000009</v>
      </c>
      <c r="E263" s="279">
        <v>96.050000000000011</v>
      </c>
      <c r="F263" s="279">
        <v>94.350000000000009</v>
      </c>
      <c r="G263" s="279">
        <v>91.550000000000011</v>
      </c>
      <c r="H263" s="279">
        <v>100.55000000000001</v>
      </c>
      <c r="I263" s="279">
        <v>103.35</v>
      </c>
      <c r="J263" s="279">
        <v>105.05000000000001</v>
      </c>
      <c r="K263" s="277">
        <v>101.65</v>
      </c>
      <c r="L263" s="277">
        <v>97.15</v>
      </c>
      <c r="M263" s="277">
        <v>20.946429999999999</v>
      </c>
    </row>
    <row r="264" spans="1:13">
      <c r="A264" s="268">
        <v>254</v>
      </c>
      <c r="B264" s="277" t="s">
        <v>432</v>
      </c>
      <c r="C264" s="278">
        <v>43.05</v>
      </c>
      <c r="D264" s="279">
        <v>43.5</v>
      </c>
      <c r="E264" s="279">
        <v>42.55</v>
      </c>
      <c r="F264" s="279">
        <v>42.05</v>
      </c>
      <c r="G264" s="279">
        <v>41.099999999999994</v>
      </c>
      <c r="H264" s="279">
        <v>44</v>
      </c>
      <c r="I264" s="279">
        <v>44.95</v>
      </c>
      <c r="J264" s="279">
        <v>45.45</v>
      </c>
      <c r="K264" s="277">
        <v>44.45</v>
      </c>
      <c r="L264" s="277">
        <v>43</v>
      </c>
      <c r="M264" s="277">
        <v>6.3891799999999996</v>
      </c>
    </row>
    <row r="265" spans="1:13">
      <c r="A265" s="268">
        <v>255</v>
      </c>
      <c r="B265" s="277" t="s">
        <v>422</v>
      </c>
      <c r="C265" s="278">
        <v>810.65</v>
      </c>
      <c r="D265" s="279">
        <v>805.55000000000007</v>
      </c>
      <c r="E265" s="279">
        <v>791.10000000000014</v>
      </c>
      <c r="F265" s="279">
        <v>771.55000000000007</v>
      </c>
      <c r="G265" s="279">
        <v>757.10000000000014</v>
      </c>
      <c r="H265" s="279">
        <v>825.10000000000014</v>
      </c>
      <c r="I265" s="279">
        <v>839.55000000000018</v>
      </c>
      <c r="J265" s="279">
        <v>859.10000000000014</v>
      </c>
      <c r="K265" s="277">
        <v>820</v>
      </c>
      <c r="L265" s="277">
        <v>786</v>
      </c>
      <c r="M265" s="277">
        <v>3.98563</v>
      </c>
    </row>
    <row r="266" spans="1:13">
      <c r="A266" s="268">
        <v>256</v>
      </c>
      <c r="B266" s="277" t="s">
        <v>436</v>
      </c>
      <c r="C266" s="278">
        <v>2141.9</v>
      </c>
      <c r="D266" s="279">
        <v>2145.2833333333333</v>
      </c>
      <c r="E266" s="279">
        <v>2116.6166666666668</v>
      </c>
      <c r="F266" s="279">
        <v>2091.3333333333335</v>
      </c>
      <c r="G266" s="279">
        <v>2062.666666666667</v>
      </c>
      <c r="H266" s="279">
        <v>2170.5666666666666</v>
      </c>
      <c r="I266" s="279">
        <v>2199.2333333333336</v>
      </c>
      <c r="J266" s="279">
        <v>2224.5166666666664</v>
      </c>
      <c r="K266" s="277">
        <v>2173.9499999999998</v>
      </c>
      <c r="L266" s="277">
        <v>2120</v>
      </c>
      <c r="M266" s="277">
        <v>0.10451000000000001</v>
      </c>
    </row>
    <row r="267" spans="1:13">
      <c r="A267" s="268">
        <v>257</v>
      </c>
      <c r="B267" s="277" t="s">
        <v>433</v>
      </c>
      <c r="C267" s="278">
        <v>67.849999999999994</v>
      </c>
      <c r="D267" s="279">
        <v>67.899999999999991</v>
      </c>
      <c r="E267" s="279">
        <v>66.549999999999983</v>
      </c>
      <c r="F267" s="279">
        <v>65.249999999999986</v>
      </c>
      <c r="G267" s="279">
        <v>63.899999999999977</v>
      </c>
      <c r="H267" s="279">
        <v>69.199999999999989</v>
      </c>
      <c r="I267" s="279">
        <v>70.549999999999983</v>
      </c>
      <c r="J267" s="279">
        <v>71.849999999999994</v>
      </c>
      <c r="K267" s="277">
        <v>69.25</v>
      </c>
      <c r="L267" s="277">
        <v>66.599999999999994</v>
      </c>
      <c r="M267" s="277">
        <v>14.546849999999999</v>
      </c>
    </row>
    <row r="268" spans="1:13">
      <c r="A268" s="268">
        <v>258</v>
      </c>
      <c r="B268" s="277" t="s">
        <v>129</v>
      </c>
      <c r="C268" s="278">
        <v>225.8</v>
      </c>
      <c r="D268" s="279">
        <v>226.68333333333337</v>
      </c>
      <c r="E268" s="279">
        <v>222.71666666666673</v>
      </c>
      <c r="F268" s="279">
        <v>219.63333333333335</v>
      </c>
      <c r="G268" s="279">
        <v>215.66666666666671</v>
      </c>
      <c r="H268" s="279">
        <v>229.76666666666674</v>
      </c>
      <c r="I268" s="279">
        <v>233.73333333333338</v>
      </c>
      <c r="J268" s="279">
        <v>236.81666666666675</v>
      </c>
      <c r="K268" s="277">
        <v>230.65</v>
      </c>
      <c r="L268" s="277">
        <v>223.6</v>
      </c>
      <c r="M268" s="277">
        <v>140.09011000000001</v>
      </c>
    </row>
    <row r="269" spans="1:13">
      <c r="A269" s="268">
        <v>259</v>
      </c>
      <c r="B269" s="277" t="s">
        <v>423</v>
      </c>
      <c r="C269" s="278">
        <v>1499.8</v>
      </c>
      <c r="D269" s="279">
        <v>1510.9333333333334</v>
      </c>
      <c r="E269" s="279">
        <v>1481.8666666666668</v>
      </c>
      <c r="F269" s="279">
        <v>1463.9333333333334</v>
      </c>
      <c r="G269" s="279">
        <v>1434.8666666666668</v>
      </c>
      <c r="H269" s="279">
        <v>1528.8666666666668</v>
      </c>
      <c r="I269" s="279">
        <v>1557.9333333333334</v>
      </c>
      <c r="J269" s="279">
        <v>1575.8666666666668</v>
      </c>
      <c r="K269" s="277">
        <v>1540</v>
      </c>
      <c r="L269" s="277">
        <v>1493</v>
      </c>
      <c r="M269" s="277">
        <v>0.45522000000000001</v>
      </c>
    </row>
    <row r="270" spans="1:13">
      <c r="A270" s="268">
        <v>260</v>
      </c>
      <c r="B270" s="277" t="s">
        <v>424</v>
      </c>
      <c r="C270" s="278">
        <v>281</v>
      </c>
      <c r="D270" s="279">
        <v>282.65000000000003</v>
      </c>
      <c r="E270" s="279">
        <v>278.35000000000008</v>
      </c>
      <c r="F270" s="279">
        <v>275.70000000000005</v>
      </c>
      <c r="G270" s="279">
        <v>271.40000000000009</v>
      </c>
      <c r="H270" s="279">
        <v>285.30000000000007</v>
      </c>
      <c r="I270" s="279">
        <v>289.60000000000002</v>
      </c>
      <c r="J270" s="279">
        <v>292.25000000000006</v>
      </c>
      <c r="K270" s="277">
        <v>286.95</v>
      </c>
      <c r="L270" s="277">
        <v>280</v>
      </c>
      <c r="M270" s="277">
        <v>3.0832000000000002</v>
      </c>
    </row>
    <row r="271" spans="1:13">
      <c r="A271" s="268">
        <v>261</v>
      </c>
      <c r="B271" s="277" t="s">
        <v>425</v>
      </c>
      <c r="C271" s="278">
        <v>99.2</v>
      </c>
      <c r="D271" s="279">
        <v>100.33333333333333</v>
      </c>
      <c r="E271" s="279">
        <v>97.86666666666666</v>
      </c>
      <c r="F271" s="279">
        <v>96.533333333333331</v>
      </c>
      <c r="G271" s="279">
        <v>94.066666666666663</v>
      </c>
      <c r="H271" s="279">
        <v>101.66666666666666</v>
      </c>
      <c r="I271" s="279">
        <v>104.13333333333333</v>
      </c>
      <c r="J271" s="279">
        <v>105.46666666666665</v>
      </c>
      <c r="K271" s="277">
        <v>102.8</v>
      </c>
      <c r="L271" s="277">
        <v>99</v>
      </c>
      <c r="M271" s="277">
        <v>12.223929999999999</v>
      </c>
    </row>
    <row r="272" spans="1:13">
      <c r="A272" s="268">
        <v>262</v>
      </c>
      <c r="B272" s="277" t="s">
        <v>426</v>
      </c>
      <c r="C272" s="278">
        <v>60.05</v>
      </c>
      <c r="D272" s="279">
        <v>60.583333333333336</v>
      </c>
      <c r="E272" s="279">
        <v>59.266666666666673</v>
      </c>
      <c r="F272" s="279">
        <v>58.483333333333334</v>
      </c>
      <c r="G272" s="279">
        <v>57.166666666666671</v>
      </c>
      <c r="H272" s="279">
        <v>61.366666666666674</v>
      </c>
      <c r="I272" s="279">
        <v>62.683333333333337</v>
      </c>
      <c r="J272" s="279">
        <v>63.466666666666676</v>
      </c>
      <c r="K272" s="277">
        <v>61.9</v>
      </c>
      <c r="L272" s="277">
        <v>59.8</v>
      </c>
      <c r="M272" s="277">
        <v>19.939530000000001</v>
      </c>
    </row>
    <row r="273" spans="1:13">
      <c r="A273" s="268">
        <v>263</v>
      </c>
      <c r="B273" s="277" t="s">
        <v>427</v>
      </c>
      <c r="C273" s="278">
        <v>82.65</v>
      </c>
      <c r="D273" s="279">
        <v>82.516666666666666</v>
      </c>
      <c r="E273" s="279">
        <v>81.833333333333329</v>
      </c>
      <c r="F273" s="279">
        <v>81.016666666666666</v>
      </c>
      <c r="G273" s="279">
        <v>80.333333333333329</v>
      </c>
      <c r="H273" s="279">
        <v>83.333333333333329</v>
      </c>
      <c r="I273" s="279">
        <v>84.016666666666666</v>
      </c>
      <c r="J273" s="279">
        <v>84.833333333333329</v>
      </c>
      <c r="K273" s="277">
        <v>83.2</v>
      </c>
      <c r="L273" s="277">
        <v>81.7</v>
      </c>
      <c r="M273" s="277">
        <v>6.8162900000000004</v>
      </c>
    </row>
    <row r="274" spans="1:13">
      <c r="A274" s="268">
        <v>264</v>
      </c>
      <c r="B274" s="277" t="s">
        <v>435</v>
      </c>
      <c r="C274" s="278">
        <v>50.5</v>
      </c>
      <c r="D274" s="279">
        <v>51.04999999999999</v>
      </c>
      <c r="E274" s="279">
        <v>49.499999999999979</v>
      </c>
      <c r="F274" s="279">
        <v>48.499999999999986</v>
      </c>
      <c r="G274" s="279">
        <v>46.949999999999974</v>
      </c>
      <c r="H274" s="279">
        <v>52.049999999999983</v>
      </c>
      <c r="I274" s="279">
        <v>53.599999999999994</v>
      </c>
      <c r="J274" s="279">
        <v>54.599999999999987</v>
      </c>
      <c r="K274" s="277">
        <v>52.6</v>
      </c>
      <c r="L274" s="277">
        <v>50.05</v>
      </c>
      <c r="M274" s="277">
        <v>12.633900000000001</v>
      </c>
    </row>
    <row r="275" spans="1:13">
      <c r="A275" s="268">
        <v>265</v>
      </c>
      <c r="B275" s="277" t="s">
        <v>434</v>
      </c>
      <c r="C275" s="278">
        <v>100.85</v>
      </c>
      <c r="D275" s="279">
        <v>103.38333333333333</v>
      </c>
      <c r="E275" s="279">
        <v>97.966666666666654</v>
      </c>
      <c r="F275" s="279">
        <v>95.083333333333329</v>
      </c>
      <c r="G275" s="279">
        <v>89.666666666666657</v>
      </c>
      <c r="H275" s="279">
        <v>106.26666666666665</v>
      </c>
      <c r="I275" s="279">
        <v>111.68333333333334</v>
      </c>
      <c r="J275" s="279">
        <v>114.56666666666665</v>
      </c>
      <c r="K275" s="277">
        <v>108.8</v>
      </c>
      <c r="L275" s="277">
        <v>100.5</v>
      </c>
      <c r="M275" s="277">
        <v>8.0639400000000006</v>
      </c>
    </row>
    <row r="276" spans="1:13">
      <c r="A276" s="268">
        <v>266</v>
      </c>
      <c r="B276" s="277" t="s">
        <v>263</v>
      </c>
      <c r="C276" s="278">
        <v>56.9</v>
      </c>
      <c r="D276" s="279">
        <v>57.433333333333337</v>
      </c>
      <c r="E276" s="279">
        <v>56.116666666666674</v>
      </c>
      <c r="F276" s="279">
        <v>55.333333333333336</v>
      </c>
      <c r="G276" s="279">
        <v>54.016666666666673</v>
      </c>
      <c r="H276" s="279">
        <v>58.216666666666676</v>
      </c>
      <c r="I276" s="279">
        <v>59.533333333333339</v>
      </c>
      <c r="J276" s="279">
        <v>60.316666666666677</v>
      </c>
      <c r="K276" s="277">
        <v>58.75</v>
      </c>
      <c r="L276" s="277">
        <v>56.65</v>
      </c>
      <c r="M276" s="277">
        <v>13.98691</v>
      </c>
    </row>
    <row r="277" spans="1:13">
      <c r="A277" s="268">
        <v>267</v>
      </c>
      <c r="B277" s="277" t="s">
        <v>130</v>
      </c>
      <c r="C277" s="278">
        <v>285.75</v>
      </c>
      <c r="D277" s="279">
        <v>285.2</v>
      </c>
      <c r="E277" s="279">
        <v>283.14999999999998</v>
      </c>
      <c r="F277" s="279">
        <v>280.55</v>
      </c>
      <c r="G277" s="279">
        <v>278.5</v>
      </c>
      <c r="H277" s="279">
        <v>287.79999999999995</v>
      </c>
      <c r="I277" s="279">
        <v>289.85000000000002</v>
      </c>
      <c r="J277" s="279">
        <v>292.44999999999993</v>
      </c>
      <c r="K277" s="277">
        <v>287.25</v>
      </c>
      <c r="L277" s="277">
        <v>282.60000000000002</v>
      </c>
      <c r="M277" s="277">
        <v>94.886750000000006</v>
      </c>
    </row>
    <row r="278" spans="1:13">
      <c r="A278" s="268">
        <v>268</v>
      </c>
      <c r="B278" s="277" t="s">
        <v>264</v>
      </c>
      <c r="C278" s="278">
        <v>848.2</v>
      </c>
      <c r="D278" s="279">
        <v>846.06666666666661</v>
      </c>
      <c r="E278" s="279">
        <v>835.13333333333321</v>
      </c>
      <c r="F278" s="279">
        <v>822.06666666666661</v>
      </c>
      <c r="G278" s="279">
        <v>811.13333333333321</v>
      </c>
      <c r="H278" s="279">
        <v>859.13333333333321</v>
      </c>
      <c r="I278" s="279">
        <v>870.06666666666661</v>
      </c>
      <c r="J278" s="279">
        <v>883.13333333333321</v>
      </c>
      <c r="K278" s="277">
        <v>857</v>
      </c>
      <c r="L278" s="277">
        <v>833</v>
      </c>
      <c r="M278" s="277">
        <v>7.7558100000000003</v>
      </c>
    </row>
    <row r="279" spans="1:13">
      <c r="A279" s="268">
        <v>269</v>
      </c>
      <c r="B279" s="277" t="s">
        <v>131</v>
      </c>
      <c r="C279" s="278">
        <v>2123.8000000000002</v>
      </c>
      <c r="D279" s="279">
        <v>2078.8333333333335</v>
      </c>
      <c r="E279" s="279">
        <v>2020.0166666666669</v>
      </c>
      <c r="F279" s="279">
        <v>1916.2333333333333</v>
      </c>
      <c r="G279" s="279">
        <v>1857.4166666666667</v>
      </c>
      <c r="H279" s="279">
        <v>2182.6166666666668</v>
      </c>
      <c r="I279" s="279">
        <v>2241.4333333333334</v>
      </c>
      <c r="J279" s="279">
        <v>2345.2166666666672</v>
      </c>
      <c r="K279" s="277">
        <v>2137.65</v>
      </c>
      <c r="L279" s="277">
        <v>1975.05</v>
      </c>
      <c r="M279" s="277">
        <v>38.847520000000003</v>
      </c>
    </row>
    <row r="280" spans="1:13">
      <c r="A280" s="268">
        <v>270</v>
      </c>
      <c r="B280" s="277" t="s">
        <v>132</v>
      </c>
      <c r="C280" s="278">
        <v>384.25</v>
      </c>
      <c r="D280" s="279">
        <v>387.98333333333335</v>
      </c>
      <c r="E280" s="279">
        <v>378.81666666666672</v>
      </c>
      <c r="F280" s="279">
        <v>373.38333333333338</v>
      </c>
      <c r="G280" s="279">
        <v>364.21666666666675</v>
      </c>
      <c r="H280" s="279">
        <v>393.41666666666669</v>
      </c>
      <c r="I280" s="279">
        <v>402.58333333333331</v>
      </c>
      <c r="J280" s="279">
        <v>408.01666666666665</v>
      </c>
      <c r="K280" s="277">
        <v>397.15</v>
      </c>
      <c r="L280" s="277">
        <v>382.55</v>
      </c>
      <c r="M280" s="277">
        <v>8.5760699999999996</v>
      </c>
    </row>
    <row r="281" spans="1:13">
      <c r="A281" s="268">
        <v>271</v>
      </c>
      <c r="B281" s="277" t="s">
        <v>437</v>
      </c>
      <c r="C281" s="278">
        <v>147.65</v>
      </c>
      <c r="D281" s="279">
        <v>148.93333333333334</v>
      </c>
      <c r="E281" s="279">
        <v>144.96666666666667</v>
      </c>
      <c r="F281" s="279">
        <v>142.28333333333333</v>
      </c>
      <c r="G281" s="279">
        <v>138.31666666666666</v>
      </c>
      <c r="H281" s="279">
        <v>151.61666666666667</v>
      </c>
      <c r="I281" s="279">
        <v>155.58333333333337</v>
      </c>
      <c r="J281" s="279">
        <v>158.26666666666668</v>
      </c>
      <c r="K281" s="277">
        <v>152.9</v>
      </c>
      <c r="L281" s="277">
        <v>146.25</v>
      </c>
      <c r="M281" s="277">
        <v>3.9848300000000001</v>
      </c>
    </row>
    <row r="282" spans="1:13">
      <c r="A282" s="268">
        <v>272</v>
      </c>
      <c r="B282" s="277" t="s">
        <v>443</v>
      </c>
      <c r="C282" s="278">
        <v>478</v>
      </c>
      <c r="D282" s="279">
        <v>474.48333333333329</v>
      </c>
      <c r="E282" s="279">
        <v>459.66666666666657</v>
      </c>
      <c r="F282" s="279">
        <v>441.33333333333326</v>
      </c>
      <c r="G282" s="279">
        <v>426.51666666666654</v>
      </c>
      <c r="H282" s="279">
        <v>492.81666666666661</v>
      </c>
      <c r="I282" s="279">
        <v>507.63333333333333</v>
      </c>
      <c r="J282" s="279">
        <v>525.9666666666667</v>
      </c>
      <c r="K282" s="277">
        <v>489.3</v>
      </c>
      <c r="L282" s="277">
        <v>456.15</v>
      </c>
      <c r="M282" s="277">
        <v>14.5337</v>
      </c>
    </row>
    <row r="283" spans="1:13">
      <c r="A283" s="268">
        <v>273</v>
      </c>
      <c r="B283" s="277" t="s">
        <v>444</v>
      </c>
      <c r="C283" s="278">
        <v>273.75</v>
      </c>
      <c r="D283" s="279">
        <v>271.78333333333336</v>
      </c>
      <c r="E283" s="279">
        <v>266.06666666666672</v>
      </c>
      <c r="F283" s="279">
        <v>258.38333333333338</v>
      </c>
      <c r="G283" s="279">
        <v>252.66666666666674</v>
      </c>
      <c r="H283" s="279">
        <v>279.4666666666667</v>
      </c>
      <c r="I283" s="279">
        <v>285.18333333333328</v>
      </c>
      <c r="J283" s="279">
        <v>292.86666666666667</v>
      </c>
      <c r="K283" s="277">
        <v>277.5</v>
      </c>
      <c r="L283" s="277">
        <v>264.10000000000002</v>
      </c>
      <c r="M283" s="277">
        <v>9.6991599999999991</v>
      </c>
    </row>
    <row r="284" spans="1:13">
      <c r="A284" s="268">
        <v>274</v>
      </c>
      <c r="B284" s="277" t="s">
        <v>445</v>
      </c>
      <c r="C284" s="278">
        <v>472.25</v>
      </c>
      <c r="D284" s="279">
        <v>473.3</v>
      </c>
      <c r="E284" s="279">
        <v>466.6</v>
      </c>
      <c r="F284" s="279">
        <v>460.95</v>
      </c>
      <c r="G284" s="279">
        <v>454.25</v>
      </c>
      <c r="H284" s="279">
        <v>478.95000000000005</v>
      </c>
      <c r="I284" s="279">
        <v>485.65</v>
      </c>
      <c r="J284" s="279">
        <v>491.30000000000007</v>
      </c>
      <c r="K284" s="277">
        <v>480</v>
      </c>
      <c r="L284" s="277">
        <v>467.65</v>
      </c>
      <c r="M284" s="277">
        <v>1.68608</v>
      </c>
    </row>
    <row r="285" spans="1:13">
      <c r="A285" s="268">
        <v>275</v>
      </c>
      <c r="B285" s="277" t="s">
        <v>447</v>
      </c>
      <c r="C285" s="278">
        <v>35.9</v>
      </c>
      <c r="D285" s="279">
        <v>36.083333333333336</v>
      </c>
      <c r="E285" s="279">
        <v>35.516666666666673</v>
      </c>
      <c r="F285" s="279">
        <v>35.13333333333334</v>
      </c>
      <c r="G285" s="279">
        <v>34.566666666666677</v>
      </c>
      <c r="H285" s="279">
        <v>36.466666666666669</v>
      </c>
      <c r="I285" s="279">
        <v>37.033333333333331</v>
      </c>
      <c r="J285" s="279">
        <v>37.416666666666664</v>
      </c>
      <c r="K285" s="277">
        <v>36.65</v>
      </c>
      <c r="L285" s="277">
        <v>35.700000000000003</v>
      </c>
      <c r="M285" s="277">
        <v>13.803890000000001</v>
      </c>
    </row>
    <row r="286" spans="1:13">
      <c r="A286" s="268">
        <v>276</v>
      </c>
      <c r="B286" s="277" t="s">
        <v>449</v>
      </c>
      <c r="C286" s="278">
        <v>322.05</v>
      </c>
      <c r="D286" s="279">
        <v>322.2</v>
      </c>
      <c r="E286" s="279">
        <v>319.89999999999998</v>
      </c>
      <c r="F286" s="279">
        <v>317.75</v>
      </c>
      <c r="G286" s="279">
        <v>315.45</v>
      </c>
      <c r="H286" s="279">
        <v>324.34999999999997</v>
      </c>
      <c r="I286" s="279">
        <v>326.65000000000003</v>
      </c>
      <c r="J286" s="279">
        <v>328.79999999999995</v>
      </c>
      <c r="K286" s="277">
        <v>324.5</v>
      </c>
      <c r="L286" s="277">
        <v>320.05</v>
      </c>
      <c r="M286" s="277">
        <v>3.8166699999999998</v>
      </c>
    </row>
    <row r="287" spans="1:13">
      <c r="A287" s="268">
        <v>277</v>
      </c>
      <c r="B287" s="277" t="s">
        <v>439</v>
      </c>
      <c r="C287" s="278">
        <v>397.25</v>
      </c>
      <c r="D287" s="279">
        <v>399.25</v>
      </c>
      <c r="E287" s="279">
        <v>393.5</v>
      </c>
      <c r="F287" s="279">
        <v>389.75</v>
      </c>
      <c r="G287" s="279">
        <v>384</v>
      </c>
      <c r="H287" s="279">
        <v>403</v>
      </c>
      <c r="I287" s="279">
        <v>408.75</v>
      </c>
      <c r="J287" s="279">
        <v>412.5</v>
      </c>
      <c r="K287" s="277">
        <v>405</v>
      </c>
      <c r="L287" s="277">
        <v>395.5</v>
      </c>
      <c r="M287" s="277">
        <v>1.5137100000000001</v>
      </c>
    </row>
    <row r="288" spans="1:13">
      <c r="A288" s="268">
        <v>278</v>
      </c>
      <c r="B288" s="277" t="s">
        <v>440</v>
      </c>
      <c r="C288" s="278">
        <v>263.89999999999998</v>
      </c>
      <c r="D288" s="279">
        <v>266.31666666666666</v>
      </c>
      <c r="E288" s="279">
        <v>259.7833333333333</v>
      </c>
      <c r="F288" s="279">
        <v>255.66666666666663</v>
      </c>
      <c r="G288" s="279">
        <v>249.13333333333327</v>
      </c>
      <c r="H288" s="279">
        <v>270.43333333333334</v>
      </c>
      <c r="I288" s="279">
        <v>276.96666666666675</v>
      </c>
      <c r="J288" s="279">
        <v>281.08333333333337</v>
      </c>
      <c r="K288" s="277">
        <v>272.85000000000002</v>
      </c>
      <c r="L288" s="277">
        <v>262.2</v>
      </c>
      <c r="M288" s="277">
        <v>3.9567600000000001</v>
      </c>
    </row>
    <row r="289" spans="1:13">
      <c r="A289" s="268">
        <v>279</v>
      </c>
      <c r="B289" s="277" t="s">
        <v>451</v>
      </c>
      <c r="C289" s="278">
        <v>171.5</v>
      </c>
      <c r="D289" s="279">
        <v>172.20000000000002</v>
      </c>
      <c r="E289" s="279">
        <v>169.40000000000003</v>
      </c>
      <c r="F289" s="279">
        <v>167.3</v>
      </c>
      <c r="G289" s="279">
        <v>164.50000000000003</v>
      </c>
      <c r="H289" s="279">
        <v>174.30000000000004</v>
      </c>
      <c r="I289" s="279">
        <v>177.10000000000005</v>
      </c>
      <c r="J289" s="279">
        <v>179.20000000000005</v>
      </c>
      <c r="K289" s="277">
        <v>175</v>
      </c>
      <c r="L289" s="277">
        <v>170.1</v>
      </c>
      <c r="M289" s="277">
        <v>1.15489</v>
      </c>
    </row>
    <row r="290" spans="1:13">
      <c r="A290" s="268">
        <v>280</v>
      </c>
      <c r="B290" s="277" t="s">
        <v>133</v>
      </c>
      <c r="C290" s="278">
        <v>1387.25</v>
      </c>
      <c r="D290" s="279">
        <v>1375.3666666666668</v>
      </c>
      <c r="E290" s="279">
        <v>1354.2333333333336</v>
      </c>
      <c r="F290" s="279">
        <v>1321.2166666666667</v>
      </c>
      <c r="G290" s="279">
        <v>1300.0833333333335</v>
      </c>
      <c r="H290" s="279">
        <v>1408.3833333333337</v>
      </c>
      <c r="I290" s="279">
        <v>1429.5166666666669</v>
      </c>
      <c r="J290" s="279">
        <v>1462.5333333333338</v>
      </c>
      <c r="K290" s="277">
        <v>1396.5</v>
      </c>
      <c r="L290" s="277">
        <v>1342.35</v>
      </c>
      <c r="M290" s="277">
        <v>60.292789999999997</v>
      </c>
    </row>
    <row r="291" spans="1:13">
      <c r="A291" s="268">
        <v>281</v>
      </c>
      <c r="B291" s="277" t="s">
        <v>441</v>
      </c>
      <c r="C291" s="278">
        <v>83.75</v>
      </c>
      <c r="D291" s="279">
        <v>83.566666666666663</v>
      </c>
      <c r="E291" s="279">
        <v>82.133333333333326</v>
      </c>
      <c r="F291" s="279">
        <v>80.516666666666666</v>
      </c>
      <c r="G291" s="279">
        <v>79.083333333333329</v>
      </c>
      <c r="H291" s="279">
        <v>85.183333333333323</v>
      </c>
      <c r="I291" s="279">
        <v>86.61666666666666</v>
      </c>
      <c r="J291" s="279">
        <v>88.23333333333332</v>
      </c>
      <c r="K291" s="277">
        <v>85</v>
      </c>
      <c r="L291" s="277">
        <v>81.95</v>
      </c>
      <c r="M291" s="277">
        <v>3.57803</v>
      </c>
    </row>
    <row r="292" spans="1:13">
      <c r="A292" s="268">
        <v>282</v>
      </c>
      <c r="B292" s="277" t="s">
        <v>438</v>
      </c>
      <c r="C292" s="278">
        <v>550.1</v>
      </c>
      <c r="D292" s="279">
        <v>555.0333333333333</v>
      </c>
      <c r="E292" s="279">
        <v>539.06666666666661</v>
      </c>
      <c r="F292" s="279">
        <v>528.0333333333333</v>
      </c>
      <c r="G292" s="279">
        <v>512.06666666666661</v>
      </c>
      <c r="H292" s="279">
        <v>566.06666666666661</v>
      </c>
      <c r="I292" s="279">
        <v>582.0333333333333</v>
      </c>
      <c r="J292" s="279">
        <v>593.06666666666661</v>
      </c>
      <c r="K292" s="277">
        <v>571</v>
      </c>
      <c r="L292" s="277">
        <v>544</v>
      </c>
      <c r="M292" s="277">
        <v>0.40322999999999998</v>
      </c>
    </row>
    <row r="293" spans="1:13">
      <c r="A293" s="268">
        <v>283</v>
      </c>
      <c r="B293" s="277" t="s">
        <v>442</v>
      </c>
      <c r="C293" s="278">
        <v>289.55</v>
      </c>
      <c r="D293" s="279">
        <v>291.3</v>
      </c>
      <c r="E293" s="279">
        <v>286.25</v>
      </c>
      <c r="F293" s="279">
        <v>282.95</v>
      </c>
      <c r="G293" s="279">
        <v>277.89999999999998</v>
      </c>
      <c r="H293" s="279">
        <v>294.60000000000002</v>
      </c>
      <c r="I293" s="279">
        <v>299.65000000000009</v>
      </c>
      <c r="J293" s="279">
        <v>302.95000000000005</v>
      </c>
      <c r="K293" s="277">
        <v>296.35000000000002</v>
      </c>
      <c r="L293" s="277">
        <v>288</v>
      </c>
      <c r="M293" s="277">
        <v>1.30383</v>
      </c>
    </row>
    <row r="294" spans="1:13">
      <c r="A294" s="268">
        <v>284</v>
      </c>
      <c r="B294" s="277" t="s">
        <v>1831</v>
      </c>
      <c r="C294" s="278">
        <v>530.54999999999995</v>
      </c>
      <c r="D294" s="279">
        <v>532.68333333333328</v>
      </c>
      <c r="E294" s="279">
        <v>524.36666666666656</v>
      </c>
      <c r="F294" s="279">
        <v>518.18333333333328</v>
      </c>
      <c r="G294" s="279">
        <v>509.86666666666656</v>
      </c>
      <c r="H294" s="279">
        <v>538.86666666666656</v>
      </c>
      <c r="I294" s="279">
        <v>547.18333333333339</v>
      </c>
      <c r="J294" s="279">
        <v>553.36666666666656</v>
      </c>
      <c r="K294" s="277">
        <v>541</v>
      </c>
      <c r="L294" s="277">
        <v>526.5</v>
      </c>
      <c r="M294" s="277">
        <v>0.3695</v>
      </c>
    </row>
    <row r="295" spans="1:13">
      <c r="A295" s="268">
        <v>285</v>
      </c>
      <c r="B295" s="277" t="s">
        <v>448</v>
      </c>
      <c r="C295" s="278">
        <v>601.15</v>
      </c>
      <c r="D295" s="279">
        <v>603.85</v>
      </c>
      <c r="E295" s="279">
        <v>597.30000000000007</v>
      </c>
      <c r="F295" s="279">
        <v>593.45000000000005</v>
      </c>
      <c r="G295" s="279">
        <v>586.90000000000009</v>
      </c>
      <c r="H295" s="279">
        <v>607.70000000000005</v>
      </c>
      <c r="I295" s="279">
        <v>614.25</v>
      </c>
      <c r="J295" s="279">
        <v>618.1</v>
      </c>
      <c r="K295" s="277">
        <v>610.4</v>
      </c>
      <c r="L295" s="277">
        <v>600</v>
      </c>
      <c r="M295" s="277">
        <v>1.5266999999999999</v>
      </c>
    </row>
    <row r="296" spans="1:13">
      <c r="A296" s="268">
        <v>286</v>
      </c>
      <c r="B296" s="277" t="s">
        <v>446</v>
      </c>
      <c r="C296" s="278">
        <v>48.35</v>
      </c>
      <c r="D296" s="279">
        <v>48.1</v>
      </c>
      <c r="E296" s="279">
        <v>46.650000000000006</v>
      </c>
      <c r="F296" s="279">
        <v>44.95</v>
      </c>
      <c r="G296" s="279">
        <v>43.500000000000007</v>
      </c>
      <c r="H296" s="279">
        <v>49.800000000000004</v>
      </c>
      <c r="I296" s="279">
        <v>51.250000000000007</v>
      </c>
      <c r="J296" s="279">
        <v>52.95</v>
      </c>
      <c r="K296" s="277">
        <v>49.55</v>
      </c>
      <c r="L296" s="277">
        <v>46.4</v>
      </c>
      <c r="M296" s="277">
        <v>77.953940000000003</v>
      </c>
    </row>
    <row r="297" spans="1:13">
      <c r="A297" s="268">
        <v>287</v>
      </c>
      <c r="B297" s="277" t="s">
        <v>134</v>
      </c>
      <c r="C297" s="278">
        <v>67.349999999999994</v>
      </c>
      <c r="D297" s="279">
        <v>67.600000000000009</v>
      </c>
      <c r="E297" s="279">
        <v>66.750000000000014</v>
      </c>
      <c r="F297" s="279">
        <v>66.150000000000006</v>
      </c>
      <c r="G297" s="279">
        <v>65.300000000000011</v>
      </c>
      <c r="H297" s="279">
        <v>68.200000000000017</v>
      </c>
      <c r="I297" s="279">
        <v>69.050000000000011</v>
      </c>
      <c r="J297" s="279">
        <v>69.65000000000002</v>
      </c>
      <c r="K297" s="277">
        <v>68.45</v>
      </c>
      <c r="L297" s="277">
        <v>67</v>
      </c>
      <c r="M297" s="277">
        <v>72.762600000000006</v>
      </c>
    </row>
    <row r="298" spans="1:13">
      <c r="A298" s="268">
        <v>288</v>
      </c>
      <c r="B298" s="277" t="s">
        <v>358</v>
      </c>
      <c r="C298" s="278">
        <v>1844.95</v>
      </c>
      <c r="D298" s="279">
        <v>1848.8500000000001</v>
      </c>
      <c r="E298" s="279">
        <v>1836.1000000000004</v>
      </c>
      <c r="F298" s="279">
        <v>1827.2500000000002</v>
      </c>
      <c r="G298" s="279">
        <v>1814.5000000000005</v>
      </c>
      <c r="H298" s="279">
        <v>1857.7000000000003</v>
      </c>
      <c r="I298" s="279">
        <v>1870.4499999999998</v>
      </c>
      <c r="J298" s="279">
        <v>1879.3000000000002</v>
      </c>
      <c r="K298" s="277">
        <v>1861.6</v>
      </c>
      <c r="L298" s="277">
        <v>1840</v>
      </c>
      <c r="M298" s="277">
        <v>1.2597700000000001</v>
      </c>
    </row>
    <row r="299" spans="1:13">
      <c r="A299" s="268">
        <v>289</v>
      </c>
      <c r="B299" s="277" t="s">
        <v>1842</v>
      </c>
      <c r="C299" s="278">
        <v>203.05</v>
      </c>
      <c r="D299" s="279">
        <v>203.20000000000002</v>
      </c>
      <c r="E299" s="279">
        <v>200.40000000000003</v>
      </c>
      <c r="F299" s="279">
        <v>197.75000000000003</v>
      </c>
      <c r="G299" s="279">
        <v>194.95000000000005</v>
      </c>
      <c r="H299" s="279">
        <v>205.85000000000002</v>
      </c>
      <c r="I299" s="279">
        <v>208.65000000000003</v>
      </c>
      <c r="J299" s="279">
        <v>211.3</v>
      </c>
      <c r="K299" s="277">
        <v>206</v>
      </c>
      <c r="L299" s="277">
        <v>200.55</v>
      </c>
      <c r="M299" s="277">
        <v>0.77946000000000004</v>
      </c>
    </row>
    <row r="300" spans="1:13">
      <c r="A300" s="268">
        <v>290</v>
      </c>
      <c r="B300" s="277" t="s">
        <v>454</v>
      </c>
      <c r="C300" s="278">
        <v>1189.5999999999999</v>
      </c>
      <c r="D300" s="279">
        <v>1197.2</v>
      </c>
      <c r="E300" s="279">
        <v>1148.4000000000001</v>
      </c>
      <c r="F300" s="279">
        <v>1107.2</v>
      </c>
      <c r="G300" s="279">
        <v>1058.4000000000001</v>
      </c>
      <c r="H300" s="279">
        <v>1238.4000000000001</v>
      </c>
      <c r="I300" s="279">
        <v>1287.1999999999998</v>
      </c>
      <c r="J300" s="279">
        <v>1328.4</v>
      </c>
      <c r="K300" s="277">
        <v>1246</v>
      </c>
      <c r="L300" s="277">
        <v>1156</v>
      </c>
      <c r="M300" s="277">
        <v>33.085889999999999</v>
      </c>
    </row>
    <row r="301" spans="1:13">
      <c r="A301" s="268">
        <v>291</v>
      </c>
      <c r="B301" s="277" t="s">
        <v>452</v>
      </c>
      <c r="C301" s="278">
        <v>3354.5</v>
      </c>
      <c r="D301" s="279">
        <v>3394.15</v>
      </c>
      <c r="E301" s="279">
        <v>3275.3500000000004</v>
      </c>
      <c r="F301" s="279">
        <v>3196.2000000000003</v>
      </c>
      <c r="G301" s="279">
        <v>3077.4000000000005</v>
      </c>
      <c r="H301" s="279">
        <v>3473.3</v>
      </c>
      <c r="I301" s="279">
        <v>3592.1000000000004</v>
      </c>
      <c r="J301" s="279">
        <v>3671.25</v>
      </c>
      <c r="K301" s="277">
        <v>3512.95</v>
      </c>
      <c r="L301" s="277">
        <v>3315</v>
      </c>
      <c r="M301" s="277">
        <v>9.6320000000000003E-2</v>
      </c>
    </row>
    <row r="302" spans="1:13">
      <c r="A302" s="268">
        <v>292</v>
      </c>
      <c r="B302" s="277" t="s">
        <v>455</v>
      </c>
      <c r="C302" s="278">
        <v>31</v>
      </c>
      <c r="D302" s="279">
        <v>31.333333333333332</v>
      </c>
      <c r="E302" s="279">
        <v>30.166666666666664</v>
      </c>
      <c r="F302" s="279">
        <v>29.333333333333332</v>
      </c>
      <c r="G302" s="279">
        <v>28.166666666666664</v>
      </c>
      <c r="H302" s="279">
        <v>32.166666666666664</v>
      </c>
      <c r="I302" s="279">
        <v>33.333333333333329</v>
      </c>
      <c r="J302" s="279">
        <v>34.166666666666664</v>
      </c>
      <c r="K302" s="277">
        <v>32.5</v>
      </c>
      <c r="L302" s="277">
        <v>30.5</v>
      </c>
      <c r="M302" s="277">
        <v>24.983979999999999</v>
      </c>
    </row>
    <row r="303" spans="1:13">
      <c r="A303" s="268">
        <v>293</v>
      </c>
      <c r="B303" s="277" t="s">
        <v>135</v>
      </c>
      <c r="C303" s="278">
        <v>276.60000000000002</v>
      </c>
      <c r="D303" s="279">
        <v>277.73333333333335</v>
      </c>
      <c r="E303" s="279">
        <v>273.9666666666667</v>
      </c>
      <c r="F303" s="279">
        <v>271.33333333333337</v>
      </c>
      <c r="G303" s="279">
        <v>267.56666666666672</v>
      </c>
      <c r="H303" s="279">
        <v>280.36666666666667</v>
      </c>
      <c r="I303" s="279">
        <v>284.13333333333333</v>
      </c>
      <c r="J303" s="279">
        <v>286.76666666666665</v>
      </c>
      <c r="K303" s="277">
        <v>281.5</v>
      </c>
      <c r="L303" s="277">
        <v>275.10000000000002</v>
      </c>
      <c r="M303" s="277">
        <v>37.291460000000001</v>
      </c>
    </row>
    <row r="304" spans="1:13">
      <c r="A304" s="268">
        <v>294</v>
      </c>
      <c r="B304" s="277" t="s">
        <v>456</v>
      </c>
      <c r="C304" s="278">
        <v>767.3</v>
      </c>
      <c r="D304" s="279">
        <v>776.43333333333339</v>
      </c>
      <c r="E304" s="279">
        <v>752.86666666666679</v>
      </c>
      <c r="F304" s="279">
        <v>738.43333333333339</v>
      </c>
      <c r="G304" s="279">
        <v>714.86666666666679</v>
      </c>
      <c r="H304" s="279">
        <v>790.86666666666679</v>
      </c>
      <c r="I304" s="279">
        <v>814.43333333333339</v>
      </c>
      <c r="J304" s="279">
        <v>828.86666666666679</v>
      </c>
      <c r="K304" s="277">
        <v>800</v>
      </c>
      <c r="L304" s="277">
        <v>762</v>
      </c>
      <c r="M304" s="277">
        <v>3.0560900000000002</v>
      </c>
    </row>
    <row r="305" spans="1:13">
      <c r="A305" s="268">
        <v>295</v>
      </c>
      <c r="B305" s="277" t="s">
        <v>136</v>
      </c>
      <c r="C305" s="278">
        <v>991.35</v>
      </c>
      <c r="D305" s="279">
        <v>994.25</v>
      </c>
      <c r="E305" s="279">
        <v>987.1</v>
      </c>
      <c r="F305" s="279">
        <v>982.85</v>
      </c>
      <c r="G305" s="279">
        <v>975.7</v>
      </c>
      <c r="H305" s="279">
        <v>998.5</v>
      </c>
      <c r="I305" s="279">
        <v>1005.6500000000001</v>
      </c>
      <c r="J305" s="279">
        <v>1009.9</v>
      </c>
      <c r="K305" s="277">
        <v>1001.4</v>
      </c>
      <c r="L305" s="277">
        <v>990</v>
      </c>
      <c r="M305" s="277">
        <v>20.263159999999999</v>
      </c>
    </row>
    <row r="306" spans="1:13">
      <c r="A306" s="268">
        <v>296</v>
      </c>
      <c r="B306" s="277" t="s">
        <v>266</v>
      </c>
      <c r="C306" s="278">
        <v>2340.4</v>
      </c>
      <c r="D306" s="279">
        <v>2352.4666666666667</v>
      </c>
      <c r="E306" s="279">
        <v>2316.9333333333334</v>
      </c>
      <c r="F306" s="279">
        <v>2293.4666666666667</v>
      </c>
      <c r="G306" s="279">
        <v>2257.9333333333334</v>
      </c>
      <c r="H306" s="279">
        <v>2375.9333333333334</v>
      </c>
      <c r="I306" s="279">
        <v>2411.4666666666672</v>
      </c>
      <c r="J306" s="279">
        <v>2434.9333333333334</v>
      </c>
      <c r="K306" s="277">
        <v>2388</v>
      </c>
      <c r="L306" s="277">
        <v>2329</v>
      </c>
      <c r="M306" s="277">
        <v>0.95077</v>
      </c>
    </row>
    <row r="307" spans="1:13">
      <c r="A307" s="268">
        <v>297</v>
      </c>
      <c r="B307" s="277" t="s">
        <v>265</v>
      </c>
      <c r="C307" s="278">
        <v>1579.55</v>
      </c>
      <c r="D307" s="279">
        <v>1595.45</v>
      </c>
      <c r="E307" s="279">
        <v>1559</v>
      </c>
      <c r="F307" s="279">
        <v>1538.45</v>
      </c>
      <c r="G307" s="279">
        <v>1502</v>
      </c>
      <c r="H307" s="279">
        <v>1616</v>
      </c>
      <c r="I307" s="279">
        <v>1652.4500000000003</v>
      </c>
      <c r="J307" s="279">
        <v>1673</v>
      </c>
      <c r="K307" s="277">
        <v>1631.9</v>
      </c>
      <c r="L307" s="277">
        <v>1574.9</v>
      </c>
      <c r="M307" s="277">
        <v>1.64561</v>
      </c>
    </row>
    <row r="308" spans="1:13">
      <c r="A308" s="268">
        <v>298</v>
      </c>
      <c r="B308" s="277" t="s">
        <v>137</v>
      </c>
      <c r="C308" s="278">
        <v>970.1</v>
      </c>
      <c r="D308" s="279">
        <v>974.36666666666667</v>
      </c>
      <c r="E308" s="279">
        <v>956.23333333333335</v>
      </c>
      <c r="F308" s="279">
        <v>942.36666666666667</v>
      </c>
      <c r="G308" s="279">
        <v>924.23333333333335</v>
      </c>
      <c r="H308" s="279">
        <v>988.23333333333335</v>
      </c>
      <c r="I308" s="279">
        <v>1006.3666666666668</v>
      </c>
      <c r="J308" s="279">
        <v>1020.2333333333333</v>
      </c>
      <c r="K308" s="277">
        <v>992.5</v>
      </c>
      <c r="L308" s="277">
        <v>960.5</v>
      </c>
      <c r="M308" s="277">
        <v>43.732430000000001</v>
      </c>
    </row>
    <row r="309" spans="1:13">
      <c r="A309" s="268">
        <v>299</v>
      </c>
      <c r="B309" s="277" t="s">
        <v>457</v>
      </c>
      <c r="C309" s="278">
        <v>1352.3</v>
      </c>
      <c r="D309" s="279">
        <v>1361.7666666666667</v>
      </c>
      <c r="E309" s="279">
        <v>1336.5333333333333</v>
      </c>
      <c r="F309" s="279">
        <v>1320.7666666666667</v>
      </c>
      <c r="G309" s="279">
        <v>1295.5333333333333</v>
      </c>
      <c r="H309" s="279">
        <v>1377.5333333333333</v>
      </c>
      <c r="I309" s="279">
        <v>1402.7666666666664</v>
      </c>
      <c r="J309" s="279">
        <v>1418.5333333333333</v>
      </c>
      <c r="K309" s="277">
        <v>1387</v>
      </c>
      <c r="L309" s="277">
        <v>1346</v>
      </c>
      <c r="M309" s="277">
        <v>0.49004999999999999</v>
      </c>
    </row>
    <row r="310" spans="1:13">
      <c r="A310" s="268">
        <v>300</v>
      </c>
      <c r="B310" s="277" t="s">
        <v>138</v>
      </c>
      <c r="C310" s="278">
        <v>601.95000000000005</v>
      </c>
      <c r="D310" s="279">
        <v>606.2166666666667</v>
      </c>
      <c r="E310" s="279">
        <v>596.73333333333335</v>
      </c>
      <c r="F310" s="279">
        <v>591.51666666666665</v>
      </c>
      <c r="G310" s="279">
        <v>582.0333333333333</v>
      </c>
      <c r="H310" s="279">
        <v>611.43333333333339</v>
      </c>
      <c r="I310" s="279">
        <v>620.91666666666674</v>
      </c>
      <c r="J310" s="279">
        <v>626.13333333333344</v>
      </c>
      <c r="K310" s="277">
        <v>615.70000000000005</v>
      </c>
      <c r="L310" s="277">
        <v>601</v>
      </c>
      <c r="M310" s="277">
        <v>37.080689999999997</v>
      </c>
    </row>
    <row r="311" spans="1:13">
      <c r="A311" s="268">
        <v>301</v>
      </c>
      <c r="B311" s="277" t="s">
        <v>139</v>
      </c>
      <c r="C311" s="278">
        <v>132.4</v>
      </c>
      <c r="D311" s="279">
        <v>132.88333333333335</v>
      </c>
      <c r="E311" s="279">
        <v>131.31666666666672</v>
      </c>
      <c r="F311" s="279">
        <v>130.23333333333338</v>
      </c>
      <c r="G311" s="279">
        <v>128.66666666666674</v>
      </c>
      <c r="H311" s="279">
        <v>133.9666666666667</v>
      </c>
      <c r="I311" s="279">
        <v>135.53333333333336</v>
      </c>
      <c r="J311" s="279">
        <v>136.61666666666667</v>
      </c>
      <c r="K311" s="277">
        <v>134.44999999999999</v>
      </c>
      <c r="L311" s="277">
        <v>131.80000000000001</v>
      </c>
      <c r="M311" s="277">
        <v>111.70689</v>
      </c>
    </row>
    <row r="312" spans="1:13">
      <c r="A312" s="268">
        <v>302</v>
      </c>
      <c r="B312" s="277" t="s">
        <v>319</v>
      </c>
      <c r="C312" s="278">
        <v>14.1</v>
      </c>
      <c r="D312" s="279">
        <v>14.183333333333332</v>
      </c>
      <c r="E312" s="279">
        <v>13.616666666666664</v>
      </c>
      <c r="F312" s="279">
        <v>13.133333333333331</v>
      </c>
      <c r="G312" s="279">
        <v>12.566666666666663</v>
      </c>
      <c r="H312" s="279">
        <v>14.666666666666664</v>
      </c>
      <c r="I312" s="279">
        <v>15.233333333333331</v>
      </c>
      <c r="J312" s="279">
        <v>15.716666666666665</v>
      </c>
      <c r="K312" s="277">
        <v>14.75</v>
      </c>
      <c r="L312" s="277">
        <v>13.7</v>
      </c>
      <c r="M312" s="277">
        <v>98.887129999999999</v>
      </c>
    </row>
    <row r="313" spans="1:13">
      <c r="A313" s="268">
        <v>303</v>
      </c>
      <c r="B313" s="277" t="s">
        <v>464</v>
      </c>
      <c r="C313" s="278">
        <v>144.94999999999999</v>
      </c>
      <c r="D313" s="279">
        <v>147.08333333333334</v>
      </c>
      <c r="E313" s="279">
        <v>140.91666666666669</v>
      </c>
      <c r="F313" s="279">
        <v>136.88333333333335</v>
      </c>
      <c r="G313" s="279">
        <v>130.7166666666667</v>
      </c>
      <c r="H313" s="279">
        <v>151.11666666666667</v>
      </c>
      <c r="I313" s="279">
        <v>157.28333333333336</v>
      </c>
      <c r="J313" s="279">
        <v>161.31666666666666</v>
      </c>
      <c r="K313" s="277">
        <v>153.25</v>
      </c>
      <c r="L313" s="277">
        <v>143.05000000000001</v>
      </c>
      <c r="M313" s="277">
        <v>6.2928899999999999</v>
      </c>
    </row>
    <row r="314" spans="1:13">
      <c r="A314" s="268">
        <v>304</v>
      </c>
      <c r="B314" s="277" t="s">
        <v>466</v>
      </c>
      <c r="C314" s="278">
        <v>354.95</v>
      </c>
      <c r="D314" s="279">
        <v>358.5333333333333</v>
      </c>
      <c r="E314" s="279">
        <v>346.96666666666658</v>
      </c>
      <c r="F314" s="279">
        <v>338.98333333333329</v>
      </c>
      <c r="G314" s="279">
        <v>327.41666666666657</v>
      </c>
      <c r="H314" s="279">
        <v>366.51666666666659</v>
      </c>
      <c r="I314" s="279">
        <v>378.08333333333331</v>
      </c>
      <c r="J314" s="279">
        <v>386.06666666666661</v>
      </c>
      <c r="K314" s="277">
        <v>370.1</v>
      </c>
      <c r="L314" s="277">
        <v>350.55</v>
      </c>
      <c r="M314" s="277">
        <v>1.53749</v>
      </c>
    </row>
    <row r="315" spans="1:13">
      <c r="A315" s="268">
        <v>305</v>
      </c>
      <c r="B315" s="277" t="s">
        <v>462</v>
      </c>
      <c r="C315" s="278">
        <v>3030.35</v>
      </c>
      <c r="D315" s="279">
        <v>3035.4666666666672</v>
      </c>
      <c r="E315" s="279">
        <v>3000.9333333333343</v>
      </c>
      <c r="F315" s="279">
        <v>2971.5166666666673</v>
      </c>
      <c r="G315" s="279">
        <v>2936.9833333333345</v>
      </c>
      <c r="H315" s="279">
        <v>3064.8833333333341</v>
      </c>
      <c r="I315" s="279">
        <v>3099.416666666667</v>
      </c>
      <c r="J315" s="279">
        <v>3128.8333333333339</v>
      </c>
      <c r="K315" s="277">
        <v>3070</v>
      </c>
      <c r="L315" s="277">
        <v>3006.05</v>
      </c>
      <c r="M315" s="277">
        <v>0.14815</v>
      </c>
    </row>
    <row r="316" spans="1:13">
      <c r="A316" s="268">
        <v>306</v>
      </c>
      <c r="B316" s="277" t="s">
        <v>463</v>
      </c>
      <c r="C316" s="278">
        <v>251.95</v>
      </c>
      <c r="D316" s="279">
        <v>256.38333333333338</v>
      </c>
      <c r="E316" s="279">
        <v>245.76666666666677</v>
      </c>
      <c r="F316" s="279">
        <v>239.58333333333337</v>
      </c>
      <c r="G316" s="279">
        <v>228.96666666666675</v>
      </c>
      <c r="H316" s="279">
        <v>262.56666666666678</v>
      </c>
      <c r="I316" s="279">
        <v>273.18333333333345</v>
      </c>
      <c r="J316" s="279">
        <v>279.36666666666679</v>
      </c>
      <c r="K316" s="277">
        <v>267</v>
      </c>
      <c r="L316" s="277">
        <v>250.2</v>
      </c>
      <c r="M316" s="277">
        <v>7.0630800000000002</v>
      </c>
    </row>
    <row r="317" spans="1:13">
      <c r="A317" s="268">
        <v>307</v>
      </c>
      <c r="B317" s="277" t="s">
        <v>140</v>
      </c>
      <c r="C317" s="278">
        <v>161.05000000000001</v>
      </c>
      <c r="D317" s="279">
        <v>161.23333333333335</v>
      </c>
      <c r="E317" s="279">
        <v>158.7166666666667</v>
      </c>
      <c r="F317" s="279">
        <v>156.38333333333335</v>
      </c>
      <c r="G317" s="279">
        <v>153.8666666666667</v>
      </c>
      <c r="H317" s="279">
        <v>163.56666666666669</v>
      </c>
      <c r="I317" s="279">
        <v>166.08333333333334</v>
      </c>
      <c r="J317" s="279">
        <v>168.41666666666669</v>
      </c>
      <c r="K317" s="277">
        <v>163.75</v>
      </c>
      <c r="L317" s="277">
        <v>158.9</v>
      </c>
      <c r="M317" s="277">
        <v>113.59702</v>
      </c>
    </row>
    <row r="318" spans="1:13">
      <c r="A318" s="268">
        <v>308</v>
      </c>
      <c r="B318" s="277" t="s">
        <v>141</v>
      </c>
      <c r="C318" s="278">
        <v>373.85</v>
      </c>
      <c r="D318" s="279">
        <v>374.91666666666669</v>
      </c>
      <c r="E318" s="279">
        <v>369.13333333333338</v>
      </c>
      <c r="F318" s="279">
        <v>364.41666666666669</v>
      </c>
      <c r="G318" s="279">
        <v>358.63333333333338</v>
      </c>
      <c r="H318" s="279">
        <v>379.63333333333338</v>
      </c>
      <c r="I318" s="279">
        <v>385.41666666666669</v>
      </c>
      <c r="J318" s="279">
        <v>390.13333333333338</v>
      </c>
      <c r="K318" s="277">
        <v>380.7</v>
      </c>
      <c r="L318" s="277">
        <v>370.2</v>
      </c>
      <c r="M318" s="277">
        <v>29.625309999999999</v>
      </c>
    </row>
    <row r="319" spans="1:13">
      <c r="A319" s="268">
        <v>309</v>
      </c>
      <c r="B319" s="277" t="s">
        <v>142</v>
      </c>
      <c r="C319" s="278">
        <v>7082.5</v>
      </c>
      <c r="D319" s="279">
        <v>7045.833333333333</v>
      </c>
      <c r="E319" s="279">
        <v>6991.6666666666661</v>
      </c>
      <c r="F319" s="279">
        <v>6900.833333333333</v>
      </c>
      <c r="G319" s="279">
        <v>6846.6666666666661</v>
      </c>
      <c r="H319" s="279">
        <v>7136.6666666666661</v>
      </c>
      <c r="I319" s="279">
        <v>7190.8333333333321</v>
      </c>
      <c r="J319" s="279">
        <v>7281.6666666666661</v>
      </c>
      <c r="K319" s="277">
        <v>7100</v>
      </c>
      <c r="L319" s="277">
        <v>6955</v>
      </c>
      <c r="M319" s="277">
        <v>9.6117799999999995</v>
      </c>
    </row>
    <row r="320" spans="1:13">
      <c r="A320" s="268">
        <v>310</v>
      </c>
      <c r="B320" s="277" t="s">
        <v>458</v>
      </c>
      <c r="C320" s="278">
        <v>799.75</v>
      </c>
      <c r="D320" s="279">
        <v>808.85</v>
      </c>
      <c r="E320" s="279">
        <v>781.6</v>
      </c>
      <c r="F320" s="279">
        <v>763.45</v>
      </c>
      <c r="G320" s="279">
        <v>736.2</v>
      </c>
      <c r="H320" s="279">
        <v>827</v>
      </c>
      <c r="I320" s="279">
        <v>854.25</v>
      </c>
      <c r="J320" s="279">
        <v>872.4</v>
      </c>
      <c r="K320" s="277">
        <v>836.1</v>
      </c>
      <c r="L320" s="277">
        <v>790.7</v>
      </c>
      <c r="M320" s="277">
        <v>0.53680000000000005</v>
      </c>
    </row>
    <row r="321" spans="1:13">
      <c r="A321" s="268">
        <v>311</v>
      </c>
      <c r="B321" s="277" t="s">
        <v>143</v>
      </c>
      <c r="C321" s="278">
        <v>581.29999999999995</v>
      </c>
      <c r="D321" s="279">
        <v>583.13333333333333</v>
      </c>
      <c r="E321" s="279">
        <v>577.76666666666665</v>
      </c>
      <c r="F321" s="279">
        <v>574.23333333333335</v>
      </c>
      <c r="G321" s="279">
        <v>568.86666666666667</v>
      </c>
      <c r="H321" s="279">
        <v>586.66666666666663</v>
      </c>
      <c r="I321" s="279">
        <v>592.03333333333319</v>
      </c>
      <c r="J321" s="279">
        <v>595.56666666666661</v>
      </c>
      <c r="K321" s="277">
        <v>588.5</v>
      </c>
      <c r="L321" s="277">
        <v>579.6</v>
      </c>
      <c r="M321" s="277">
        <v>14.365180000000001</v>
      </c>
    </row>
    <row r="322" spans="1:13">
      <c r="A322" s="268">
        <v>312</v>
      </c>
      <c r="B322" s="277" t="s">
        <v>472</v>
      </c>
      <c r="C322" s="278">
        <v>1708.05</v>
      </c>
      <c r="D322" s="279">
        <v>1712.75</v>
      </c>
      <c r="E322" s="279">
        <v>1696.3</v>
      </c>
      <c r="F322" s="279">
        <v>1684.55</v>
      </c>
      <c r="G322" s="279">
        <v>1668.1</v>
      </c>
      <c r="H322" s="279">
        <v>1724.5</v>
      </c>
      <c r="I322" s="279">
        <v>1740.9499999999998</v>
      </c>
      <c r="J322" s="279">
        <v>1752.7</v>
      </c>
      <c r="K322" s="277">
        <v>1729.2</v>
      </c>
      <c r="L322" s="277">
        <v>1701</v>
      </c>
      <c r="M322" s="277">
        <v>1.6305000000000001</v>
      </c>
    </row>
    <row r="323" spans="1:13">
      <c r="A323" s="268">
        <v>313</v>
      </c>
      <c r="B323" s="277" t="s">
        <v>468</v>
      </c>
      <c r="C323" s="278">
        <v>1785.7</v>
      </c>
      <c r="D323" s="279">
        <v>1822.5</v>
      </c>
      <c r="E323" s="279">
        <v>1727</v>
      </c>
      <c r="F323" s="279">
        <v>1668.3</v>
      </c>
      <c r="G323" s="279">
        <v>1572.8</v>
      </c>
      <c r="H323" s="279">
        <v>1881.2</v>
      </c>
      <c r="I323" s="279">
        <v>1976.7</v>
      </c>
      <c r="J323" s="279">
        <v>2035.4</v>
      </c>
      <c r="K323" s="277">
        <v>1918</v>
      </c>
      <c r="L323" s="277">
        <v>1763.8</v>
      </c>
      <c r="M323" s="277">
        <v>2.6663600000000001</v>
      </c>
    </row>
    <row r="324" spans="1:13">
      <c r="A324" s="268">
        <v>314</v>
      </c>
      <c r="B324" s="277" t="s">
        <v>144</v>
      </c>
      <c r="C324" s="278">
        <v>549.45000000000005</v>
      </c>
      <c r="D324" s="279">
        <v>552.63333333333333</v>
      </c>
      <c r="E324" s="279">
        <v>540.26666666666665</v>
      </c>
      <c r="F324" s="279">
        <v>531.08333333333337</v>
      </c>
      <c r="G324" s="279">
        <v>518.7166666666667</v>
      </c>
      <c r="H324" s="279">
        <v>561.81666666666661</v>
      </c>
      <c r="I324" s="279">
        <v>574.18333333333317</v>
      </c>
      <c r="J324" s="279">
        <v>583.36666666666656</v>
      </c>
      <c r="K324" s="277">
        <v>565</v>
      </c>
      <c r="L324" s="277">
        <v>543.45000000000005</v>
      </c>
      <c r="M324" s="277">
        <v>9.3187599999999993</v>
      </c>
    </row>
    <row r="325" spans="1:13">
      <c r="A325" s="268">
        <v>315</v>
      </c>
      <c r="B325" s="277" t="s">
        <v>145</v>
      </c>
      <c r="C325" s="278">
        <v>1060.05</v>
      </c>
      <c r="D325" s="279">
        <v>1060</v>
      </c>
      <c r="E325" s="279">
        <v>1045.0999999999999</v>
      </c>
      <c r="F325" s="279">
        <v>1030.1499999999999</v>
      </c>
      <c r="G325" s="279">
        <v>1015.2499999999998</v>
      </c>
      <c r="H325" s="279">
        <v>1074.95</v>
      </c>
      <c r="I325" s="279">
        <v>1089.8500000000001</v>
      </c>
      <c r="J325" s="279">
        <v>1104.8000000000002</v>
      </c>
      <c r="K325" s="277">
        <v>1074.9000000000001</v>
      </c>
      <c r="L325" s="277">
        <v>1045.05</v>
      </c>
      <c r="M325" s="277">
        <v>16.241199999999999</v>
      </c>
    </row>
    <row r="326" spans="1:13">
      <c r="A326" s="268">
        <v>316</v>
      </c>
      <c r="B326" s="277" t="s">
        <v>465</v>
      </c>
      <c r="C326" s="278">
        <v>186.8</v>
      </c>
      <c r="D326" s="279">
        <v>187.41666666666666</v>
      </c>
      <c r="E326" s="279">
        <v>184.88333333333333</v>
      </c>
      <c r="F326" s="279">
        <v>182.96666666666667</v>
      </c>
      <c r="G326" s="279">
        <v>180.43333333333334</v>
      </c>
      <c r="H326" s="279">
        <v>189.33333333333331</v>
      </c>
      <c r="I326" s="279">
        <v>191.86666666666667</v>
      </c>
      <c r="J326" s="279">
        <v>193.7833333333333</v>
      </c>
      <c r="K326" s="277">
        <v>189.95</v>
      </c>
      <c r="L326" s="277">
        <v>185.5</v>
      </c>
      <c r="M326" s="277">
        <v>1.86809</v>
      </c>
    </row>
    <row r="327" spans="1:13">
      <c r="A327" s="268">
        <v>317</v>
      </c>
      <c r="B327" s="277" t="s">
        <v>1976</v>
      </c>
      <c r="C327" s="278">
        <v>223.45</v>
      </c>
      <c r="D327" s="279">
        <v>221.25</v>
      </c>
      <c r="E327" s="279">
        <v>212.7</v>
      </c>
      <c r="F327" s="279">
        <v>201.95</v>
      </c>
      <c r="G327" s="279">
        <v>193.39999999999998</v>
      </c>
      <c r="H327" s="279">
        <v>232</v>
      </c>
      <c r="I327" s="279">
        <v>240.55</v>
      </c>
      <c r="J327" s="279">
        <v>251.3</v>
      </c>
      <c r="K327" s="277">
        <v>229.8</v>
      </c>
      <c r="L327" s="277">
        <v>210.5</v>
      </c>
      <c r="M327" s="277">
        <v>54.021630000000002</v>
      </c>
    </row>
    <row r="328" spans="1:13">
      <c r="A328" s="268">
        <v>318</v>
      </c>
      <c r="B328" s="277" t="s">
        <v>469</v>
      </c>
      <c r="C328" s="278">
        <v>80.650000000000006</v>
      </c>
      <c r="D328" s="279">
        <v>80.650000000000006</v>
      </c>
      <c r="E328" s="279">
        <v>79.400000000000006</v>
      </c>
      <c r="F328" s="279">
        <v>78.150000000000006</v>
      </c>
      <c r="G328" s="279">
        <v>76.900000000000006</v>
      </c>
      <c r="H328" s="279">
        <v>81.900000000000006</v>
      </c>
      <c r="I328" s="279">
        <v>83.15</v>
      </c>
      <c r="J328" s="279">
        <v>84.4</v>
      </c>
      <c r="K328" s="277">
        <v>81.900000000000006</v>
      </c>
      <c r="L328" s="277">
        <v>79.400000000000006</v>
      </c>
      <c r="M328" s="277">
        <v>29.10838</v>
      </c>
    </row>
    <row r="329" spans="1:13">
      <c r="A329" s="268">
        <v>319</v>
      </c>
      <c r="B329" s="277" t="s">
        <v>470</v>
      </c>
      <c r="C329" s="278">
        <v>342.1</v>
      </c>
      <c r="D329" s="279">
        <v>338.03333333333336</v>
      </c>
      <c r="E329" s="279">
        <v>330.06666666666672</v>
      </c>
      <c r="F329" s="279">
        <v>318.03333333333336</v>
      </c>
      <c r="G329" s="279">
        <v>310.06666666666672</v>
      </c>
      <c r="H329" s="279">
        <v>350.06666666666672</v>
      </c>
      <c r="I329" s="279">
        <v>358.0333333333333</v>
      </c>
      <c r="J329" s="279">
        <v>370.06666666666672</v>
      </c>
      <c r="K329" s="277">
        <v>346</v>
      </c>
      <c r="L329" s="277">
        <v>326</v>
      </c>
      <c r="M329" s="277">
        <v>6.3571999999999997</v>
      </c>
    </row>
    <row r="330" spans="1:13">
      <c r="A330" s="268">
        <v>320</v>
      </c>
      <c r="B330" s="277" t="s">
        <v>146</v>
      </c>
      <c r="C330" s="278">
        <v>1153.0999999999999</v>
      </c>
      <c r="D330" s="279">
        <v>1158.8</v>
      </c>
      <c r="E330" s="279">
        <v>1142.8</v>
      </c>
      <c r="F330" s="279">
        <v>1132.5</v>
      </c>
      <c r="G330" s="279">
        <v>1116.5</v>
      </c>
      <c r="H330" s="279">
        <v>1169.0999999999999</v>
      </c>
      <c r="I330" s="279">
        <v>1185.0999999999999</v>
      </c>
      <c r="J330" s="279">
        <v>1195.3999999999999</v>
      </c>
      <c r="K330" s="277">
        <v>1174.8</v>
      </c>
      <c r="L330" s="277">
        <v>1148.5</v>
      </c>
      <c r="M330" s="277">
        <v>5.0165899999999999</v>
      </c>
    </row>
    <row r="331" spans="1:13">
      <c r="A331" s="268">
        <v>321</v>
      </c>
      <c r="B331" s="277" t="s">
        <v>459</v>
      </c>
      <c r="C331" s="278">
        <v>19.95</v>
      </c>
      <c r="D331" s="279">
        <v>20.349999999999998</v>
      </c>
      <c r="E331" s="279">
        <v>19.349999999999994</v>
      </c>
      <c r="F331" s="279">
        <v>18.749999999999996</v>
      </c>
      <c r="G331" s="279">
        <v>17.749999999999993</v>
      </c>
      <c r="H331" s="279">
        <v>20.949999999999996</v>
      </c>
      <c r="I331" s="279">
        <v>21.950000000000003</v>
      </c>
      <c r="J331" s="279">
        <v>22.549999999999997</v>
      </c>
      <c r="K331" s="277">
        <v>21.35</v>
      </c>
      <c r="L331" s="277">
        <v>19.75</v>
      </c>
      <c r="M331" s="277">
        <v>17.80247</v>
      </c>
    </row>
    <row r="332" spans="1:13">
      <c r="A332" s="268">
        <v>322</v>
      </c>
      <c r="B332" s="277" t="s">
        <v>460</v>
      </c>
      <c r="C332" s="278">
        <v>149.05000000000001</v>
      </c>
      <c r="D332" s="279">
        <v>150.66666666666666</v>
      </c>
      <c r="E332" s="279">
        <v>146.63333333333333</v>
      </c>
      <c r="F332" s="279">
        <v>144.21666666666667</v>
      </c>
      <c r="G332" s="279">
        <v>140.18333333333334</v>
      </c>
      <c r="H332" s="279">
        <v>153.08333333333331</v>
      </c>
      <c r="I332" s="279">
        <v>157.11666666666667</v>
      </c>
      <c r="J332" s="279">
        <v>159.5333333333333</v>
      </c>
      <c r="K332" s="277">
        <v>154.69999999999999</v>
      </c>
      <c r="L332" s="277">
        <v>148.25</v>
      </c>
      <c r="M332" s="277">
        <v>4.8528500000000001</v>
      </c>
    </row>
    <row r="333" spans="1:13">
      <c r="A333" s="268">
        <v>323</v>
      </c>
      <c r="B333" s="277" t="s">
        <v>147</v>
      </c>
      <c r="C333" s="278">
        <v>117.6</v>
      </c>
      <c r="D333" s="279">
        <v>118.13333333333333</v>
      </c>
      <c r="E333" s="279">
        <v>116.31666666666665</v>
      </c>
      <c r="F333" s="279">
        <v>115.03333333333332</v>
      </c>
      <c r="G333" s="279">
        <v>113.21666666666664</v>
      </c>
      <c r="H333" s="279">
        <v>119.41666666666666</v>
      </c>
      <c r="I333" s="279">
        <v>121.23333333333332</v>
      </c>
      <c r="J333" s="279">
        <v>122.51666666666667</v>
      </c>
      <c r="K333" s="277">
        <v>119.95</v>
      </c>
      <c r="L333" s="277">
        <v>116.85</v>
      </c>
      <c r="M333" s="277">
        <v>158.31252000000001</v>
      </c>
    </row>
    <row r="334" spans="1:13">
      <c r="A334" s="268">
        <v>324</v>
      </c>
      <c r="B334" s="277" t="s">
        <v>471</v>
      </c>
      <c r="C334" s="278">
        <v>690.15</v>
      </c>
      <c r="D334" s="279">
        <v>690.05000000000007</v>
      </c>
      <c r="E334" s="279">
        <v>682.10000000000014</v>
      </c>
      <c r="F334" s="279">
        <v>674.05000000000007</v>
      </c>
      <c r="G334" s="279">
        <v>666.10000000000014</v>
      </c>
      <c r="H334" s="279">
        <v>698.10000000000014</v>
      </c>
      <c r="I334" s="279">
        <v>706.05000000000018</v>
      </c>
      <c r="J334" s="279">
        <v>714.10000000000014</v>
      </c>
      <c r="K334" s="277">
        <v>698</v>
      </c>
      <c r="L334" s="277">
        <v>682</v>
      </c>
      <c r="M334" s="277">
        <v>0.96453999999999995</v>
      </c>
    </row>
    <row r="335" spans="1:13">
      <c r="A335" s="268">
        <v>325</v>
      </c>
      <c r="B335" s="277" t="s">
        <v>268</v>
      </c>
      <c r="C335" s="278">
        <v>1197.95</v>
      </c>
      <c r="D335" s="279">
        <v>1200.9833333333333</v>
      </c>
      <c r="E335" s="279">
        <v>1186.9666666666667</v>
      </c>
      <c r="F335" s="279">
        <v>1175.9833333333333</v>
      </c>
      <c r="G335" s="279">
        <v>1161.9666666666667</v>
      </c>
      <c r="H335" s="279">
        <v>1211.9666666666667</v>
      </c>
      <c r="I335" s="279">
        <v>1225.9833333333336</v>
      </c>
      <c r="J335" s="279">
        <v>1236.9666666666667</v>
      </c>
      <c r="K335" s="277">
        <v>1215</v>
      </c>
      <c r="L335" s="277">
        <v>1190</v>
      </c>
      <c r="M335" s="277">
        <v>2.59192</v>
      </c>
    </row>
    <row r="336" spans="1:13">
      <c r="A336" s="268">
        <v>326</v>
      </c>
      <c r="B336" s="277" t="s">
        <v>148</v>
      </c>
      <c r="C336" s="278">
        <v>59598.55</v>
      </c>
      <c r="D336" s="279">
        <v>59880.366666666669</v>
      </c>
      <c r="E336" s="279">
        <v>59223.233333333337</v>
      </c>
      <c r="F336" s="279">
        <v>58847.916666666672</v>
      </c>
      <c r="G336" s="279">
        <v>58190.78333333334</v>
      </c>
      <c r="H336" s="279">
        <v>60255.683333333334</v>
      </c>
      <c r="I336" s="279">
        <v>60912.816666666666</v>
      </c>
      <c r="J336" s="279">
        <v>61288.133333333331</v>
      </c>
      <c r="K336" s="277">
        <v>60537.5</v>
      </c>
      <c r="L336" s="277">
        <v>59505.05</v>
      </c>
      <c r="M336" s="277">
        <v>0.22258</v>
      </c>
    </row>
    <row r="337" spans="1:13">
      <c r="A337" s="268">
        <v>327</v>
      </c>
      <c r="B337" s="277" t="s">
        <v>267</v>
      </c>
      <c r="C337" s="278">
        <v>34.25</v>
      </c>
      <c r="D337" s="279">
        <v>34.449999999999996</v>
      </c>
      <c r="E337" s="279">
        <v>33.949999999999989</v>
      </c>
      <c r="F337" s="279">
        <v>33.649999999999991</v>
      </c>
      <c r="G337" s="279">
        <v>33.149999999999984</v>
      </c>
      <c r="H337" s="279">
        <v>34.749999999999993</v>
      </c>
      <c r="I337" s="279">
        <v>35.250000000000007</v>
      </c>
      <c r="J337" s="279">
        <v>35.549999999999997</v>
      </c>
      <c r="K337" s="277">
        <v>34.950000000000003</v>
      </c>
      <c r="L337" s="277">
        <v>34.15</v>
      </c>
      <c r="M337" s="277">
        <v>8.4186999999999994</v>
      </c>
    </row>
    <row r="338" spans="1:13">
      <c r="A338" s="268">
        <v>328</v>
      </c>
      <c r="B338" s="277" t="s">
        <v>149</v>
      </c>
      <c r="C338" s="278">
        <v>1212.05</v>
      </c>
      <c r="D338" s="279">
        <v>1199.0166666666667</v>
      </c>
      <c r="E338" s="279">
        <v>1183.0333333333333</v>
      </c>
      <c r="F338" s="279">
        <v>1154.0166666666667</v>
      </c>
      <c r="G338" s="279">
        <v>1138.0333333333333</v>
      </c>
      <c r="H338" s="279">
        <v>1228.0333333333333</v>
      </c>
      <c r="I338" s="279">
        <v>1244.0166666666664</v>
      </c>
      <c r="J338" s="279">
        <v>1273.0333333333333</v>
      </c>
      <c r="K338" s="277">
        <v>1215</v>
      </c>
      <c r="L338" s="277">
        <v>1170</v>
      </c>
      <c r="M338" s="277">
        <v>26.104120000000002</v>
      </c>
    </row>
    <row r="339" spans="1:13">
      <c r="A339" s="268">
        <v>329</v>
      </c>
      <c r="B339" s="277" t="s">
        <v>3162</v>
      </c>
      <c r="C339" s="278">
        <v>280.60000000000002</v>
      </c>
      <c r="D339" s="279">
        <v>278.91666666666669</v>
      </c>
      <c r="E339" s="279">
        <v>268.83333333333337</v>
      </c>
      <c r="F339" s="279">
        <v>257.06666666666666</v>
      </c>
      <c r="G339" s="279">
        <v>246.98333333333335</v>
      </c>
      <c r="H339" s="279">
        <v>290.68333333333339</v>
      </c>
      <c r="I339" s="279">
        <v>300.76666666666677</v>
      </c>
      <c r="J339" s="279">
        <v>312.53333333333342</v>
      </c>
      <c r="K339" s="277">
        <v>289</v>
      </c>
      <c r="L339" s="277">
        <v>267.14999999999998</v>
      </c>
      <c r="M339" s="277">
        <v>31.731280000000002</v>
      </c>
    </row>
    <row r="340" spans="1:13">
      <c r="A340" s="268">
        <v>330</v>
      </c>
      <c r="B340" s="277" t="s">
        <v>269</v>
      </c>
      <c r="C340" s="278">
        <v>851.3</v>
      </c>
      <c r="D340" s="279">
        <v>849.69999999999993</v>
      </c>
      <c r="E340" s="279">
        <v>834.59999999999991</v>
      </c>
      <c r="F340" s="279">
        <v>817.9</v>
      </c>
      <c r="G340" s="279">
        <v>802.8</v>
      </c>
      <c r="H340" s="279">
        <v>866.39999999999986</v>
      </c>
      <c r="I340" s="279">
        <v>881.5</v>
      </c>
      <c r="J340" s="279">
        <v>898.19999999999982</v>
      </c>
      <c r="K340" s="277">
        <v>864.8</v>
      </c>
      <c r="L340" s="277">
        <v>833</v>
      </c>
      <c r="M340" s="277">
        <v>4.3301499999999997</v>
      </c>
    </row>
    <row r="341" spans="1:13">
      <c r="A341" s="268">
        <v>331</v>
      </c>
      <c r="B341" s="277" t="s">
        <v>150</v>
      </c>
      <c r="C341" s="278">
        <v>37.700000000000003</v>
      </c>
      <c r="D341" s="279">
        <v>37.916666666666664</v>
      </c>
      <c r="E341" s="279">
        <v>37.333333333333329</v>
      </c>
      <c r="F341" s="279">
        <v>36.966666666666661</v>
      </c>
      <c r="G341" s="279">
        <v>36.383333333333326</v>
      </c>
      <c r="H341" s="279">
        <v>38.283333333333331</v>
      </c>
      <c r="I341" s="279">
        <v>38.86666666666666</v>
      </c>
      <c r="J341" s="279">
        <v>39.233333333333334</v>
      </c>
      <c r="K341" s="277">
        <v>38.5</v>
      </c>
      <c r="L341" s="277">
        <v>37.549999999999997</v>
      </c>
      <c r="M341" s="277">
        <v>79.916259999999994</v>
      </c>
    </row>
    <row r="342" spans="1:13">
      <c r="A342" s="268">
        <v>332</v>
      </c>
      <c r="B342" s="277" t="s">
        <v>261</v>
      </c>
      <c r="C342" s="278">
        <v>3238.8</v>
      </c>
      <c r="D342" s="279">
        <v>3246.3833333333332</v>
      </c>
      <c r="E342" s="279">
        <v>3216.4166666666665</v>
      </c>
      <c r="F342" s="279">
        <v>3194.0333333333333</v>
      </c>
      <c r="G342" s="279">
        <v>3164.0666666666666</v>
      </c>
      <c r="H342" s="279">
        <v>3268.7666666666664</v>
      </c>
      <c r="I342" s="279">
        <v>3298.7333333333336</v>
      </c>
      <c r="J342" s="279">
        <v>3321.1166666666663</v>
      </c>
      <c r="K342" s="277">
        <v>3276.35</v>
      </c>
      <c r="L342" s="277">
        <v>3224</v>
      </c>
      <c r="M342" s="277">
        <v>3.6876500000000001</v>
      </c>
    </row>
    <row r="343" spans="1:13">
      <c r="A343" s="268">
        <v>333</v>
      </c>
      <c r="B343" s="277" t="s">
        <v>478</v>
      </c>
      <c r="C343" s="278">
        <v>2144.9499999999998</v>
      </c>
      <c r="D343" s="279">
        <v>2138.15</v>
      </c>
      <c r="E343" s="279">
        <v>2106.8000000000002</v>
      </c>
      <c r="F343" s="279">
        <v>2068.65</v>
      </c>
      <c r="G343" s="279">
        <v>2037.3000000000002</v>
      </c>
      <c r="H343" s="279">
        <v>2176.3000000000002</v>
      </c>
      <c r="I343" s="279">
        <v>2207.6499999999996</v>
      </c>
      <c r="J343" s="279">
        <v>2245.8000000000002</v>
      </c>
      <c r="K343" s="277">
        <v>2169.5</v>
      </c>
      <c r="L343" s="277">
        <v>2100</v>
      </c>
      <c r="M343" s="277">
        <v>2.14175</v>
      </c>
    </row>
    <row r="344" spans="1:13">
      <c r="A344" s="268">
        <v>334</v>
      </c>
      <c r="B344" s="277" t="s">
        <v>151</v>
      </c>
      <c r="C344" s="278">
        <v>28.7</v>
      </c>
      <c r="D344" s="279">
        <v>28.983333333333334</v>
      </c>
      <c r="E344" s="279">
        <v>28.216666666666669</v>
      </c>
      <c r="F344" s="279">
        <v>27.733333333333334</v>
      </c>
      <c r="G344" s="279">
        <v>26.966666666666669</v>
      </c>
      <c r="H344" s="279">
        <v>29.466666666666669</v>
      </c>
      <c r="I344" s="279">
        <v>30.233333333333334</v>
      </c>
      <c r="J344" s="279">
        <v>30.716666666666669</v>
      </c>
      <c r="K344" s="277">
        <v>29.75</v>
      </c>
      <c r="L344" s="277">
        <v>28.5</v>
      </c>
      <c r="M344" s="277">
        <v>106.7593</v>
      </c>
    </row>
    <row r="345" spans="1:13">
      <c r="A345" s="268">
        <v>335</v>
      </c>
      <c r="B345" s="277" t="s">
        <v>477</v>
      </c>
      <c r="C345" s="278">
        <v>64.95</v>
      </c>
      <c r="D345" s="279">
        <v>63.583333333333336</v>
      </c>
      <c r="E345" s="279">
        <v>59.066666666666677</v>
      </c>
      <c r="F345" s="279">
        <v>53.183333333333344</v>
      </c>
      <c r="G345" s="279">
        <v>48.666666666666686</v>
      </c>
      <c r="H345" s="279">
        <v>69.466666666666669</v>
      </c>
      <c r="I345" s="279">
        <v>73.983333333333334</v>
      </c>
      <c r="J345" s="279">
        <v>79.86666666666666</v>
      </c>
      <c r="K345" s="277">
        <v>68.099999999999994</v>
      </c>
      <c r="L345" s="277">
        <v>57.7</v>
      </c>
      <c r="M345" s="277">
        <v>71.843429999999998</v>
      </c>
    </row>
    <row r="346" spans="1:13">
      <c r="A346" s="268">
        <v>336</v>
      </c>
      <c r="B346" s="277" t="s">
        <v>152</v>
      </c>
      <c r="C346" s="278">
        <v>36</v>
      </c>
      <c r="D346" s="279">
        <v>36.199999999999996</v>
      </c>
      <c r="E346" s="279">
        <v>35.399999999999991</v>
      </c>
      <c r="F346" s="279">
        <v>34.799999999999997</v>
      </c>
      <c r="G346" s="279">
        <v>33.999999999999993</v>
      </c>
      <c r="H346" s="279">
        <v>36.79999999999999</v>
      </c>
      <c r="I346" s="279">
        <v>37.599999999999987</v>
      </c>
      <c r="J346" s="279">
        <v>38.199999999999989</v>
      </c>
      <c r="K346" s="277">
        <v>37</v>
      </c>
      <c r="L346" s="277">
        <v>35.6</v>
      </c>
      <c r="M346" s="277">
        <v>190.36749</v>
      </c>
    </row>
    <row r="347" spans="1:13">
      <c r="A347" s="268">
        <v>337</v>
      </c>
      <c r="B347" s="277" t="s">
        <v>473</v>
      </c>
      <c r="C347" s="278">
        <v>566.15</v>
      </c>
      <c r="D347" s="279">
        <v>556.78333333333342</v>
      </c>
      <c r="E347" s="279">
        <v>537.56666666666683</v>
      </c>
      <c r="F347" s="279">
        <v>508.98333333333346</v>
      </c>
      <c r="G347" s="279">
        <v>489.76666666666688</v>
      </c>
      <c r="H347" s="279">
        <v>585.36666666666679</v>
      </c>
      <c r="I347" s="279">
        <v>604.58333333333326</v>
      </c>
      <c r="J347" s="279">
        <v>633.16666666666674</v>
      </c>
      <c r="K347" s="277">
        <v>576</v>
      </c>
      <c r="L347" s="277">
        <v>528.20000000000005</v>
      </c>
      <c r="M347" s="277">
        <v>5.9901799999999996</v>
      </c>
    </row>
    <row r="348" spans="1:13">
      <c r="A348" s="268">
        <v>338</v>
      </c>
      <c r="B348" s="277" t="s">
        <v>153</v>
      </c>
      <c r="C348" s="278">
        <v>16478.8</v>
      </c>
      <c r="D348" s="279">
        <v>16529.233333333334</v>
      </c>
      <c r="E348" s="279">
        <v>16350.566666666666</v>
      </c>
      <c r="F348" s="279">
        <v>16222.333333333332</v>
      </c>
      <c r="G348" s="279">
        <v>16043.666666666664</v>
      </c>
      <c r="H348" s="279">
        <v>16657.466666666667</v>
      </c>
      <c r="I348" s="279">
        <v>16836.133333333331</v>
      </c>
      <c r="J348" s="279">
        <v>16964.366666666669</v>
      </c>
      <c r="K348" s="277">
        <v>16707.900000000001</v>
      </c>
      <c r="L348" s="277">
        <v>16401</v>
      </c>
      <c r="M348" s="277">
        <v>0.74073</v>
      </c>
    </row>
    <row r="349" spans="1:13">
      <c r="A349" s="268">
        <v>339</v>
      </c>
      <c r="B349" s="277" t="s">
        <v>476</v>
      </c>
      <c r="C349" s="278">
        <v>38</v>
      </c>
      <c r="D349" s="279">
        <v>37.949999999999996</v>
      </c>
      <c r="E349" s="279">
        <v>37.599999999999994</v>
      </c>
      <c r="F349" s="279">
        <v>37.199999999999996</v>
      </c>
      <c r="G349" s="279">
        <v>36.849999999999994</v>
      </c>
      <c r="H349" s="279">
        <v>38.349999999999994</v>
      </c>
      <c r="I349" s="279">
        <v>38.700000000000003</v>
      </c>
      <c r="J349" s="279">
        <v>39.099999999999994</v>
      </c>
      <c r="K349" s="277">
        <v>38.299999999999997</v>
      </c>
      <c r="L349" s="277">
        <v>37.549999999999997</v>
      </c>
      <c r="M349" s="277">
        <v>11.09337</v>
      </c>
    </row>
    <row r="350" spans="1:13">
      <c r="A350" s="268">
        <v>340</v>
      </c>
      <c r="B350" s="277" t="s">
        <v>475</v>
      </c>
      <c r="C350" s="278">
        <v>346.5</v>
      </c>
      <c r="D350" s="279">
        <v>346.86666666666662</v>
      </c>
      <c r="E350" s="279">
        <v>334.63333333333321</v>
      </c>
      <c r="F350" s="279">
        <v>322.76666666666659</v>
      </c>
      <c r="G350" s="279">
        <v>310.53333333333319</v>
      </c>
      <c r="H350" s="279">
        <v>358.73333333333323</v>
      </c>
      <c r="I350" s="279">
        <v>370.9666666666667</v>
      </c>
      <c r="J350" s="279">
        <v>382.83333333333326</v>
      </c>
      <c r="K350" s="277">
        <v>359.1</v>
      </c>
      <c r="L350" s="277">
        <v>335</v>
      </c>
      <c r="M350" s="277">
        <v>6.7349100000000002</v>
      </c>
    </row>
    <row r="351" spans="1:13">
      <c r="A351" s="268">
        <v>341</v>
      </c>
      <c r="B351" s="277" t="s">
        <v>270</v>
      </c>
      <c r="C351" s="278">
        <v>22.75</v>
      </c>
      <c r="D351" s="279">
        <v>22.900000000000002</v>
      </c>
      <c r="E351" s="279">
        <v>22.450000000000003</v>
      </c>
      <c r="F351" s="279">
        <v>22.150000000000002</v>
      </c>
      <c r="G351" s="279">
        <v>21.700000000000003</v>
      </c>
      <c r="H351" s="279">
        <v>23.200000000000003</v>
      </c>
      <c r="I351" s="279">
        <v>23.65</v>
      </c>
      <c r="J351" s="279">
        <v>23.950000000000003</v>
      </c>
      <c r="K351" s="277">
        <v>23.35</v>
      </c>
      <c r="L351" s="277">
        <v>22.6</v>
      </c>
      <c r="M351" s="277">
        <v>62.472020000000001</v>
      </c>
    </row>
    <row r="352" spans="1:13">
      <c r="A352" s="268">
        <v>342</v>
      </c>
      <c r="B352" s="277" t="s">
        <v>283</v>
      </c>
      <c r="C352" s="278">
        <v>115.45</v>
      </c>
      <c r="D352" s="279">
        <v>116.31666666666666</v>
      </c>
      <c r="E352" s="279">
        <v>114.38333333333333</v>
      </c>
      <c r="F352" s="279">
        <v>113.31666666666666</v>
      </c>
      <c r="G352" s="279">
        <v>111.38333333333333</v>
      </c>
      <c r="H352" s="279">
        <v>117.38333333333333</v>
      </c>
      <c r="I352" s="279">
        <v>119.31666666666666</v>
      </c>
      <c r="J352" s="279">
        <v>120.38333333333333</v>
      </c>
      <c r="K352" s="277">
        <v>118.25</v>
      </c>
      <c r="L352" s="277">
        <v>115.25</v>
      </c>
      <c r="M352" s="277">
        <v>15.022690000000001</v>
      </c>
    </row>
    <row r="353" spans="1:13">
      <c r="A353" s="268">
        <v>343</v>
      </c>
      <c r="B353" s="277" t="s">
        <v>479</v>
      </c>
      <c r="C353" s="278">
        <v>1388.95</v>
      </c>
      <c r="D353" s="279">
        <v>1393.3166666666666</v>
      </c>
      <c r="E353" s="279">
        <v>1366.6333333333332</v>
      </c>
      <c r="F353" s="279">
        <v>1344.3166666666666</v>
      </c>
      <c r="G353" s="279">
        <v>1317.6333333333332</v>
      </c>
      <c r="H353" s="279">
        <v>1415.6333333333332</v>
      </c>
      <c r="I353" s="279">
        <v>1442.3166666666666</v>
      </c>
      <c r="J353" s="279">
        <v>1464.6333333333332</v>
      </c>
      <c r="K353" s="277">
        <v>1420</v>
      </c>
      <c r="L353" s="277">
        <v>1371</v>
      </c>
      <c r="M353" s="277">
        <v>0.67462</v>
      </c>
    </row>
    <row r="354" spans="1:13">
      <c r="A354" s="268">
        <v>344</v>
      </c>
      <c r="B354" s="277" t="s">
        <v>474</v>
      </c>
      <c r="C354" s="278">
        <v>56.15</v>
      </c>
      <c r="D354" s="279">
        <v>56.449999999999996</v>
      </c>
      <c r="E354" s="279">
        <v>55.599999999999994</v>
      </c>
      <c r="F354" s="279">
        <v>55.05</v>
      </c>
      <c r="G354" s="279">
        <v>54.199999999999996</v>
      </c>
      <c r="H354" s="279">
        <v>56.999999999999993</v>
      </c>
      <c r="I354" s="279">
        <v>57.85</v>
      </c>
      <c r="J354" s="279">
        <v>58.399999999999991</v>
      </c>
      <c r="K354" s="277">
        <v>57.3</v>
      </c>
      <c r="L354" s="277">
        <v>55.9</v>
      </c>
      <c r="M354" s="277">
        <v>7.5432600000000001</v>
      </c>
    </row>
    <row r="355" spans="1:13">
      <c r="A355" s="268">
        <v>345</v>
      </c>
      <c r="B355" s="277" t="s">
        <v>155</v>
      </c>
      <c r="C355" s="278">
        <v>95.7</v>
      </c>
      <c r="D355" s="279">
        <v>95.583333333333329</v>
      </c>
      <c r="E355" s="279">
        <v>94.566666666666663</v>
      </c>
      <c r="F355" s="279">
        <v>93.433333333333337</v>
      </c>
      <c r="G355" s="279">
        <v>92.416666666666671</v>
      </c>
      <c r="H355" s="279">
        <v>96.716666666666654</v>
      </c>
      <c r="I355" s="279">
        <v>97.733333333333334</v>
      </c>
      <c r="J355" s="279">
        <v>98.866666666666646</v>
      </c>
      <c r="K355" s="277">
        <v>96.6</v>
      </c>
      <c r="L355" s="277">
        <v>94.45</v>
      </c>
      <c r="M355" s="277">
        <v>41.834330000000001</v>
      </c>
    </row>
    <row r="356" spans="1:13">
      <c r="A356" s="268">
        <v>346</v>
      </c>
      <c r="B356" s="277" t="s">
        <v>156</v>
      </c>
      <c r="C356" s="278">
        <v>105.4</v>
      </c>
      <c r="D356" s="279">
        <v>105.71666666666665</v>
      </c>
      <c r="E356" s="279">
        <v>103.43333333333331</v>
      </c>
      <c r="F356" s="279">
        <v>101.46666666666665</v>
      </c>
      <c r="G356" s="279">
        <v>99.183333333333309</v>
      </c>
      <c r="H356" s="279">
        <v>107.68333333333331</v>
      </c>
      <c r="I356" s="279">
        <v>109.96666666666664</v>
      </c>
      <c r="J356" s="279">
        <v>111.93333333333331</v>
      </c>
      <c r="K356" s="277">
        <v>108</v>
      </c>
      <c r="L356" s="277">
        <v>103.75</v>
      </c>
      <c r="M356" s="277">
        <v>491.55455999999998</v>
      </c>
    </row>
    <row r="357" spans="1:13">
      <c r="A357" s="268">
        <v>347</v>
      </c>
      <c r="B357" s="277" t="s">
        <v>271</v>
      </c>
      <c r="C357" s="278">
        <v>380</v>
      </c>
      <c r="D357" s="279">
        <v>382.76666666666665</v>
      </c>
      <c r="E357" s="279">
        <v>372.48333333333329</v>
      </c>
      <c r="F357" s="279">
        <v>364.96666666666664</v>
      </c>
      <c r="G357" s="279">
        <v>354.68333333333328</v>
      </c>
      <c r="H357" s="279">
        <v>390.2833333333333</v>
      </c>
      <c r="I357" s="279">
        <v>400.56666666666661</v>
      </c>
      <c r="J357" s="279">
        <v>408.08333333333331</v>
      </c>
      <c r="K357" s="277">
        <v>393.05</v>
      </c>
      <c r="L357" s="277">
        <v>375.25</v>
      </c>
      <c r="M357" s="277">
        <v>3.3628800000000001</v>
      </c>
    </row>
    <row r="358" spans="1:13">
      <c r="A358" s="268">
        <v>348</v>
      </c>
      <c r="B358" s="277" t="s">
        <v>272</v>
      </c>
      <c r="C358" s="278">
        <v>3071.5</v>
      </c>
      <c r="D358" s="279">
        <v>3065.4500000000003</v>
      </c>
      <c r="E358" s="279">
        <v>3047.0500000000006</v>
      </c>
      <c r="F358" s="279">
        <v>3022.6000000000004</v>
      </c>
      <c r="G358" s="279">
        <v>3004.2000000000007</v>
      </c>
      <c r="H358" s="279">
        <v>3089.9000000000005</v>
      </c>
      <c r="I358" s="279">
        <v>3108.3</v>
      </c>
      <c r="J358" s="279">
        <v>3132.7500000000005</v>
      </c>
      <c r="K358" s="277">
        <v>3083.85</v>
      </c>
      <c r="L358" s="277">
        <v>3041</v>
      </c>
      <c r="M358" s="277">
        <v>0.30093999999999999</v>
      </c>
    </row>
    <row r="359" spans="1:13">
      <c r="A359" s="268">
        <v>349</v>
      </c>
      <c r="B359" s="277" t="s">
        <v>157</v>
      </c>
      <c r="C359" s="278">
        <v>97.3</v>
      </c>
      <c r="D359" s="279">
        <v>97.766666666666666</v>
      </c>
      <c r="E359" s="279">
        <v>96.533333333333331</v>
      </c>
      <c r="F359" s="279">
        <v>95.766666666666666</v>
      </c>
      <c r="G359" s="279">
        <v>94.533333333333331</v>
      </c>
      <c r="H359" s="279">
        <v>98.533333333333331</v>
      </c>
      <c r="I359" s="279">
        <v>99.766666666666652</v>
      </c>
      <c r="J359" s="279">
        <v>100.53333333333333</v>
      </c>
      <c r="K359" s="277">
        <v>99</v>
      </c>
      <c r="L359" s="277">
        <v>97</v>
      </c>
      <c r="M359" s="277">
        <v>21.87838</v>
      </c>
    </row>
    <row r="360" spans="1:13">
      <c r="A360" s="268">
        <v>350</v>
      </c>
      <c r="B360" s="277" t="s">
        <v>480</v>
      </c>
      <c r="C360" s="278">
        <v>73.650000000000006</v>
      </c>
      <c r="D360" s="279">
        <v>73.55</v>
      </c>
      <c r="E360" s="279">
        <v>72.099999999999994</v>
      </c>
      <c r="F360" s="279">
        <v>70.55</v>
      </c>
      <c r="G360" s="279">
        <v>69.099999999999994</v>
      </c>
      <c r="H360" s="279">
        <v>75.099999999999994</v>
      </c>
      <c r="I360" s="279">
        <v>76.550000000000011</v>
      </c>
      <c r="J360" s="279">
        <v>78.099999999999994</v>
      </c>
      <c r="K360" s="277">
        <v>75</v>
      </c>
      <c r="L360" s="277">
        <v>72</v>
      </c>
      <c r="M360" s="277">
        <v>0.64817999999999998</v>
      </c>
    </row>
    <row r="361" spans="1:13">
      <c r="A361" s="268">
        <v>351</v>
      </c>
      <c r="B361" s="277" t="s">
        <v>158</v>
      </c>
      <c r="C361" s="278">
        <v>81.25</v>
      </c>
      <c r="D361" s="279">
        <v>81.233333333333334</v>
      </c>
      <c r="E361" s="279">
        <v>80.616666666666674</v>
      </c>
      <c r="F361" s="279">
        <v>79.983333333333334</v>
      </c>
      <c r="G361" s="279">
        <v>79.366666666666674</v>
      </c>
      <c r="H361" s="279">
        <v>81.866666666666674</v>
      </c>
      <c r="I361" s="279">
        <v>82.48333333333332</v>
      </c>
      <c r="J361" s="279">
        <v>83.116666666666674</v>
      </c>
      <c r="K361" s="277">
        <v>81.849999999999994</v>
      </c>
      <c r="L361" s="277">
        <v>80.599999999999994</v>
      </c>
      <c r="M361" s="277">
        <v>97.988669999999999</v>
      </c>
    </row>
    <row r="362" spans="1:13">
      <c r="A362" s="268">
        <v>352</v>
      </c>
      <c r="B362" s="277" t="s">
        <v>481</v>
      </c>
      <c r="C362" s="278">
        <v>70.55</v>
      </c>
      <c r="D362" s="279">
        <v>71.216666666666654</v>
      </c>
      <c r="E362" s="279">
        <v>69.633333333333312</v>
      </c>
      <c r="F362" s="279">
        <v>68.716666666666654</v>
      </c>
      <c r="G362" s="279">
        <v>67.133333333333312</v>
      </c>
      <c r="H362" s="279">
        <v>72.133333333333312</v>
      </c>
      <c r="I362" s="279">
        <v>73.716666666666654</v>
      </c>
      <c r="J362" s="279">
        <v>74.633333333333312</v>
      </c>
      <c r="K362" s="277">
        <v>72.8</v>
      </c>
      <c r="L362" s="277">
        <v>70.3</v>
      </c>
      <c r="M362" s="277">
        <v>2.1957399999999998</v>
      </c>
    </row>
    <row r="363" spans="1:13">
      <c r="A363" s="268">
        <v>353</v>
      </c>
      <c r="B363" s="277" t="s">
        <v>482</v>
      </c>
      <c r="C363" s="278">
        <v>200.8</v>
      </c>
      <c r="D363" s="279">
        <v>198.35</v>
      </c>
      <c r="E363" s="279">
        <v>192.7</v>
      </c>
      <c r="F363" s="279">
        <v>184.6</v>
      </c>
      <c r="G363" s="279">
        <v>178.95</v>
      </c>
      <c r="H363" s="279">
        <v>206.45</v>
      </c>
      <c r="I363" s="279">
        <v>212.10000000000002</v>
      </c>
      <c r="J363" s="279">
        <v>220.2</v>
      </c>
      <c r="K363" s="277">
        <v>204</v>
      </c>
      <c r="L363" s="277">
        <v>190.25</v>
      </c>
      <c r="M363" s="277">
        <v>15.176740000000001</v>
      </c>
    </row>
    <row r="364" spans="1:13">
      <c r="A364" s="268">
        <v>354</v>
      </c>
      <c r="B364" s="277" t="s">
        <v>483</v>
      </c>
      <c r="C364" s="278">
        <v>211.8</v>
      </c>
      <c r="D364" s="279">
        <v>216.38333333333335</v>
      </c>
      <c r="E364" s="279">
        <v>202.8666666666667</v>
      </c>
      <c r="F364" s="279">
        <v>193.93333333333334</v>
      </c>
      <c r="G364" s="279">
        <v>180.41666666666669</v>
      </c>
      <c r="H364" s="279">
        <v>225.31666666666672</v>
      </c>
      <c r="I364" s="279">
        <v>238.83333333333337</v>
      </c>
      <c r="J364" s="279">
        <v>247.76666666666674</v>
      </c>
      <c r="K364" s="277">
        <v>229.9</v>
      </c>
      <c r="L364" s="277">
        <v>207.45</v>
      </c>
      <c r="M364" s="277">
        <v>2.6319400000000002</v>
      </c>
    </row>
    <row r="365" spans="1:13">
      <c r="A365" s="268">
        <v>355</v>
      </c>
      <c r="B365" s="277" t="s">
        <v>159</v>
      </c>
      <c r="C365" s="278">
        <v>20850.75</v>
      </c>
      <c r="D365" s="279">
        <v>20845.966666666667</v>
      </c>
      <c r="E365" s="279">
        <v>20447.933333333334</v>
      </c>
      <c r="F365" s="279">
        <v>20045.116666666669</v>
      </c>
      <c r="G365" s="279">
        <v>19647.083333333336</v>
      </c>
      <c r="H365" s="279">
        <v>21248.783333333333</v>
      </c>
      <c r="I365" s="279">
        <v>21646.816666666666</v>
      </c>
      <c r="J365" s="279">
        <v>22049.633333333331</v>
      </c>
      <c r="K365" s="277">
        <v>21244</v>
      </c>
      <c r="L365" s="277">
        <v>20443.150000000001</v>
      </c>
      <c r="M365" s="277">
        <v>0.85290999999999995</v>
      </c>
    </row>
    <row r="366" spans="1:13">
      <c r="A366" s="268">
        <v>356</v>
      </c>
      <c r="B366" s="277" t="s">
        <v>160</v>
      </c>
      <c r="C366" s="278">
        <v>1416.75</v>
      </c>
      <c r="D366" s="279">
        <v>1420.9166666666667</v>
      </c>
      <c r="E366" s="279">
        <v>1401.8333333333335</v>
      </c>
      <c r="F366" s="279">
        <v>1386.9166666666667</v>
      </c>
      <c r="G366" s="279">
        <v>1367.8333333333335</v>
      </c>
      <c r="H366" s="279">
        <v>1435.8333333333335</v>
      </c>
      <c r="I366" s="279">
        <v>1454.916666666667</v>
      </c>
      <c r="J366" s="279">
        <v>1469.8333333333335</v>
      </c>
      <c r="K366" s="277">
        <v>1440</v>
      </c>
      <c r="L366" s="277">
        <v>1406</v>
      </c>
      <c r="M366" s="277">
        <v>8.1372</v>
      </c>
    </row>
    <row r="367" spans="1:13">
      <c r="A367" s="268">
        <v>357</v>
      </c>
      <c r="B367" s="277" t="s">
        <v>488</v>
      </c>
      <c r="C367" s="278">
        <v>1090.1500000000001</v>
      </c>
      <c r="D367" s="279">
        <v>1087.8500000000001</v>
      </c>
      <c r="E367" s="279">
        <v>1047.7000000000003</v>
      </c>
      <c r="F367" s="279">
        <v>1005.2500000000002</v>
      </c>
      <c r="G367" s="279">
        <v>965.10000000000036</v>
      </c>
      <c r="H367" s="279">
        <v>1130.3000000000002</v>
      </c>
      <c r="I367" s="279">
        <v>1170.4500000000003</v>
      </c>
      <c r="J367" s="279">
        <v>1212.9000000000001</v>
      </c>
      <c r="K367" s="277">
        <v>1128</v>
      </c>
      <c r="L367" s="277">
        <v>1045.4000000000001</v>
      </c>
      <c r="M367" s="277">
        <v>4.5402300000000002</v>
      </c>
    </row>
    <row r="368" spans="1:13">
      <c r="A368" s="268">
        <v>358</v>
      </c>
      <c r="B368" s="277" t="s">
        <v>161</v>
      </c>
      <c r="C368" s="278">
        <v>247.95</v>
      </c>
      <c r="D368" s="279">
        <v>248.86666666666665</v>
      </c>
      <c r="E368" s="279">
        <v>246.3833333333333</v>
      </c>
      <c r="F368" s="279">
        <v>244.81666666666666</v>
      </c>
      <c r="G368" s="279">
        <v>242.33333333333331</v>
      </c>
      <c r="H368" s="279">
        <v>250.43333333333328</v>
      </c>
      <c r="I368" s="279">
        <v>252.91666666666663</v>
      </c>
      <c r="J368" s="279">
        <v>254.48333333333326</v>
      </c>
      <c r="K368" s="277">
        <v>251.35</v>
      </c>
      <c r="L368" s="277">
        <v>247.3</v>
      </c>
      <c r="M368" s="277">
        <v>29.500029999999999</v>
      </c>
    </row>
    <row r="369" spans="1:13">
      <c r="A369" s="268">
        <v>359</v>
      </c>
      <c r="B369" s="277" t="s">
        <v>162</v>
      </c>
      <c r="C369" s="278">
        <v>97.95</v>
      </c>
      <c r="D369" s="279">
        <v>99.266666666666666</v>
      </c>
      <c r="E369" s="279">
        <v>96.183333333333337</v>
      </c>
      <c r="F369" s="279">
        <v>94.416666666666671</v>
      </c>
      <c r="G369" s="279">
        <v>91.333333333333343</v>
      </c>
      <c r="H369" s="279">
        <v>101.03333333333333</v>
      </c>
      <c r="I369" s="279">
        <v>104.11666666666667</v>
      </c>
      <c r="J369" s="279">
        <v>105.88333333333333</v>
      </c>
      <c r="K369" s="277">
        <v>102.35</v>
      </c>
      <c r="L369" s="277">
        <v>97.5</v>
      </c>
      <c r="M369" s="277">
        <v>82.516279999999995</v>
      </c>
    </row>
    <row r="370" spans="1:13">
      <c r="A370" s="268">
        <v>360</v>
      </c>
      <c r="B370" s="277" t="s">
        <v>275</v>
      </c>
      <c r="C370" s="278">
        <v>4823.8999999999996</v>
      </c>
      <c r="D370" s="279">
        <v>4770.3499999999995</v>
      </c>
      <c r="E370" s="279">
        <v>4670.7999999999993</v>
      </c>
      <c r="F370" s="279">
        <v>4517.7</v>
      </c>
      <c r="G370" s="279">
        <v>4418.1499999999996</v>
      </c>
      <c r="H370" s="279">
        <v>4923.4499999999989</v>
      </c>
      <c r="I370" s="279">
        <v>5023</v>
      </c>
      <c r="J370" s="279">
        <v>5176.0999999999985</v>
      </c>
      <c r="K370" s="277">
        <v>4869.8999999999996</v>
      </c>
      <c r="L370" s="277">
        <v>4617.25</v>
      </c>
      <c r="M370" s="277">
        <v>1.29291</v>
      </c>
    </row>
    <row r="371" spans="1:13">
      <c r="A371" s="268">
        <v>361</v>
      </c>
      <c r="B371" s="277" t="s">
        <v>277</v>
      </c>
      <c r="C371" s="278">
        <v>10161.9</v>
      </c>
      <c r="D371" s="279">
        <v>10133.983333333334</v>
      </c>
      <c r="E371" s="279">
        <v>10018.966666666667</v>
      </c>
      <c r="F371" s="279">
        <v>9876.0333333333328</v>
      </c>
      <c r="G371" s="279">
        <v>9761.0166666666664</v>
      </c>
      <c r="H371" s="279">
        <v>10276.916666666668</v>
      </c>
      <c r="I371" s="279">
        <v>10391.933333333334</v>
      </c>
      <c r="J371" s="279">
        <v>10534.866666666669</v>
      </c>
      <c r="K371" s="277">
        <v>10249</v>
      </c>
      <c r="L371" s="277">
        <v>9991.0499999999993</v>
      </c>
      <c r="M371" s="277">
        <v>0.15212999999999999</v>
      </c>
    </row>
    <row r="372" spans="1:13">
      <c r="A372" s="268">
        <v>362</v>
      </c>
      <c r="B372" s="277" t="s">
        <v>494</v>
      </c>
      <c r="C372" s="278">
        <v>4711.2</v>
      </c>
      <c r="D372" s="279">
        <v>4742.05</v>
      </c>
      <c r="E372" s="279">
        <v>4649.1500000000005</v>
      </c>
      <c r="F372" s="279">
        <v>4587.1000000000004</v>
      </c>
      <c r="G372" s="279">
        <v>4494.2000000000007</v>
      </c>
      <c r="H372" s="279">
        <v>4804.1000000000004</v>
      </c>
      <c r="I372" s="279">
        <v>4897</v>
      </c>
      <c r="J372" s="279">
        <v>4959.05</v>
      </c>
      <c r="K372" s="277">
        <v>4834.95</v>
      </c>
      <c r="L372" s="277">
        <v>4680</v>
      </c>
      <c r="M372" s="277">
        <v>0.26219999999999999</v>
      </c>
    </row>
    <row r="373" spans="1:13">
      <c r="A373" s="268">
        <v>363</v>
      </c>
      <c r="B373" s="277" t="s">
        <v>489</v>
      </c>
      <c r="C373" s="278">
        <v>122.65</v>
      </c>
      <c r="D373" s="279">
        <v>123.56666666666668</v>
      </c>
      <c r="E373" s="279">
        <v>121.18333333333335</v>
      </c>
      <c r="F373" s="279">
        <v>119.71666666666667</v>
      </c>
      <c r="G373" s="279">
        <v>117.33333333333334</v>
      </c>
      <c r="H373" s="279">
        <v>125.03333333333336</v>
      </c>
      <c r="I373" s="279">
        <v>127.41666666666669</v>
      </c>
      <c r="J373" s="279">
        <v>128.88333333333338</v>
      </c>
      <c r="K373" s="277">
        <v>125.95</v>
      </c>
      <c r="L373" s="277">
        <v>122.1</v>
      </c>
      <c r="M373" s="277">
        <v>7.8120399999999997</v>
      </c>
    </row>
    <row r="374" spans="1:13">
      <c r="A374" s="268">
        <v>364</v>
      </c>
      <c r="B374" s="277" t="s">
        <v>490</v>
      </c>
      <c r="C374" s="278">
        <v>725.25</v>
      </c>
      <c r="D374" s="279">
        <v>719.08333333333337</v>
      </c>
      <c r="E374" s="279">
        <v>700.16666666666674</v>
      </c>
      <c r="F374" s="279">
        <v>675.08333333333337</v>
      </c>
      <c r="G374" s="279">
        <v>656.16666666666674</v>
      </c>
      <c r="H374" s="279">
        <v>744.16666666666674</v>
      </c>
      <c r="I374" s="279">
        <v>763.08333333333348</v>
      </c>
      <c r="J374" s="279">
        <v>788.16666666666674</v>
      </c>
      <c r="K374" s="277">
        <v>738</v>
      </c>
      <c r="L374" s="277">
        <v>694</v>
      </c>
      <c r="M374" s="277">
        <v>3.5306000000000002</v>
      </c>
    </row>
    <row r="375" spans="1:13">
      <c r="A375" s="268">
        <v>365</v>
      </c>
      <c r="B375" s="277" t="s">
        <v>163</v>
      </c>
      <c r="C375" s="278">
        <v>1468.65</v>
      </c>
      <c r="D375" s="279">
        <v>1471.2166666666665</v>
      </c>
      <c r="E375" s="279">
        <v>1454.4333333333329</v>
      </c>
      <c r="F375" s="279">
        <v>1440.2166666666665</v>
      </c>
      <c r="G375" s="279">
        <v>1423.4333333333329</v>
      </c>
      <c r="H375" s="279">
        <v>1485.4333333333329</v>
      </c>
      <c r="I375" s="279">
        <v>1502.2166666666662</v>
      </c>
      <c r="J375" s="279">
        <v>1516.4333333333329</v>
      </c>
      <c r="K375" s="277">
        <v>1488</v>
      </c>
      <c r="L375" s="277">
        <v>1457</v>
      </c>
      <c r="M375" s="277">
        <v>11.944929999999999</v>
      </c>
    </row>
    <row r="376" spans="1:13">
      <c r="A376" s="268">
        <v>366</v>
      </c>
      <c r="B376" s="277" t="s">
        <v>273</v>
      </c>
      <c r="C376" s="278">
        <v>2061.5500000000002</v>
      </c>
      <c r="D376" s="279">
        <v>2048.1833333333334</v>
      </c>
      <c r="E376" s="279">
        <v>2007.3666666666668</v>
      </c>
      <c r="F376" s="279">
        <v>1953.1833333333334</v>
      </c>
      <c r="G376" s="279">
        <v>1912.3666666666668</v>
      </c>
      <c r="H376" s="279">
        <v>2102.3666666666668</v>
      </c>
      <c r="I376" s="279">
        <v>2143.1833333333334</v>
      </c>
      <c r="J376" s="279">
        <v>2197.3666666666668</v>
      </c>
      <c r="K376" s="277">
        <v>2089</v>
      </c>
      <c r="L376" s="277">
        <v>1994</v>
      </c>
      <c r="M376" s="277">
        <v>3.99207</v>
      </c>
    </row>
    <row r="377" spans="1:13">
      <c r="A377" s="268">
        <v>367</v>
      </c>
      <c r="B377" s="277" t="s">
        <v>164</v>
      </c>
      <c r="C377" s="278">
        <v>35.299999999999997</v>
      </c>
      <c r="D377" s="279">
        <v>35.6</v>
      </c>
      <c r="E377" s="279">
        <v>34.6</v>
      </c>
      <c r="F377" s="279">
        <v>33.9</v>
      </c>
      <c r="G377" s="279">
        <v>32.9</v>
      </c>
      <c r="H377" s="279">
        <v>36.300000000000004</v>
      </c>
      <c r="I377" s="279">
        <v>37.300000000000004</v>
      </c>
      <c r="J377" s="279">
        <v>38.000000000000007</v>
      </c>
      <c r="K377" s="277">
        <v>36.6</v>
      </c>
      <c r="L377" s="277">
        <v>34.9</v>
      </c>
      <c r="M377" s="277">
        <v>381.06707</v>
      </c>
    </row>
    <row r="378" spans="1:13">
      <c r="A378" s="268">
        <v>368</v>
      </c>
      <c r="B378" s="277" t="s">
        <v>274</v>
      </c>
      <c r="C378" s="278">
        <v>267.7</v>
      </c>
      <c r="D378" s="279">
        <v>271.05</v>
      </c>
      <c r="E378" s="279">
        <v>261.90000000000003</v>
      </c>
      <c r="F378" s="279">
        <v>256.10000000000002</v>
      </c>
      <c r="G378" s="279">
        <v>246.95000000000005</v>
      </c>
      <c r="H378" s="279">
        <v>276.85000000000002</v>
      </c>
      <c r="I378" s="279">
        <v>286</v>
      </c>
      <c r="J378" s="279">
        <v>291.8</v>
      </c>
      <c r="K378" s="277">
        <v>280.2</v>
      </c>
      <c r="L378" s="277">
        <v>265.25</v>
      </c>
      <c r="M378" s="277">
        <v>7.0800900000000002</v>
      </c>
    </row>
    <row r="379" spans="1:13">
      <c r="A379" s="268">
        <v>369</v>
      </c>
      <c r="B379" s="277" t="s">
        <v>485</v>
      </c>
      <c r="C379" s="278">
        <v>154.75</v>
      </c>
      <c r="D379" s="279">
        <v>156.08333333333334</v>
      </c>
      <c r="E379" s="279">
        <v>151.41666666666669</v>
      </c>
      <c r="F379" s="279">
        <v>148.08333333333334</v>
      </c>
      <c r="G379" s="279">
        <v>143.41666666666669</v>
      </c>
      <c r="H379" s="279">
        <v>159.41666666666669</v>
      </c>
      <c r="I379" s="279">
        <v>164.08333333333337</v>
      </c>
      <c r="J379" s="279">
        <v>167.41666666666669</v>
      </c>
      <c r="K379" s="277">
        <v>160.75</v>
      </c>
      <c r="L379" s="277">
        <v>152.75</v>
      </c>
      <c r="M379" s="277">
        <v>1.8708899999999999</v>
      </c>
    </row>
    <row r="380" spans="1:13">
      <c r="A380" s="268">
        <v>370</v>
      </c>
      <c r="B380" s="277" t="s">
        <v>491</v>
      </c>
      <c r="C380" s="278">
        <v>887</v>
      </c>
      <c r="D380" s="279">
        <v>893.16666666666663</v>
      </c>
      <c r="E380" s="279">
        <v>878.83333333333326</v>
      </c>
      <c r="F380" s="279">
        <v>870.66666666666663</v>
      </c>
      <c r="G380" s="279">
        <v>856.33333333333326</v>
      </c>
      <c r="H380" s="279">
        <v>901.33333333333326</v>
      </c>
      <c r="I380" s="279">
        <v>915.66666666666652</v>
      </c>
      <c r="J380" s="279">
        <v>923.83333333333326</v>
      </c>
      <c r="K380" s="277">
        <v>907.5</v>
      </c>
      <c r="L380" s="277">
        <v>885</v>
      </c>
      <c r="M380" s="277">
        <v>1.81125</v>
      </c>
    </row>
    <row r="381" spans="1:13">
      <c r="A381" s="268">
        <v>371</v>
      </c>
      <c r="B381" s="277" t="s">
        <v>2224</v>
      </c>
      <c r="C381" s="278">
        <v>425.9</v>
      </c>
      <c r="D381" s="279">
        <v>429.0333333333333</v>
      </c>
      <c r="E381" s="279">
        <v>418.06666666666661</v>
      </c>
      <c r="F381" s="279">
        <v>410.23333333333329</v>
      </c>
      <c r="G381" s="279">
        <v>399.26666666666659</v>
      </c>
      <c r="H381" s="279">
        <v>436.86666666666662</v>
      </c>
      <c r="I381" s="279">
        <v>447.83333333333331</v>
      </c>
      <c r="J381" s="279">
        <v>455.66666666666663</v>
      </c>
      <c r="K381" s="277">
        <v>440</v>
      </c>
      <c r="L381" s="277">
        <v>421.2</v>
      </c>
      <c r="M381" s="277">
        <v>1.50264</v>
      </c>
    </row>
    <row r="382" spans="1:13">
      <c r="A382" s="268">
        <v>372</v>
      </c>
      <c r="B382" s="277" t="s">
        <v>165</v>
      </c>
      <c r="C382" s="278">
        <v>185.25</v>
      </c>
      <c r="D382" s="279">
        <v>186.76666666666665</v>
      </c>
      <c r="E382" s="279">
        <v>182.8833333333333</v>
      </c>
      <c r="F382" s="279">
        <v>180.51666666666665</v>
      </c>
      <c r="G382" s="279">
        <v>176.6333333333333</v>
      </c>
      <c r="H382" s="279">
        <v>189.1333333333333</v>
      </c>
      <c r="I382" s="279">
        <v>193.01666666666662</v>
      </c>
      <c r="J382" s="279">
        <v>195.3833333333333</v>
      </c>
      <c r="K382" s="277">
        <v>190.65</v>
      </c>
      <c r="L382" s="277">
        <v>184.4</v>
      </c>
      <c r="M382" s="277">
        <v>110.95371</v>
      </c>
    </row>
    <row r="383" spans="1:13">
      <c r="A383" s="268">
        <v>373</v>
      </c>
      <c r="B383" s="277" t="s">
        <v>492</v>
      </c>
      <c r="C383" s="278">
        <v>75.599999999999994</v>
      </c>
      <c r="D383" s="279">
        <v>76.2</v>
      </c>
      <c r="E383" s="279">
        <v>74.650000000000006</v>
      </c>
      <c r="F383" s="279">
        <v>73.7</v>
      </c>
      <c r="G383" s="279">
        <v>72.150000000000006</v>
      </c>
      <c r="H383" s="279">
        <v>77.150000000000006</v>
      </c>
      <c r="I383" s="279">
        <v>78.699999999999989</v>
      </c>
      <c r="J383" s="279">
        <v>79.650000000000006</v>
      </c>
      <c r="K383" s="277">
        <v>77.75</v>
      </c>
      <c r="L383" s="277">
        <v>75.25</v>
      </c>
      <c r="M383" s="277">
        <v>31.48658</v>
      </c>
    </row>
    <row r="384" spans="1:13">
      <c r="A384" s="268">
        <v>374</v>
      </c>
      <c r="B384" s="277" t="s">
        <v>276</v>
      </c>
      <c r="C384" s="278">
        <v>242.2</v>
      </c>
      <c r="D384" s="279">
        <v>245.21666666666667</v>
      </c>
      <c r="E384" s="279">
        <v>236.98333333333335</v>
      </c>
      <c r="F384" s="279">
        <v>231.76666666666668</v>
      </c>
      <c r="G384" s="279">
        <v>223.53333333333336</v>
      </c>
      <c r="H384" s="279">
        <v>250.43333333333334</v>
      </c>
      <c r="I384" s="279">
        <v>258.66666666666663</v>
      </c>
      <c r="J384" s="279">
        <v>263.88333333333333</v>
      </c>
      <c r="K384" s="277">
        <v>253.45</v>
      </c>
      <c r="L384" s="277">
        <v>240</v>
      </c>
      <c r="M384" s="277">
        <v>4.4564000000000004</v>
      </c>
    </row>
    <row r="385" spans="1:13">
      <c r="A385" s="268">
        <v>375</v>
      </c>
      <c r="B385" s="277" t="s">
        <v>493</v>
      </c>
      <c r="C385" s="278">
        <v>56.8</v>
      </c>
      <c r="D385" s="279">
        <v>57.566666666666663</v>
      </c>
      <c r="E385" s="279">
        <v>54.883333333333326</v>
      </c>
      <c r="F385" s="279">
        <v>52.966666666666661</v>
      </c>
      <c r="G385" s="279">
        <v>50.283333333333324</v>
      </c>
      <c r="H385" s="279">
        <v>59.483333333333327</v>
      </c>
      <c r="I385" s="279">
        <v>62.166666666666664</v>
      </c>
      <c r="J385" s="279">
        <v>64.083333333333329</v>
      </c>
      <c r="K385" s="277">
        <v>60.25</v>
      </c>
      <c r="L385" s="277">
        <v>55.65</v>
      </c>
      <c r="M385" s="277">
        <v>7.6044799999999997</v>
      </c>
    </row>
    <row r="386" spans="1:13">
      <c r="A386" s="268">
        <v>376</v>
      </c>
      <c r="B386" s="277" t="s">
        <v>486</v>
      </c>
      <c r="C386" s="278">
        <v>61.35</v>
      </c>
      <c r="D386" s="279">
        <v>61.183333333333337</v>
      </c>
      <c r="E386" s="279">
        <v>60.666666666666671</v>
      </c>
      <c r="F386" s="279">
        <v>59.983333333333334</v>
      </c>
      <c r="G386" s="279">
        <v>59.466666666666669</v>
      </c>
      <c r="H386" s="279">
        <v>61.866666666666674</v>
      </c>
      <c r="I386" s="279">
        <v>62.38333333333334</v>
      </c>
      <c r="J386" s="279">
        <v>63.066666666666677</v>
      </c>
      <c r="K386" s="277">
        <v>61.7</v>
      </c>
      <c r="L386" s="277">
        <v>60.5</v>
      </c>
      <c r="M386" s="277">
        <v>31.515540000000001</v>
      </c>
    </row>
    <row r="387" spans="1:13">
      <c r="A387" s="268">
        <v>377</v>
      </c>
      <c r="B387" s="277" t="s">
        <v>166</v>
      </c>
      <c r="C387" s="278">
        <v>1314.15</v>
      </c>
      <c r="D387" s="279">
        <v>1318</v>
      </c>
      <c r="E387" s="279">
        <v>1301.1500000000001</v>
      </c>
      <c r="F387" s="279">
        <v>1288.1500000000001</v>
      </c>
      <c r="G387" s="279">
        <v>1271.3000000000002</v>
      </c>
      <c r="H387" s="279">
        <v>1331</v>
      </c>
      <c r="I387" s="279">
        <v>1347.85</v>
      </c>
      <c r="J387" s="279">
        <v>1360.85</v>
      </c>
      <c r="K387" s="277">
        <v>1334.85</v>
      </c>
      <c r="L387" s="277">
        <v>1305</v>
      </c>
      <c r="M387" s="277">
        <v>16.749980000000001</v>
      </c>
    </row>
    <row r="388" spans="1:13">
      <c r="A388" s="268">
        <v>378</v>
      </c>
      <c r="B388" s="277" t="s">
        <v>278</v>
      </c>
      <c r="C388" s="278">
        <v>369.9</v>
      </c>
      <c r="D388" s="279">
        <v>372.65000000000003</v>
      </c>
      <c r="E388" s="279">
        <v>365.30000000000007</v>
      </c>
      <c r="F388" s="279">
        <v>360.70000000000005</v>
      </c>
      <c r="G388" s="279">
        <v>353.35000000000008</v>
      </c>
      <c r="H388" s="279">
        <v>377.25000000000006</v>
      </c>
      <c r="I388" s="279">
        <v>384.60000000000008</v>
      </c>
      <c r="J388" s="279">
        <v>389.20000000000005</v>
      </c>
      <c r="K388" s="277">
        <v>380</v>
      </c>
      <c r="L388" s="277">
        <v>368.05</v>
      </c>
      <c r="M388" s="277">
        <v>2.57856</v>
      </c>
    </row>
    <row r="389" spans="1:13">
      <c r="A389" s="268">
        <v>379</v>
      </c>
      <c r="B389" s="277" t="s">
        <v>496</v>
      </c>
      <c r="C389" s="278">
        <v>408.15</v>
      </c>
      <c r="D389" s="279">
        <v>408.16666666666669</v>
      </c>
      <c r="E389" s="279">
        <v>405.03333333333336</v>
      </c>
      <c r="F389" s="279">
        <v>401.91666666666669</v>
      </c>
      <c r="G389" s="279">
        <v>398.78333333333336</v>
      </c>
      <c r="H389" s="279">
        <v>411.28333333333336</v>
      </c>
      <c r="I389" s="279">
        <v>414.41666666666669</v>
      </c>
      <c r="J389" s="279">
        <v>417.53333333333336</v>
      </c>
      <c r="K389" s="277">
        <v>411.3</v>
      </c>
      <c r="L389" s="277">
        <v>405.05</v>
      </c>
      <c r="M389" s="277">
        <v>1.7277800000000001</v>
      </c>
    </row>
    <row r="390" spans="1:13">
      <c r="A390" s="268">
        <v>380</v>
      </c>
      <c r="B390" s="277" t="s">
        <v>498</v>
      </c>
      <c r="C390" s="278">
        <v>120.4</v>
      </c>
      <c r="D390" s="279">
        <v>122</v>
      </c>
      <c r="E390" s="279">
        <v>117.5</v>
      </c>
      <c r="F390" s="279">
        <v>114.6</v>
      </c>
      <c r="G390" s="279">
        <v>110.1</v>
      </c>
      <c r="H390" s="279">
        <v>124.9</v>
      </c>
      <c r="I390" s="279">
        <v>129.4</v>
      </c>
      <c r="J390" s="279">
        <v>132.30000000000001</v>
      </c>
      <c r="K390" s="277">
        <v>126.5</v>
      </c>
      <c r="L390" s="277">
        <v>119.1</v>
      </c>
      <c r="M390" s="277">
        <v>21.220569999999999</v>
      </c>
    </row>
    <row r="391" spans="1:13">
      <c r="A391" s="268">
        <v>381</v>
      </c>
      <c r="B391" s="277" t="s">
        <v>279</v>
      </c>
      <c r="C391" s="278">
        <v>475.55</v>
      </c>
      <c r="D391" s="279">
        <v>476.48333333333335</v>
      </c>
      <c r="E391" s="279">
        <v>473.11666666666667</v>
      </c>
      <c r="F391" s="279">
        <v>470.68333333333334</v>
      </c>
      <c r="G391" s="279">
        <v>467.31666666666666</v>
      </c>
      <c r="H391" s="279">
        <v>478.91666666666669</v>
      </c>
      <c r="I391" s="279">
        <v>482.28333333333336</v>
      </c>
      <c r="J391" s="279">
        <v>484.7166666666667</v>
      </c>
      <c r="K391" s="277">
        <v>479.85</v>
      </c>
      <c r="L391" s="277">
        <v>474.05</v>
      </c>
      <c r="M391" s="277">
        <v>1.0569500000000001</v>
      </c>
    </row>
    <row r="392" spans="1:13">
      <c r="A392" s="268">
        <v>382</v>
      </c>
      <c r="B392" s="277" t="s">
        <v>499</v>
      </c>
      <c r="C392" s="278">
        <v>301.8</v>
      </c>
      <c r="D392" s="279">
        <v>300.7</v>
      </c>
      <c r="E392" s="279">
        <v>296.09999999999997</v>
      </c>
      <c r="F392" s="279">
        <v>290.39999999999998</v>
      </c>
      <c r="G392" s="279">
        <v>285.79999999999995</v>
      </c>
      <c r="H392" s="279">
        <v>306.39999999999998</v>
      </c>
      <c r="I392" s="279">
        <v>311</v>
      </c>
      <c r="J392" s="279">
        <v>316.7</v>
      </c>
      <c r="K392" s="277">
        <v>305.3</v>
      </c>
      <c r="L392" s="277">
        <v>295</v>
      </c>
      <c r="M392" s="277">
        <v>6.7383300000000004</v>
      </c>
    </row>
    <row r="393" spans="1:13">
      <c r="A393" s="268">
        <v>383</v>
      </c>
      <c r="B393" s="277" t="s">
        <v>167</v>
      </c>
      <c r="C393" s="278">
        <v>720.4</v>
      </c>
      <c r="D393" s="279">
        <v>725.83333333333337</v>
      </c>
      <c r="E393" s="279">
        <v>710.56666666666672</v>
      </c>
      <c r="F393" s="279">
        <v>700.73333333333335</v>
      </c>
      <c r="G393" s="279">
        <v>685.4666666666667</v>
      </c>
      <c r="H393" s="279">
        <v>735.66666666666674</v>
      </c>
      <c r="I393" s="279">
        <v>750.93333333333339</v>
      </c>
      <c r="J393" s="279">
        <v>760.76666666666677</v>
      </c>
      <c r="K393" s="277">
        <v>741.1</v>
      </c>
      <c r="L393" s="277">
        <v>716</v>
      </c>
      <c r="M393" s="277">
        <v>5.31494</v>
      </c>
    </row>
    <row r="394" spans="1:13">
      <c r="A394" s="268">
        <v>384</v>
      </c>
      <c r="B394" s="277" t="s">
        <v>501</v>
      </c>
      <c r="C394" s="278">
        <v>1169.45</v>
      </c>
      <c r="D394" s="279">
        <v>1180.7833333333333</v>
      </c>
      <c r="E394" s="279">
        <v>1151.5666666666666</v>
      </c>
      <c r="F394" s="279">
        <v>1133.6833333333334</v>
      </c>
      <c r="G394" s="279">
        <v>1104.4666666666667</v>
      </c>
      <c r="H394" s="279">
        <v>1198.6666666666665</v>
      </c>
      <c r="I394" s="279">
        <v>1227.8833333333332</v>
      </c>
      <c r="J394" s="279">
        <v>1245.7666666666664</v>
      </c>
      <c r="K394" s="277">
        <v>1210</v>
      </c>
      <c r="L394" s="277">
        <v>1162.9000000000001</v>
      </c>
      <c r="M394" s="277">
        <v>0.13904</v>
      </c>
    </row>
    <row r="395" spans="1:13">
      <c r="A395" s="268">
        <v>385</v>
      </c>
      <c r="B395" s="277" t="s">
        <v>502</v>
      </c>
      <c r="C395" s="278">
        <v>287.3</v>
      </c>
      <c r="D395" s="279">
        <v>289.73333333333335</v>
      </c>
      <c r="E395" s="279">
        <v>283.66666666666669</v>
      </c>
      <c r="F395" s="279">
        <v>280.03333333333336</v>
      </c>
      <c r="G395" s="279">
        <v>273.9666666666667</v>
      </c>
      <c r="H395" s="279">
        <v>293.36666666666667</v>
      </c>
      <c r="I395" s="279">
        <v>299.43333333333328</v>
      </c>
      <c r="J395" s="279">
        <v>303.06666666666666</v>
      </c>
      <c r="K395" s="277">
        <v>295.8</v>
      </c>
      <c r="L395" s="277">
        <v>286.10000000000002</v>
      </c>
      <c r="M395" s="277">
        <v>11.14021</v>
      </c>
    </row>
    <row r="396" spans="1:13">
      <c r="A396" s="268">
        <v>386</v>
      </c>
      <c r="B396" s="277" t="s">
        <v>168</v>
      </c>
      <c r="C396" s="278">
        <v>184.45</v>
      </c>
      <c r="D396" s="279">
        <v>184.53333333333333</v>
      </c>
      <c r="E396" s="279">
        <v>183.06666666666666</v>
      </c>
      <c r="F396" s="279">
        <v>181.68333333333334</v>
      </c>
      <c r="G396" s="279">
        <v>180.21666666666667</v>
      </c>
      <c r="H396" s="279">
        <v>185.91666666666666</v>
      </c>
      <c r="I396" s="279">
        <v>187.3833333333333</v>
      </c>
      <c r="J396" s="279">
        <v>188.76666666666665</v>
      </c>
      <c r="K396" s="277">
        <v>186</v>
      </c>
      <c r="L396" s="277">
        <v>183.15</v>
      </c>
      <c r="M396" s="277">
        <v>70.970640000000003</v>
      </c>
    </row>
    <row r="397" spans="1:13">
      <c r="A397" s="268">
        <v>387</v>
      </c>
      <c r="B397" s="277" t="s">
        <v>500</v>
      </c>
      <c r="C397" s="278">
        <v>51</v>
      </c>
      <c r="D397" s="279">
        <v>50.933333333333337</v>
      </c>
      <c r="E397" s="279">
        <v>49.866666666666674</v>
      </c>
      <c r="F397" s="279">
        <v>48.733333333333334</v>
      </c>
      <c r="G397" s="279">
        <v>47.666666666666671</v>
      </c>
      <c r="H397" s="279">
        <v>52.066666666666677</v>
      </c>
      <c r="I397" s="279">
        <v>53.13333333333334</v>
      </c>
      <c r="J397" s="279">
        <v>54.26666666666668</v>
      </c>
      <c r="K397" s="277">
        <v>52</v>
      </c>
      <c r="L397" s="277">
        <v>49.8</v>
      </c>
      <c r="M397" s="277">
        <v>36.980460000000001</v>
      </c>
    </row>
    <row r="398" spans="1:13">
      <c r="A398" s="268">
        <v>388</v>
      </c>
      <c r="B398" s="277" t="s">
        <v>169</v>
      </c>
      <c r="C398" s="278">
        <v>111.2</v>
      </c>
      <c r="D398" s="279">
        <v>111.91666666666667</v>
      </c>
      <c r="E398" s="279">
        <v>110.08333333333334</v>
      </c>
      <c r="F398" s="279">
        <v>108.96666666666667</v>
      </c>
      <c r="G398" s="279">
        <v>107.13333333333334</v>
      </c>
      <c r="H398" s="279">
        <v>113.03333333333335</v>
      </c>
      <c r="I398" s="279">
        <v>114.86666666666669</v>
      </c>
      <c r="J398" s="279">
        <v>115.98333333333335</v>
      </c>
      <c r="K398" s="277">
        <v>113.75</v>
      </c>
      <c r="L398" s="277">
        <v>110.8</v>
      </c>
      <c r="M398" s="277">
        <v>41.199129999999997</v>
      </c>
    </row>
    <row r="399" spans="1:13">
      <c r="A399" s="268">
        <v>389</v>
      </c>
      <c r="B399" s="277" t="s">
        <v>503</v>
      </c>
      <c r="C399" s="278">
        <v>119.85</v>
      </c>
      <c r="D399" s="279">
        <v>119.26666666666667</v>
      </c>
      <c r="E399" s="279">
        <v>115.03333333333333</v>
      </c>
      <c r="F399" s="279">
        <v>110.21666666666667</v>
      </c>
      <c r="G399" s="279">
        <v>105.98333333333333</v>
      </c>
      <c r="H399" s="279">
        <v>124.08333333333333</v>
      </c>
      <c r="I399" s="279">
        <v>128.31666666666666</v>
      </c>
      <c r="J399" s="279">
        <v>133.13333333333333</v>
      </c>
      <c r="K399" s="277">
        <v>123.5</v>
      </c>
      <c r="L399" s="277">
        <v>114.45</v>
      </c>
      <c r="M399" s="277">
        <v>14.108610000000001</v>
      </c>
    </row>
    <row r="400" spans="1:13">
      <c r="A400" s="268">
        <v>390</v>
      </c>
      <c r="B400" s="277" t="s">
        <v>504</v>
      </c>
      <c r="C400" s="278">
        <v>638</v>
      </c>
      <c r="D400" s="279">
        <v>641.23333333333335</v>
      </c>
      <c r="E400" s="279">
        <v>632.7166666666667</v>
      </c>
      <c r="F400" s="279">
        <v>627.43333333333339</v>
      </c>
      <c r="G400" s="279">
        <v>618.91666666666674</v>
      </c>
      <c r="H400" s="279">
        <v>646.51666666666665</v>
      </c>
      <c r="I400" s="279">
        <v>655.0333333333333</v>
      </c>
      <c r="J400" s="279">
        <v>660.31666666666661</v>
      </c>
      <c r="K400" s="277">
        <v>649.75</v>
      </c>
      <c r="L400" s="277">
        <v>635.95000000000005</v>
      </c>
      <c r="M400" s="277">
        <v>1.5890200000000001</v>
      </c>
    </row>
    <row r="401" spans="1:13">
      <c r="A401" s="268">
        <v>391</v>
      </c>
      <c r="B401" s="277" t="s">
        <v>170</v>
      </c>
      <c r="C401" s="278">
        <v>2095.75</v>
      </c>
      <c r="D401" s="279">
        <v>2090.25</v>
      </c>
      <c r="E401" s="279">
        <v>2076</v>
      </c>
      <c r="F401" s="279">
        <v>2056.25</v>
      </c>
      <c r="G401" s="279">
        <v>2042</v>
      </c>
      <c r="H401" s="279">
        <v>2110</v>
      </c>
      <c r="I401" s="279">
        <v>2124.25</v>
      </c>
      <c r="J401" s="279">
        <v>2144</v>
      </c>
      <c r="K401" s="277">
        <v>2104.5</v>
      </c>
      <c r="L401" s="277">
        <v>2070.5</v>
      </c>
      <c r="M401" s="277">
        <v>150.99029999999999</v>
      </c>
    </row>
    <row r="402" spans="1:13">
      <c r="A402" s="268">
        <v>392</v>
      </c>
      <c r="B402" s="277" t="s">
        <v>519</v>
      </c>
      <c r="C402" s="278">
        <v>10.75</v>
      </c>
      <c r="D402" s="279">
        <v>10.6</v>
      </c>
      <c r="E402" s="279">
        <v>10.45</v>
      </c>
      <c r="F402" s="279">
        <v>10.15</v>
      </c>
      <c r="G402" s="279">
        <v>10</v>
      </c>
      <c r="H402" s="279">
        <v>10.899999999999999</v>
      </c>
      <c r="I402" s="279">
        <v>11.05</v>
      </c>
      <c r="J402" s="279">
        <v>11.349999999999998</v>
      </c>
      <c r="K402" s="277">
        <v>10.75</v>
      </c>
      <c r="L402" s="277">
        <v>10.3</v>
      </c>
      <c r="M402" s="277">
        <v>26.022099999999998</v>
      </c>
    </row>
    <row r="403" spans="1:13">
      <c r="A403" s="268">
        <v>393</v>
      </c>
      <c r="B403" s="277" t="s">
        <v>508</v>
      </c>
      <c r="C403" s="278">
        <v>153.44999999999999</v>
      </c>
      <c r="D403" s="279">
        <v>152.29999999999998</v>
      </c>
      <c r="E403" s="279">
        <v>151.14999999999998</v>
      </c>
      <c r="F403" s="279">
        <v>148.85</v>
      </c>
      <c r="G403" s="279">
        <v>147.69999999999999</v>
      </c>
      <c r="H403" s="279">
        <v>154.59999999999997</v>
      </c>
      <c r="I403" s="279">
        <v>155.75</v>
      </c>
      <c r="J403" s="279">
        <v>158.04999999999995</v>
      </c>
      <c r="K403" s="277">
        <v>153.44999999999999</v>
      </c>
      <c r="L403" s="277">
        <v>150</v>
      </c>
      <c r="M403" s="277">
        <v>3.1803400000000002</v>
      </c>
    </row>
    <row r="404" spans="1:13">
      <c r="A404" s="268">
        <v>394</v>
      </c>
      <c r="B404" s="277" t="s">
        <v>495</v>
      </c>
      <c r="C404" s="278">
        <v>252.7</v>
      </c>
      <c r="D404" s="279">
        <v>253.93333333333331</v>
      </c>
      <c r="E404" s="279">
        <v>249.86666666666662</v>
      </c>
      <c r="F404" s="279">
        <v>247.0333333333333</v>
      </c>
      <c r="G404" s="279">
        <v>242.96666666666661</v>
      </c>
      <c r="H404" s="279">
        <v>256.76666666666665</v>
      </c>
      <c r="I404" s="279">
        <v>260.83333333333326</v>
      </c>
      <c r="J404" s="279">
        <v>263.66666666666663</v>
      </c>
      <c r="K404" s="277">
        <v>258</v>
      </c>
      <c r="L404" s="277">
        <v>251.1</v>
      </c>
      <c r="M404" s="277">
        <v>5.8842299999999996</v>
      </c>
    </row>
    <row r="405" spans="1:13">
      <c r="A405" s="268">
        <v>395</v>
      </c>
      <c r="B405" s="277" t="s">
        <v>497</v>
      </c>
      <c r="C405" s="278">
        <v>22.5</v>
      </c>
      <c r="D405" s="279">
        <v>22.566666666666666</v>
      </c>
      <c r="E405" s="279">
        <v>22.233333333333334</v>
      </c>
      <c r="F405" s="279">
        <v>21.966666666666669</v>
      </c>
      <c r="G405" s="279">
        <v>21.633333333333336</v>
      </c>
      <c r="H405" s="279">
        <v>22.833333333333332</v>
      </c>
      <c r="I405" s="279">
        <v>23.166666666666668</v>
      </c>
      <c r="J405" s="279">
        <v>23.43333333333333</v>
      </c>
      <c r="K405" s="277">
        <v>22.9</v>
      </c>
      <c r="L405" s="277">
        <v>22.3</v>
      </c>
      <c r="M405" s="277">
        <v>59.342770000000002</v>
      </c>
    </row>
    <row r="406" spans="1:13">
      <c r="A406" s="268">
        <v>396</v>
      </c>
      <c r="B406" s="277" t="s">
        <v>512</v>
      </c>
      <c r="C406" s="278">
        <v>53.4</v>
      </c>
      <c r="D406" s="279">
        <v>52.566666666666663</v>
      </c>
      <c r="E406" s="279">
        <v>51.733333333333327</v>
      </c>
      <c r="F406" s="279">
        <v>50.066666666666663</v>
      </c>
      <c r="G406" s="279">
        <v>49.233333333333327</v>
      </c>
      <c r="H406" s="279">
        <v>54.233333333333327</v>
      </c>
      <c r="I406" s="279">
        <v>55.06666666666667</v>
      </c>
      <c r="J406" s="279">
        <v>56.733333333333327</v>
      </c>
      <c r="K406" s="277">
        <v>53.4</v>
      </c>
      <c r="L406" s="277">
        <v>50.9</v>
      </c>
      <c r="M406" s="277">
        <v>8.9846599999999999</v>
      </c>
    </row>
    <row r="407" spans="1:13">
      <c r="A407" s="268">
        <v>397</v>
      </c>
      <c r="B407" s="277" t="s">
        <v>171</v>
      </c>
      <c r="C407" s="278">
        <v>41.8</v>
      </c>
      <c r="D407" s="279">
        <v>42.300000000000004</v>
      </c>
      <c r="E407" s="279">
        <v>40.900000000000006</v>
      </c>
      <c r="F407" s="279">
        <v>40</v>
      </c>
      <c r="G407" s="279">
        <v>38.6</v>
      </c>
      <c r="H407" s="279">
        <v>43.20000000000001</v>
      </c>
      <c r="I407" s="279">
        <v>44.6</v>
      </c>
      <c r="J407" s="279">
        <v>45.500000000000014</v>
      </c>
      <c r="K407" s="277">
        <v>43.7</v>
      </c>
      <c r="L407" s="277">
        <v>41.4</v>
      </c>
      <c r="M407" s="277">
        <v>299.42088000000001</v>
      </c>
    </row>
    <row r="408" spans="1:13">
      <c r="A408" s="268">
        <v>398</v>
      </c>
      <c r="B408" s="277" t="s">
        <v>513</v>
      </c>
      <c r="C408" s="278">
        <v>8734.9</v>
      </c>
      <c r="D408" s="279">
        <v>8782.9666666666672</v>
      </c>
      <c r="E408" s="279">
        <v>8576.9333333333343</v>
      </c>
      <c r="F408" s="279">
        <v>8418.9666666666672</v>
      </c>
      <c r="G408" s="279">
        <v>8212.9333333333343</v>
      </c>
      <c r="H408" s="279">
        <v>8940.9333333333343</v>
      </c>
      <c r="I408" s="279">
        <v>9146.9666666666672</v>
      </c>
      <c r="J408" s="279">
        <v>9304.9333333333343</v>
      </c>
      <c r="K408" s="277">
        <v>8989</v>
      </c>
      <c r="L408" s="277">
        <v>8625</v>
      </c>
      <c r="M408" s="277">
        <v>0.27118999999999999</v>
      </c>
    </row>
    <row r="409" spans="1:13">
      <c r="A409" s="268">
        <v>399</v>
      </c>
      <c r="B409" s="277" t="s">
        <v>3524</v>
      </c>
      <c r="C409" s="278">
        <v>836.45</v>
      </c>
      <c r="D409" s="279">
        <v>834.4</v>
      </c>
      <c r="E409" s="279">
        <v>827.8</v>
      </c>
      <c r="F409" s="279">
        <v>819.15</v>
      </c>
      <c r="G409" s="279">
        <v>812.55</v>
      </c>
      <c r="H409" s="279">
        <v>843.05</v>
      </c>
      <c r="I409" s="279">
        <v>849.65000000000009</v>
      </c>
      <c r="J409" s="279">
        <v>858.3</v>
      </c>
      <c r="K409" s="277">
        <v>841</v>
      </c>
      <c r="L409" s="277">
        <v>825.75</v>
      </c>
      <c r="M409" s="277">
        <v>17.721499999999999</v>
      </c>
    </row>
    <row r="410" spans="1:13">
      <c r="A410" s="268">
        <v>400</v>
      </c>
      <c r="B410" s="277" t="s">
        <v>280</v>
      </c>
      <c r="C410" s="278">
        <v>860.85</v>
      </c>
      <c r="D410" s="279">
        <v>860.7833333333333</v>
      </c>
      <c r="E410" s="279">
        <v>851.66666666666663</v>
      </c>
      <c r="F410" s="279">
        <v>842.48333333333335</v>
      </c>
      <c r="G410" s="279">
        <v>833.36666666666667</v>
      </c>
      <c r="H410" s="279">
        <v>869.96666666666658</v>
      </c>
      <c r="I410" s="279">
        <v>879.08333333333337</v>
      </c>
      <c r="J410" s="279">
        <v>888.26666666666654</v>
      </c>
      <c r="K410" s="277">
        <v>869.9</v>
      </c>
      <c r="L410" s="277">
        <v>851.6</v>
      </c>
      <c r="M410" s="277">
        <v>9.5178100000000008</v>
      </c>
    </row>
    <row r="411" spans="1:13">
      <c r="A411" s="268">
        <v>401</v>
      </c>
      <c r="B411" s="277" t="s">
        <v>172</v>
      </c>
      <c r="C411" s="278">
        <v>201.45</v>
      </c>
      <c r="D411" s="279">
        <v>200.95000000000002</v>
      </c>
      <c r="E411" s="279">
        <v>199.10000000000002</v>
      </c>
      <c r="F411" s="279">
        <v>196.75</v>
      </c>
      <c r="G411" s="279">
        <v>194.9</v>
      </c>
      <c r="H411" s="279">
        <v>203.30000000000004</v>
      </c>
      <c r="I411" s="279">
        <v>205.15</v>
      </c>
      <c r="J411" s="279">
        <v>207.50000000000006</v>
      </c>
      <c r="K411" s="277">
        <v>202.8</v>
      </c>
      <c r="L411" s="277">
        <v>198.6</v>
      </c>
      <c r="M411" s="277">
        <v>538.66579000000002</v>
      </c>
    </row>
    <row r="412" spans="1:13">
      <c r="A412" s="268">
        <v>402</v>
      </c>
      <c r="B412" s="277" t="s">
        <v>514</v>
      </c>
      <c r="C412" s="278">
        <v>3661</v>
      </c>
      <c r="D412" s="279">
        <v>3639.3333333333335</v>
      </c>
      <c r="E412" s="279">
        <v>3530.666666666667</v>
      </c>
      <c r="F412" s="279">
        <v>3400.3333333333335</v>
      </c>
      <c r="G412" s="279">
        <v>3291.666666666667</v>
      </c>
      <c r="H412" s="279">
        <v>3769.666666666667</v>
      </c>
      <c r="I412" s="279">
        <v>3878.3333333333339</v>
      </c>
      <c r="J412" s="279">
        <v>4008.666666666667</v>
      </c>
      <c r="K412" s="277">
        <v>3748</v>
      </c>
      <c r="L412" s="277">
        <v>3509</v>
      </c>
      <c r="M412" s="277">
        <v>0.46205000000000002</v>
      </c>
    </row>
    <row r="413" spans="1:13">
      <c r="A413" s="268">
        <v>403</v>
      </c>
      <c r="B413" s="277" t="s">
        <v>2403</v>
      </c>
      <c r="C413" s="278">
        <v>84.55</v>
      </c>
      <c r="D413" s="279">
        <v>84.333333333333329</v>
      </c>
      <c r="E413" s="279">
        <v>82.316666666666663</v>
      </c>
      <c r="F413" s="279">
        <v>80.083333333333329</v>
      </c>
      <c r="G413" s="279">
        <v>78.066666666666663</v>
      </c>
      <c r="H413" s="279">
        <v>86.566666666666663</v>
      </c>
      <c r="I413" s="279">
        <v>88.583333333333343</v>
      </c>
      <c r="J413" s="279">
        <v>90.816666666666663</v>
      </c>
      <c r="K413" s="277">
        <v>86.35</v>
      </c>
      <c r="L413" s="277">
        <v>82.1</v>
      </c>
      <c r="M413" s="277">
        <v>5.3445299999999998</v>
      </c>
    </row>
    <row r="414" spans="1:13">
      <c r="A414" s="268">
        <v>404</v>
      </c>
      <c r="B414" s="277" t="s">
        <v>2405</v>
      </c>
      <c r="C414" s="278">
        <v>64.55</v>
      </c>
      <c r="D414" s="279">
        <v>64.816666666666663</v>
      </c>
      <c r="E414" s="279">
        <v>62.833333333333329</v>
      </c>
      <c r="F414" s="279">
        <v>61.116666666666667</v>
      </c>
      <c r="G414" s="279">
        <v>59.133333333333333</v>
      </c>
      <c r="H414" s="279">
        <v>66.533333333333331</v>
      </c>
      <c r="I414" s="279">
        <v>68.51666666666668</v>
      </c>
      <c r="J414" s="279">
        <v>70.23333333333332</v>
      </c>
      <c r="K414" s="277">
        <v>66.8</v>
      </c>
      <c r="L414" s="277">
        <v>63.1</v>
      </c>
      <c r="M414" s="277">
        <v>75.693389999999994</v>
      </c>
    </row>
    <row r="415" spans="1:13">
      <c r="A415" s="268">
        <v>405</v>
      </c>
      <c r="B415" s="277" t="s">
        <v>2413</v>
      </c>
      <c r="C415" s="278">
        <v>132.05000000000001</v>
      </c>
      <c r="D415" s="279">
        <v>132.96666666666667</v>
      </c>
      <c r="E415" s="279">
        <v>130.63333333333333</v>
      </c>
      <c r="F415" s="279">
        <v>129.21666666666667</v>
      </c>
      <c r="G415" s="279">
        <v>126.88333333333333</v>
      </c>
      <c r="H415" s="279">
        <v>134.38333333333333</v>
      </c>
      <c r="I415" s="279">
        <v>136.71666666666664</v>
      </c>
      <c r="J415" s="279">
        <v>138.13333333333333</v>
      </c>
      <c r="K415" s="277">
        <v>135.30000000000001</v>
      </c>
      <c r="L415" s="277">
        <v>131.55000000000001</v>
      </c>
      <c r="M415" s="277">
        <v>12.32845</v>
      </c>
    </row>
    <row r="416" spans="1:13">
      <c r="A416" s="268">
        <v>406</v>
      </c>
      <c r="B416" s="277" t="s">
        <v>516</v>
      </c>
      <c r="C416" s="278">
        <v>1370.45</v>
      </c>
      <c r="D416" s="279">
        <v>1353.8166666666666</v>
      </c>
      <c r="E416" s="279">
        <v>1332.6333333333332</v>
      </c>
      <c r="F416" s="279">
        <v>1294.8166666666666</v>
      </c>
      <c r="G416" s="279">
        <v>1273.6333333333332</v>
      </c>
      <c r="H416" s="279">
        <v>1391.6333333333332</v>
      </c>
      <c r="I416" s="279">
        <v>1412.8166666666666</v>
      </c>
      <c r="J416" s="279">
        <v>1450.6333333333332</v>
      </c>
      <c r="K416" s="277">
        <v>1375</v>
      </c>
      <c r="L416" s="277">
        <v>1316</v>
      </c>
      <c r="M416" s="277">
        <v>0.58540999999999999</v>
      </c>
    </row>
    <row r="417" spans="1:13">
      <c r="A417" s="268">
        <v>407</v>
      </c>
      <c r="B417" s="277" t="s">
        <v>518</v>
      </c>
      <c r="C417" s="278">
        <v>186.35</v>
      </c>
      <c r="D417" s="279">
        <v>186.5</v>
      </c>
      <c r="E417" s="279">
        <v>180.9</v>
      </c>
      <c r="F417" s="279">
        <v>175.45000000000002</v>
      </c>
      <c r="G417" s="279">
        <v>169.85000000000002</v>
      </c>
      <c r="H417" s="279">
        <v>191.95</v>
      </c>
      <c r="I417" s="279">
        <v>197.55</v>
      </c>
      <c r="J417" s="279">
        <v>202.99999999999997</v>
      </c>
      <c r="K417" s="277">
        <v>192.1</v>
      </c>
      <c r="L417" s="277">
        <v>181.05</v>
      </c>
      <c r="M417" s="277">
        <v>7.9986300000000004</v>
      </c>
    </row>
    <row r="418" spans="1:13">
      <c r="A418" s="268">
        <v>408</v>
      </c>
      <c r="B418" s="277" t="s">
        <v>173</v>
      </c>
      <c r="C418" s="278">
        <v>22210.75</v>
      </c>
      <c r="D418" s="279">
        <v>22303.25</v>
      </c>
      <c r="E418" s="279">
        <v>22063.5</v>
      </c>
      <c r="F418" s="279">
        <v>21916.25</v>
      </c>
      <c r="G418" s="279">
        <v>21676.5</v>
      </c>
      <c r="H418" s="279">
        <v>22450.5</v>
      </c>
      <c r="I418" s="279">
        <v>22690.25</v>
      </c>
      <c r="J418" s="279">
        <v>22837.5</v>
      </c>
      <c r="K418" s="277">
        <v>22543</v>
      </c>
      <c r="L418" s="277">
        <v>22156</v>
      </c>
      <c r="M418" s="277">
        <v>0.37880000000000003</v>
      </c>
    </row>
    <row r="419" spans="1:13">
      <c r="A419" s="268">
        <v>409</v>
      </c>
      <c r="B419" s="277" t="s">
        <v>520</v>
      </c>
      <c r="C419" s="278">
        <v>946.3</v>
      </c>
      <c r="D419" s="279">
        <v>955.43333333333339</v>
      </c>
      <c r="E419" s="279">
        <v>920.86666666666679</v>
      </c>
      <c r="F419" s="279">
        <v>895.43333333333339</v>
      </c>
      <c r="G419" s="279">
        <v>860.86666666666679</v>
      </c>
      <c r="H419" s="279">
        <v>980.86666666666679</v>
      </c>
      <c r="I419" s="279">
        <v>1015.4333333333334</v>
      </c>
      <c r="J419" s="279">
        <v>1040.8666666666668</v>
      </c>
      <c r="K419" s="277">
        <v>990</v>
      </c>
      <c r="L419" s="277">
        <v>930</v>
      </c>
      <c r="M419" s="277">
        <v>0.62407999999999997</v>
      </c>
    </row>
    <row r="420" spans="1:13">
      <c r="A420" s="268">
        <v>410</v>
      </c>
      <c r="B420" s="277" t="s">
        <v>174</v>
      </c>
      <c r="C420" s="278">
        <v>1226.2</v>
      </c>
      <c r="D420" s="279">
        <v>1237.0999999999999</v>
      </c>
      <c r="E420" s="279">
        <v>1211.1999999999998</v>
      </c>
      <c r="F420" s="279">
        <v>1196.1999999999998</v>
      </c>
      <c r="G420" s="279">
        <v>1170.2999999999997</v>
      </c>
      <c r="H420" s="279">
        <v>1252.0999999999999</v>
      </c>
      <c r="I420" s="279">
        <v>1278</v>
      </c>
      <c r="J420" s="279">
        <v>1293</v>
      </c>
      <c r="K420" s="277">
        <v>1263</v>
      </c>
      <c r="L420" s="277">
        <v>1222.0999999999999</v>
      </c>
      <c r="M420" s="277">
        <v>8.8755500000000005</v>
      </c>
    </row>
    <row r="421" spans="1:13">
      <c r="A421" s="268">
        <v>411</v>
      </c>
      <c r="B421" s="277" t="s">
        <v>515</v>
      </c>
      <c r="C421" s="278">
        <v>391.5</v>
      </c>
      <c r="D421" s="279">
        <v>390.51666666666665</v>
      </c>
      <c r="E421" s="279">
        <v>386.5333333333333</v>
      </c>
      <c r="F421" s="279">
        <v>381.56666666666666</v>
      </c>
      <c r="G421" s="279">
        <v>377.58333333333331</v>
      </c>
      <c r="H421" s="279">
        <v>395.48333333333329</v>
      </c>
      <c r="I421" s="279">
        <v>399.46666666666664</v>
      </c>
      <c r="J421" s="279">
        <v>404.43333333333328</v>
      </c>
      <c r="K421" s="277">
        <v>394.5</v>
      </c>
      <c r="L421" s="277">
        <v>385.55</v>
      </c>
      <c r="M421" s="277">
        <v>0.42042000000000002</v>
      </c>
    </row>
    <row r="422" spans="1:13">
      <c r="A422" s="268">
        <v>412</v>
      </c>
      <c r="B422" s="277" t="s">
        <v>510</v>
      </c>
      <c r="C422" s="278">
        <v>24.45</v>
      </c>
      <c r="D422" s="279">
        <v>24.650000000000002</v>
      </c>
      <c r="E422" s="279">
        <v>24.100000000000005</v>
      </c>
      <c r="F422" s="279">
        <v>23.750000000000004</v>
      </c>
      <c r="G422" s="279">
        <v>23.200000000000006</v>
      </c>
      <c r="H422" s="279">
        <v>25.000000000000004</v>
      </c>
      <c r="I422" s="279">
        <v>25.55</v>
      </c>
      <c r="J422" s="279">
        <v>25.900000000000002</v>
      </c>
      <c r="K422" s="277">
        <v>25.2</v>
      </c>
      <c r="L422" s="277">
        <v>24.3</v>
      </c>
      <c r="M422" s="277">
        <v>11.51774</v>
      </c>
    </row>
    <row r="423" spans="1:13">
      <c r="A423" s="268">
        <v>413</v>
      </c>
      <c r="B423" s="277" t="s">
        <v>511</v>
      </c>
      <c r="C423" s="278">
        <v>1614.85</v>
      </c>
      <c r="D423" s="279">
        <v>1619.1000000000001</v>
      </c>
      <c r="E423" s="279">
        <v>1596.0500000000002</v>
      </c>
      <c r="F423" s="279">
        <v>1577.25</v>
      </c>
      <c r="G423" s="279">
        <v>1554.2</v>
      </c>
      <c r="H423" s="279">
        <v>1637.9000000000003</v>
      </c>
      <c r="I423" s="279">
        <v>1660.95</v>
      </c>
      <c r="J423" s="279">
        <v>1679.7500000000005</v>
      </c>
      <c r="K423" s="277">
        <v>1642.15</v>
      </c>
      <c r="L423" s="277">
        <v>1600.3</v>
      </c>
      <c r="M423" s="277">
        <v>0.30208000000000002</v>
      </c>
    </row>
    <row r="424" spans="1:13">
      <c r="A424" s="268">
        <v>414</v>
      </c>
      <c r="B424" s="277" t="s">
        <v>521</v>
      </c>
      <c r="C424" s="278">
        <v>257.55</v>
      </c>
      <c r="D424" s="279">
        <v>258.84999999999997</v>
      </c>
      <c r="E424" s="279">
        <v>255.19999999999993</v>
      </c>
      <c r="F424" s="279">
        <v>252.84999999999997</v>
      </c>
      <c r="G424" s="279">
        <v>249.19999999999993</v>
      </c>
      <c r="H424" s="279">
        <v>261.19999999999993</v>
      </c>
      <c r="I424" s="279">
        <v>264.84999999999991</v>
      </c>
      <c r="J424" s="279">
        <v>267.19999999999993</v>
      </c>
      <c r="K424" s="277">
        <v>262.5</v>
      </c>
      <c r="L424" s="277">
        <v>256.5</v>
      </c>
      <c r="M424" s="277">
        <v>2.2893500000000002</v>
      </c>
    </row>
    <row r="425" spans="1:13">
      <c r="A425" s="268">
        <v>415</v>
      </c>
      <c r="B425" s="277" t="s">
        <v>522</v>
      </c>
      <c r="C425" s="278">
        <v>1100.8</v>
      </c>
      <c r="D425" s="279">
        <v>1108.25</v>
      </c>
      <c r="E425" s="279">
        <v>1056.5</v>
      </c>
      <c r="F425" s="279">
        <v>1012.2</v>
      </c>
      <c r="G425" s="279">
        <v>960.45</v>
      </c>
      <c r="H425" s="279">
        <v>1152.55</v>
      </c>
      <c r="I425" s="279">
        <v>1204.3</v>
      </c>
      <c r="J425" s="279">
        <v>1248.5999999999999</v>
      </c>
      <c r="K425" s="277">
        <v>1160</v>
      </c>
      <c r="L425" s="277">
        <v>1063.95</v>
      </c>
      <c r="M425" s="277">
        <v>0.74531999999999998</v>
      </c>
    </row>
    <row r="426" spans="1:13">
      <c r="A426" s="268">
        <v>416</v>
      </c>
      <c r="B426" s="277" t="s">
        <v>523</v>
      </c>
      <c r="C426" s="278">
        <v>325.25</v>
      </c>
      <c r="D426" s="279">
        <v>322.41666666666669</v>
      </c>
      <c r="E426" s="279">
        <v>313.83333333333337</v>
      </c>
      <c r="F426" s="279">
        <v>302.41666666666669</v>
      </c>
      <c r="G426" s="279">
        <v>293.83333333333337</v>
      </c>
      <c r="H426" s="279">
        <v>333.83333333333337</v>
      </c>
      <c r="I426" s="279">
        <v>342.41666666666674</v>
      </c>
      <c r="J426" s="279">
        <v>353.83333333333337</v>
      </c>
      <c r="K426" s="277">
        <v>331</v>
      </c>
      <c r="L426" s="277">
        <v>311</v>
      </c>
      <c r="M426" s="277">
        <v>7.1405700000000003</v>
      </c>
    </row>
    <row r="427" spans="1:13">
      <c r="A427" s="268">
        <v>417</v>
      </c>
      <c r="B427" s="277" t="s">
        <v>524</v>
      </c>
      <c r="C427" s="278">
        <v>7.55</v>
      </c>
      <c r="D427" s="279">
        <v>7.5333333333333341</v>
      </c>
      <c r="E427" s="279">
        <v>7.3166666666666682</v>
      </c>
      <c r="F427" s="279">
        <v>7.0833333333333339</v>
      </c>
      <c r="G427" s="279">
        <v>6.866666666666668</v>
      </c>
      <c r="H427" s="279">
        <v>7.7666666666666684</v>
      </c>
      <c r="I427" s="279">
        <v>7.9833333333333352</v>
      </c>
      <c r="J427" s="279">
        <v>8.2166666666666686</v>
      </c>
      <c r="K427" s="277">
        <v>7.75</v>
      </c>
      <c r="L427" s="277">
        <v>7.3</v>
      </c>
      <c r="M427" s="277">
        <v>273.01688000000001</v>
      </c>
    </row>
    <row r="428" spans="1:13">
      <c r="A428" s="268">
        <v>418</v>
      </c>
      <c r="B428" s="277" t="s">
        <v>2517</v>
      </c>
      <c r="C428" s="278">
        <v>607.75</v>
      </c>
      <c r="D428" s="279">
        <v>609.25</v>
      </c>
      <c r="E428" s="279">
        <v>601.5</v>
      </c>
      <c r="F428" s="279">
        <v>595.25</v>
      </c>
      <c r="G428" s="279">
        <v>587.5</v>
      </c>
      <c r="H428" s="279">
        <v>615.5</v>
      </c>
      <c r="I428" s="279">
        <v>623.25</v>
      </c>
      <c r="J428" s="279">
        <v>629.5</v>
      </c>
      <c r="K428" s="277">
        <v>617</v>
      </c>
      <c r="L428" s="277">
        <v>603</v>
      </c>
      <c r="M428" s="277">
        <v>0.64812999999999998</v>
      </c>
    </row>
    <row r="429" spans="1:13">
      <c r="A429" s="268">
        <v>419</v>
      </c>
      <c r="B429" s="277" t="s">
        <v>527</v>
      </c>
      <c r="C429" s="278">
        <v>186</v>
      </c>
      <c r="D429" s="279">
        <v>185.65</v>
      </c>
      <c r="E429" s="279">
        <v>182.8</v>
      </c>
      <c r="F429" s="279">
        <v>179.6</v>
      </c>
      <c r="G429" s="279">
        <v>176.75</v>
      </c>
      <c r="H429" s="279">
        <v>188.85000000000002</v>
      </c>
      <c r="I429" s="279">
        <v>191.7</v>
      </c>
      <c r="J429" s="279">
        <v>194.90000000000003</v>
      </c>
      <c r="K429" s="277">
        <v>188.5</v>
      </c>
      <c r="L429" s="277">
        <v>182.45</v>
      </c>
      <c r="M429" s="277">
        <v>9.3765000000000001</v>
      </c>
    </row>
    <row r="430" spans="1:13">
      <c r="A430" s="268">
        <v>420</v>
      </c>
      <c r="B430" s="277" t="s">
        <v>2526</v>
      </c>
      <c r="C430" s="278">
        <v>52.2</v>
      </c>
      <c r="D430" s="279">
        <v>52.75</v>
      </c>
      <c r="E430" s="279">
        <v>51.3</v>
      </c>
      <c r="F430" s="279">
        <v>50.4</v>
      </c>
      <c r="G430" s="279">
        <v>48.949999999999996</v>
      </c>
      <c r="H430" s="279">
        <v>53.65</v>
      </c>
      <c r="I430" s="279">
        <v>55.1</v>
      </c>
      <c r="J430" s="279">
        <v>56</v>
      </c>
      <c r="K430" s="277">
        <v>54.2</v>
      </c>
      <c r="L430" s="277">
        <v>51.85</v>
      </c>
      <c r="M430" s="277">
        <v>50.296759999999999</v>
      </c>
    </row>
    <row r="431" spans="1:13">
      <c r="A431" s="268">
        <v>421</v>
      </c>
      <c r="B431" s="277" t="s">
        <v>175</v>
      </c>
      <c r="C431" s="278">
        <v>4333.2</v>
      </c>
      <c r="D431" s="279">
        <v>4357.6166666666659</v>
      </c>
      <c r="E431" s="279">
        <v>4276.0833333333321</v>
      </c>
      <c r="F431" s="279">
        <v>4218.9666666666662</v>
      </c>
      <c r="G431" s="279">
        <v>4137.4333333333325</v>
      </c>
      <c r="H431" s="279">
        <v>4414.7333333333318</v>
      </c>
      <c r="I431" s="279">
        <v>4496.2666666666664</v>
      </c>
      <c r="J431" s="279">
        <v>4553.3833333333314</v>
      </c>
      <c r="K431" s="277">
        <v>4439.1499999999996</v>
      </c>
      <c r="L431" s="277">
        <v>4300.5</v>
      </c>
      <c r="M431" s="277">
        <v>4.9577400000000003</v>
      </c>
    </row>
    <row r="432" spans="1:13">
      <c r="A432" s="268">
        <v>422</v>
      </c>
      <c r="B432" s="277" t="s">
        <v>176</v>
      </c>
      <c r="C432" s="286">
        <v>684.3</v>
      </c>
      <c r="D432" s="287">
        <v>685.2833333333333</v>
      </c>
      <c r="E432" s="287">
        <v>679.56666666666661</v>
      </c>
      <c r="F432" s="287">
        <v>674.83333333333326</v>
      </c>
      <c r="G432" s="287">
        <v>669.11666666666656</v>
      </c>
      <c r="H432" s="287">
        <v>690.01666666666665</v>
      </c>
      <c r="I432" s="287">
        <v>695.73333333333335</v>
      </c>
      <c r="J432" s="287">
        <v>700.4666666666667</v>
      </c>
      <c r="K432" s="288">
        <v>691</v>
      </c>
      <c r="L432" s="288">
        <v>680.55</v>
      </c>
      <c r="M432" s="288">
        <v>22.634209999999999</v>
      </c>
    </row>
    <row r="433" spans="1:13">
      <c r="A433" s="268">
        <v>423</v>
      </c>
      <c r="B433" s="277" t="s">
        <v>177</v>
      </c>
      <c r="C433" s="277">
        <v>600.70000000000005</v>
      </c>
      <c r="D433" s="279">
        <v>605.43333333333339</v>
      </c>
      <c r="E433" s="279">
        <v>590.86666666666679</v>
      </c>
      <c r="F433" s="279">
        <v>581.03333333333342</v>
      </c>
      <c r="G433" s="279">
        <v>566.46666666666681</v>
      </c>
      <c r="H433" s="279">
        <v>615.26666666666677</v>
      </c>
      <c r="I433" s="279">
        <v>629.83333333333337</v>
      </c>
      <c r="J433" s="279">
        <v>639.66666666666674</v>
      </c>
      <c r="K433" s="277">
        <v>620</v>
      </c>
      <c r="L433" s="277">
        <v>595.6</v>
      </c>
      <c r="M433" s="277">
        <v>10.23306</v>
      </c>
    </row>
    <row r="434" spans="1:13">
      <c r="A434" s="268">
        <v>424</v>
      </c>
      <c r="B434" s="277" t="s">
        <v>525</v>
      </c>
      <c r="C434" s="277">
        <v>91.35</v>
      </c>
      <c r="D434" s="279">
        <v>91.3</v>
      </c>
      <c r="E434" s="279">
        <v>90.1</v>
      </c>
      <c r="F434" s="279">
        <v>88.85</v>
      </c>
      <c r="G434" s="279">
        <v>87.649999999999991</v>
      </c>
      <c r="H434" s="279">
        <v>92.55</v>
      </c>
      <c r="I434" s="279">
        <v>93.750000000000014</v>
      </c>
      <c r="J434" s="279">
        <v>95</v>
      </c>
      <c r="K434" s="277">
        <v>92.5</v>
      </c>
      <c r="L434" s="277">
        <v>90.05</v>
      </c>
      <c r="M434" s="277">
        <v>3.29955</v>
      </c>
    </row>
    <row r="435" spans="1:13">
      <c r="A435" s="268">
        <v>425</v>
      </c>
      <c r="B435" s="277" t="s">
        <v>281</v>
      </c>
      <c r="C435" s="277">
        <v>170.3</v>
      </c>
      <c r="D435" s="279">
        <v>164.70000000000002</v>
      </c>
      <c r="E435" s="279">
        <v>155.00000000000003</v>
      </c>
      <c r="F435" s="279">
        <v>139.70000000000002</v>
      </c>
      <c r="G435" s="279">
        <v>130.00000000000003</v>
      </c>
      <c r="H435" s="279">
        <v>180.00000000000003</v>
      </c>
      <c r="I435" s="279">
        <v>189.70000000000002</v>
      </c>
      <c r="J435" s="279">
        <v>205.00000000000003</v>
      </c>
      <c r="K435" s="277">
        <v>174.4</v>
      </c>
      <c r="L435" s="277">
        <v>149.4</v>
      </c>
      <c r="M435" s="277">
        <v>119.85165000000001</v>
      </c>
    </row>
    <row r="436" spans="1:13">
      <c r="A436" s="268">
        <v>426</v>
      </c>
      <c r="B436" s="277" t="s">
        <v>526</v>
      </c>
      <c r="C436" s="277">
        <v>479.7</v>
      </c>
      <c r="D436" s="279">
        <v>470.36666666666662</v>
      </c>
      <c r="E436" s="279">
        <v>457.48333333333323</v>
      </c>
      <c r="F436" s="279">
        <v>435.26666666666659</v>
      </c>
      <c r="G436" s="279">
        <v>422.38333333333321</v>
      </c>
      <c r="H436" s="279">
        <v>492.58333333333326</v>
      </c>
      <c r="I436" s="279">
        <v>505.46666666666658</v>
      </c>
      <c r="J436" s="279">
        <v>527.68333333333328</v>
      </c>
      <c r="K436" s="277">
        <v>483.25</v>
      </c>
      <c r="L436" s="277">
        <v>448.15</v>
      </c>
      <c r="M436" s="277">
        <v>10.758179999999999</v>
      </c>
    </row>
    <row r="437" spans="1:13">
      <c r="A437" s="268">
        <v>427</v>
      </c>
      <c r="B437" s="277" t="s">
        <v>3388</v>
      </c>
      <c r="C437" s="277">
        <v>290.7</v>
      </c>
      <c r="D437" s="279">
        <v>291.06666666666666</v>
      </c>
      <c r="E437" s="279">
        <v>288.63333333333333</v>
      </c>
      <c r="F437" s="279">
        <v>286.56666666666666</v>
      </c>
      <c r="G437" s="279">
        <v>284.13333333333333</v>
      </c>
      <c r="H437" s="279">
        <v>293.13333333333333</v>
      </c>
      <c r="I437" s="279">
        <v>295.56666666666661</v>
      </c>
      <c r="J437" s="279">
        <v>297.63333333333333</v>
      </c>
      <c r="K437" s="277">
        <v>293.5</v>
      </c>
      <c r="L437" s="277">
        <v>289</v>
      </c>
      <c r="M437" s="277">
        <v>7.3917900000000003</v>
      </c>
    </row>
    <row r="438" spans="1:13">
      <c r="A438" s="268">
        <v>428</v>
      </c>
      <c r="B438" s="277" t="s">
        <v>529</v>
      </c>
      <c r="C438" s="277">
        <v>1460.5</v>
      </c>
      <c r="D438" s="279">
        <v>1441.9833333333333</v>
      </c>
      <c r="E438" s="279">
        <v>1408.9666666666667</v>
      </c>
      <c r="F438" s="279">
        <v>1357.4333333333334</v>
      </c>
      <c r="G438" s="279">
        <v>1324.4166666666667</v>
      </c>
      <c r="H438" s="279">
        <v>1493.5166666666667</v>
      </c>
      <c r="I438" s="279">
        <v>1526.5333333333335</v>
      </c>
      <c r="J438" s="279">
        <v>1578.0666666666666</v>
      </c>
      <c r="K438" s="277">
        <v>1475</v>
      </c>
      <c r="L438" s="277">
        <v>1390.45</v>
      </c>
      <c r="M438" s="277">
        <v>0.98821000000000003</v>
      </c>
    </row>
    <row r="439" spans="1:13">
      <c r="A439" s="268">
        <v>429</v>
      </c>
      <c r="B439" s="277" t="s">
        <v>530</v>
      </c>
      <c r="C439" s="277">
        <v>475.1</v>
      </c>
      <c r="D439" s="279">
        <v>470.36666666666662</v>
      </c>
      <c r="E439" s="279">
        <v>461.73333333333323</v>
      </c>
      <c r="F439" s="279">
        <v>448.36666666666662</v>
      </c>
      <c r="G439" s="279">
        <v>439.73333333333323</v>
      </c>
      <c r="H439" s="279">
        <v>483.73333333333323</v>
      </c>
      <c r="I439" s="279">
        <v>492.36666666666656</v>
      </c>
      <c r="J439" s="279">
        <v>505.73333333333323</v>
      </c>
      <c r="K439" s="277">
        <v>479</v>
      </c>
      <c r="L439" s="277">
        <v>457</v>
      </c>
      <c r="M439" s="277">
        <v>0.89409000000000005</v>
      </c>
    </row>
    <row r="440" spans="1:13">
      <c r="A440" s="268">
        <v>430</v>
      </c>
      <c r="B440" s="277" t="s">
        <v>178</v>
      </c>
      <c r="C440" s="277">
        <v>533.45000000000005</v>
      </c>
      <c r="D440" s="279">
        <v>533.38333333333333</v>
      </c>
      <c r="E440" s="279">
        <v>528.11666666666667</v>
      </c>
      <c r="F440" s="279">
        <v>522.7833333333333</v>
      </c>
      <c r="G440" s="279">
        <v>517.51666666666665</v>
      </c>
      <c r="H440" s="279">
        <v>538.7166666666667</v>
      </c>
      <c r="I440" s="279">
        <v>543.98333333333335</v>
      </c>
      <c r="J440" s="279">
        <v>549.31666666666672</v>
      </c>
      <c r="K440" s="277">
        <v>538.65</v>
      </c>
      <c r="L440" s="277">
        <v>528.04999999999995</v>
      </c>
      <c r="M440" s="277">
        <v>56.758690000000001</v>
      </c>
    </row>
    <row r="441" spans="1:13">
      <c r="A441" s="268">
        <v>431</v>
      </c>
      <c r="B441" s="277" t="s">
        <v>531</v>
      </c>
      <c r="C441" s="277">
        <v>255.65</v>
      </c>
      <c r="D441" s="279">
        <v>257.33333333333331</v>
      </c>
      <c r="E441" s="279">
        <v>251.36666666666662</v>
      </c>
      <c r="F441" s="279">
        <v>247.08333333333331</v>
      </c>
      <c r="G441" s="279">
        <v>241.11666666666662</v>
      </c>
      <c r="H441" s="279">
        <v>261.61666666666662</v>
      </c>
      <c r="I441" s="279">
        <v>267.58333333333331</v>
      </c>
      <c r="J441" s="279">
        <v>271.86666666666662</v>
      </c>
      <c r="K441" s="277">
        <v>263.3</v>
      </c>
      <c r="L441" s="277">
        <v>253.05</v>
      </c>
      <c r="M441" s="277">
        <v>13.61467</v>
      </c>
    </row>
    <row r="442" spans="1:13">
      <c r="A442" s="268">
        <v>432</v>
      </c>
      <c r="B442" s="277" t="s">
        <v>179</v>
      </c>
      <c r="C442" s="277">
        <v>469.5</v>
      </c>
      <c r="D442" s="279">
        <v>473.84999999999997</v>
      </c>
      <c r="E442" s="279">
        <v>461.09999999999991</v>
      </c>
      <c r="F442" s="279">
        <v>452.69999999999993</v>
      </c>
      <c r="G442" s="279">
        <v>439.94999999999987</v>
      </c>
      <c r="H442" s="279">
        <v>482.24999999999994</v>
      </c>
      <c r="I442" s="279">
        <v>495.00000000000006</v>
      </c>
      <c r="J442" s="279">
        <v>503.4</v>
      </c>
      <c r="K442" s="277">
        <v>486.6</v>
      </c>
      <c r="L442" s="277">
        <v>465.45</v>
      </c>
      <c r="M442" s="277">
        <v>38.777920000000002</v>
      </c>
    </row>
    <row r="443" spans="1:13">
      <c r="A443" s="268">
        <v>433</v>
      </c>
      <c r="B443" s="277" t="s">
        <v>532</v>
      </c>
      <c r="C443" s="277">
        <v>183.1</v>
      </c>
      <c r="D443" s="279">
        <v>184.16666666666666</v>
      </c>
      <c r="E443" s="279">
        <v>179.93333333333331</v>
      </c>
      <c r="F443" s="279">
        <v>176.76666666666665</v>
      </c>
      <c r="G443" s="279">
        <v>172.5333333333333</v>
      </c>
      <c r="H443" s="279">
        <v>187.33333333333331</v>
      </c>
      <c r="I443" s="279">
        <v>191.56666666666666</v>
      </c>
      <c r="J443" s="279">
        <v>194.73333333333332</v>
      </c>
      <c r="K443" s="277">
        <v>188.4</v>
      </c>
      <c r="L443" s="277">
        <v>181</v>
      </c>
      <c r="M443" s="277">
        <v>5.7665100000000002</v>
      </c>
    </row>
    <row r="444" spans="1:13">
      <c r="A444" s="268">
        <v>434</v>
      </c>
      <c r="B444" s="277" t="s">
        <v>533</v>
      </c>
      <c r="C444" s="277">
        <v>1376.3</v>
      </c>
      <c r="D444" s="279">
        <v>1376.4666666666665</v>
      </c>
      <c r="E444" s="279">
        <v>1352.9333333333329</v>
      </c>
      <c r="F444" s="279">
        <v>1329.5666666666664</v>
      </c>
      <c r="G444" s="279">
        <v>1306.0333333333328</v>
      </c>
      <c r="H444" s="279">
        <v>1399.833333333333</v>
      </c>
      <c r="I444" s="279">
        <v>1423.3666666666663</v>
      </c>
      <c r="J444" s="279">
        <v>1446.7333333333331</v>
      </c>
      <c r="K444" s="277">
        <v>1400</v>
      </c>
      <c r="L444" s="277">
        <v>1353.1</v>
      </c>
      <c r="M444" s="277">
        <v>0.82252999999999998</v>
      </c>
    </row>
    <row r="445" spans="1:13">
      <c r="A445" s="268">
        <v>435</v>
      </c>
      <c r="B445" s="277" t="s">
        <v>534</v>
      </c>
      <c r="C445" s="277">
        <v>3.95</v>
      </c>
      <c r="D445" s="279">
        <v>3.9499999999999997</v>
      </c>
      <c r="E445" s="279">
        <v>3.8999999999999995</v>
      </c>
      <c r="F445" s="279">
        <v>3.8499999999999996</v>
      </c>
      <c r="G445" s="279">
        <v>3.7999999999999994</v>
      </c>
      <c r="H445" s="279">
        <v>3.9999999999999996</v>
      </c>
      <c r="I445" s="279">
        <v>4.0499999999999989</v>
      </c>
      <c r="J445" s="279">
        <v>4.0999999999999996</v>
      </c>
      <c r="K445" s="277">
        <v>4</v>
      </c>
      <c r="L445" s="277">
        <v>3.9</v>
      </c>
      <c r="M445" s="277">
        <v>112.63297</v>
      </c>
    </row>
    <row r="446" spans="1:13">
      <c r="A446" s="268">
        <v>436</v>
      </c>
      <c r="B446" s="277" t="s">
        <v>535</v>
      </c>
      <c r="C446" s="277">
        <v>132.44999999999999</v>
      </c>
      <c r="D446" s="279">
        <v>133.36666666666665</v>
      </c>
      <c r="E446" s="279">
        <v>131.1333333333333</v>
      </c>
      <c r="F446" s="279">
        <v>129.81666666666666</v>
      </c>
      <c r="G446" s="279">
        <v>127.58333333333331</v>
      </c>
      <c r="H446" s="279">
        <v>134.68333333333328</v>
      </c>
      <c r="I446" s="279">
        <v>136.91666666666663</v>
      </c>
      <c r="J446" s="279">
        <v>138.23333333333326</v>
      </c>
      <c r="K446" s="277">
        <v>135.6</v>
      </c>
      <c r="L446" s="277">
        <v>132.05000000000001</v>
      </c>
      <c r="M446" s="277">
        <v>1.1423700000000001</v>
      </c>
    </row>
    <row r="447" spans="1:13">
      <c r="A447" s="268">
        <v>437</v>
      </c>
      <c r="B447" s="277" t="s">
        <v>2594</v>
      </c>
      <c r="C447" s="277">
        <v>271.8</v>
      </c>
      <c r="D447" s="279">
        <v>276.93333333333334</v>
      </c>
      <c r="E447" s="279">
        <v>264.86666666666667</v>
      </c>
      <c r="F447" s="279">
        <v>257.93333333333334</v>
      </c>
      <c r="G447" s="279">
        <v>245.86666666666667</v>
      </c>
      <c r="H447" s="279">
        <v>283.86666666666667</v>
      </c>
      <c r="I447" s="279">
        <v>295.93333333333339</v>
      </c>
      <c r="J447" s="279">
        <v>302.86666666666667</v>
      </c>
      <c r="K447" s="277">
        <v>289</v>
      </c>
      <c r="L447" s="277">
        <v>270</v>
      </c>
      <c r="M447" s="277">
        <v>4.5357500000000002</v>
      </c>
    </row>
    <row r="448" spans="1:13">
      <c r="A448" s="268">
        <v>438</v>
      </c>
      <c r="B448" s="277" t="s">
        <v>536</v>
      </c>
      <c r="C448" s="277">
        <v>894.2</v>
      </c>
      <c r="D448" s="279">
        <v>903.06666666666661</v>
      </c>
      <c r="E448" s="279">
        <v>877.13333333333321</v>
      </c>
      <c r="F448" s="279">
        <v>860.06666666666661</v>
      </c>
      <c r="G448" s="279">
        <v>834.13333333333321</v>
      </c>
      <c r="H448" s="279">
        <v>920.13333333333321</v>
      </c>
      <c r="I448" s="279">
        <v>946.06666666666661</v>
      </c>
      <c r="J448" s="279">
        <v>963.13333333333321</v>
      </c>
      <c r="K448" s="277">
        <v>929</v>
      </c>
      <c r="L448" s="277">
        <v>886</v>
      </c>
      <c r="M448" s="277">
        <v>2.2185899999999998</v>
      </c>
    </row>
    <row r="449" spans="1:13">
      <c r="A449" s="268">
        <v>439</v>
      </c>
      <c r="B449" s="277" t="s">
        <v>282</v>
      </c>
      <c r="C449" s="277">
        <v>477.45</v>
      </c>
      <c r="D449" s="279">
        <v>479.40000000000003</v>
      </c>
      <c r="E449" s="279">
        <v>473.25000000000006</v>
      </c>
      <c r="F449" s="279">
        <v>469.05</v>
      </c>
      <c r="G449" s="279">
        <v>462.90000000000003</v>
      </c>
      <c r="H449" s="279">
        <v>483.60000000000008</v>
      </c>
      <c r="I449" s="279">
        <v>489.75000000000006</v>
      </c>
      <c r="J449" s="279">
        <v>493.9500000000001</v>
      </c>
      <c r="K449" s="277">
        <v>485.55</v>
      </c>
      <c r="L449" s="277">
        <v>475.2</v>
      </c>
      <c r="M449" s="277">
        <v>3.1907000000000001</v>
      </c>
    </row>
    <row r="450" spans="1:13">
      <c r="A450" s="268">
        <v>440</v>
      </c>
      <c r="B450" s="277" t="s">
        <v>542</v>
      </c>
      <c r="C450" s="277">
        <v>58.55</v>
      </c>
      <c r="D450" s="279">
        <v>56.433333333333337</v>
      </c>
      <c r="E450" s="279">
        <v>53.166666666666671</v>
      </c>
      <c r="F450" s="279">
        <v>47.783333333333331</v>
      </c>
      <c r="G450" s="279">
        <v>44.516666666666666</v>
      </c>
      <c r="H450" s="279">
        <v>61.816666666666677</v>
      </c>
      <c r="I450" s="279">
        <v>65.083333333333343</v>
      </c>
      <c r="J450" s="279">
        <v>70.466666666666683</v>
      </c>
      <c r="K450" s="277">
        <v>59.7</v>
      </c>
      <c r="L450" s="277">
        <v>51.05</v>
      </c>
      <c r="M450" s="277">
        <v>54.109409999999997</v>
      </c>
    </row>
    <row r="451" spans="1:13">
      <c r="A451" s="268">
        <v>441</v>
      </c>
      <c r="B451" s="277" t="s">
        <v>2609</v>
      </c>
      <c r="C451" s="277">
        <v>13084.5</v>
      </c>
      <c r="D451" s="279">
        <v>13194.5</v>
      </c>
      <c r="E451" s="279">
        <v>12890</v>
      </c>
      <c r="F451" s="279">
        <v>12695.5</v>
      </c>
      <c r="G451" s="279">
        <v>12391</v>
      </c>
      <c r="H451" s="279">
        <v>13389</v>
      </c>
      <c r="I451" s="279">
        <v>13693.5</v>
      </c>
      <c r="J451" s="279">
        <v>13888</v>
      </c>
      <c r="K451" s="277">
        <v>13499</v>
      </c>
      <c r="L451" s="277">
        <v>13000</v>
      </c>
      <c r="M451" s="277">
        <v>2.5940000000000001E-2</v>
      </c>
    </row>
    <row r="452" spans="1:13">
      <c r="A452" s="268">
        <v>442</v>
      </c>
      <c r="B452" s="277" t="s">
        <v>2614</v>
      </c>
      <c r="C452" s="277">
        <v>890.15</v>
      </c>
      <c r="D452" s="279">
        <v>886.7166666666667</v>
      </c>
      <c r="E452" s="279">
        <v>873.43333333333339</v>
      </c>
      <c r="F452" s="279">
        <v>856.7166666666667</v>
      </c>
      <c r="G452" s="279">
        <v>843.43333333333339</v>
      </c>
      <c r="H452" s="279">
        <v>903.43333333333339</v>
      </c>
      <c r="I452" s="279">
        <v>916.7166666666667</v>
      </c>
      <c r="J452" s="279">
        <v>933.43333333333339</v>
      </c>
      <c r="K452" s="277">
        <v>900</v>
      </c>
      <c r="L452" s="277">
        <v>870</v>
      </c>
      <c r="M452" s="277">
        <v>1.0073799999999999</v>
      </c>
    </row>
    <row r="453" spans="1:13">
      <c r="A453" s="268">
        <v>443</v>
      </c>
      <c r="B453" s="277" t="s">
        <v>3465</v>
      </c>
      <c r="C453" s="277">
        <v>545.54999999999995</v>
      </c>
      <c r="D453" s="279">
        <v>546.36666666666667</v>
      </c>
      <c r="E453" s="279">
        <v>542.73333333333335</v>
      </c>
      <c r="F453" s="279">
        <v>539.91666666666663</v>
      </c>
      <c r="G453" s="279">
        <v>536.2833333333333</v>
      </c>
      <c r="H453" s="279">
        <v>549.18333333333339</v>
      </c>
      <c r="I453" s="279">
        <v>552.81666666666683</v>
      </c>
      <c r="J453" s="279">
        <v>555.63333333333344</v>
      </c>
      <c r="K453" s="277">
        <v>550</v>
      </c>
      <c r="L453" s="277">
        <v>543.54999999999995</v>
      </c>
      <c r="M453" s="277">
        <v>21.23227</v>
      </c>
    </row>
    <row r="454" spans="1:13">
      <c r="A454" s="268">
        <v>444</v>
      </c>
      <c r="B454" s="277" t="s">
        <v>182</v>
      </c>
      <c r="C454" s="277">
        <v>1071.8499999999999</v>
      </c>
      <c r="D454" s="279">
        <v>1073.8333333333333</v>
      </c>
      <c r="E454" s="279">
        <v>1058.6666666666665</v>
      </c>
      <c r="F454" s="279">
        <v>1045.4833333333333</v>
      </c>
      <c r="G454" s="279">
        <v>1030.3166666666666</v>
      </c>
      <c r="H454" s="279">
        <v>1087.0166666666664</v>
      </c>
      <c r="I454" s="279">
        <v>1102.1833333333329</v>
      </c>
      <c r="J454" s="279">
        <v>1115.3666666666663</v>
      </c>
      <c r="K454" s="277">
        <v>1089</v>
      </c>
      <c r="L454" s="277">
        <v>1060.6500000000001</v>
      </c>
      <c r="M454" s="277">
        <v>4.2826899999999997</v>
      </c>
    </row>
    <row r="455" spans="1:13">
      <c r="A455" s="268">
        <v>445</v>
      </c>
      <c r="B455" s="277" t="s">
        <v>543</v>
      </c>
      <c r="C455" s="277">
        <v>831.3</v>
      </c>
      <c r="D455" s="279">
        <v>834.78333333333342</v>
      </c>
      <c r="E455" s="279">
        <v>821.71666666666681</v>
      </c>
      <c r="F455" s="279">
        <v>812.13333333333344</v>
      </c>
      <c r="G455" s="279">
        <v>799.06666666666683</v>
      </c>
      <c r="H455" s="279">
        <v>844.36666666666679</v>
      </c>
      <c r="I455" s="279">
        <v>857.43333333333339</v>
      </c>
      <c r="J455" s="279">
        <v>867.01666666666677</v>
      </c>
      <c r="K455" s="277">
        <v>847.85</v>
      </c>
      <c r="L455" s="277">
        <v>825.2</v>
      </c>
      <c r="M455" s="277">
        <v>0.40603</v>
      </c>
    </row>
    <row r="456" spans="1:13">
      <c r="A456" s="268">
        <v>446</v>
      </c>
      <c r="B456" s="277" t="s">
        <v>183</v>
      </c>
      <c r="C456" s="277">
        <v>121.2</v>
      </c>
      <c r="D456" s="279">
        <v>121.66666666666667</v>
      </c>
      <c r="E456" s="279">
        <v>120.33333333333334</v>
      </c>
      <c r="F456" s="279">
        <v>119.46666666666667</v>
      </c>
      <c r="G456" s="279">
        <v>118.13333333333334</v>
      </c>
      <c r="H456" s="279">
        <v>122.53333333333335</v>
      </c>
      <c r="I456" s="279">
        <v>123.86666666666669</v>
      </c>
      <c r="J456" s="279">
        <v>124.73333333333335</v>
      </c>
      <c r="K456" s="277">
        <v>123</v>
      </c>
      <c r="L456" s="277">
        <v>120.8</v>
      </c>
      <c r="M456" s="277">
        <v>312.96668</v>
      </c>
    </row>
    <row r="457" spans="1:13">
      <c r="A457" s="268">
        <v>447</v>
      </c>
      <c r="B457" s="277" t="s">
        <v>184</v>
      </c>
      <c r="C457" s="277">
        <v>44.7</v>
      </c>
      <c r="D457" s="279">
        <v>44.783333333333331</v>
      </c>
      <c r="E457" s="279">
        <v>43.166666666666664</v>
      </c>
      <c r="F457" s="279">
        <v>41.633333333333333</v>
      </c>
      <c r="G457" s="279">
        <v>40.016666666666666</v>
      </c>
      <c r="H457" s="279">
        <v>46.316666666666663</v>
      </c>
      <c r="I457" s="279">
        <v>47.933333333333337</v>
      </c>
      <c r="J457" s="279">
        <v>49.466666666666661</v>
      </c>
      <c r="K457" s="277">
        <v>46.4</v>
      </c>
      <c r="L457" s="277">
        <v>43.25</v>
      </c>
      <c r="M457" s="277">
        <v>130.81772000000001</v>
      </c>
    </row>
    <row r="458" spans="1:13">
      <c r="A458" s="268">
        <v>448</v>
      </c>
      <c r="B458" s="277" t="s">
        <v>185</v>
      </c>
      <c r="C458" s="277">
        <v>60.9</v>
      </c>
      <c r="D458" s="279">
        <v>61.25</v>
      </c>
      <c r="E458" s="279">
        <v>59.8</v>
      </c>
      <c r="F458" s="279">
        <v>58.699999999999996</v>
      </c>
      <c r="G458" s="279">
        <v>57.249999999999993</v>
      </c>
      <c r="H458" s="279">
        <v>62.35</v>
      </c>
      <c r="I458" s="279">
        <v>63.800000000000004</v>
      </c>
      <c r="J458" s="279">
        <v>64.900000000000006</v>
      </c>
      <c r="K458" s="277">
        <v>62.7</v>
      </c>
      <c r="L458" s="277">
        <v>60.15</v>
      </c>
      <c r="M458" s="277">
        <v>362.78775000000002</v>
      </c>
    </row>
    <row r="459" spans="1:13">
      <c r="A459" s="268">
        <v>449</v>
      </c>
      <c r="B459" s="277" t="s">
        <v>186</v>
      </c>
      <c r="C459" s="277">
        <v>429.5</v>
      </c>
      <c r="D459" s="279">
        <v>431.7833333333333</v>
      </c>
      <c r="E459" s="279">
        <v>425.81666666666661</v>
      </c>
      <c r="F459" s="279">
        <v>422.13333333333333</v>
      </c>
      <c r="G459" s="279">
        <v>416.16666666666663</v>
      </c>
      <c r="H459" s="279">
        <v>435.46666666666658</v>
      </c>
      <c r="I459" s="279">
        <v>441.43333333333328</v>
      </c>
      <c r="J459" s="279">
        <v>445.11666666666656</v>
      </c>
      <c r="K459" s="277">
        <v>437.75</v>
      </c>
      <c r="L459" s="277">
        <v>428.1</v>
      </c>
      <c r="M459" s="277">
        <v>90.938890000000001</v>
      </c>
    </row>
    <row r="460" spans="1:13">
      <c r="A460" s="268">
        <v>450</v>
      </c>
      <c r="B460" s="277" t="s">
        <v>2625</v>
      </c>
      <c r="C460" s="277">
        <v>25.55</v>
      </c>
      <c r="D460" s="279">
        <v>25.633333333333336</v>
      </c>
      <c r="E460" s="279">
        <v>25.366666666666674</v>
      </c>
      <c r="F460" s="279">
        <v>25.183333333333337</v>
      </c>
      <c r="G460" s="279">
        <v>24.916666666666675</v>
      </c>
      <c r="H460" s="279">
        <v>25.816666666666674</v>
      </c>
      <c r="I460" s="279">
        <v>26.083333333333332</v>
      </c>
      <c r="J460" s="279">
        <v>26.266666666666673</v>
      </c>
      <c r="K460" s="277">
        <v>25.9</v>
      </c>
      <c r="L460" s="277">
        <v>25.45</v>
      </c>
      <c r="M460" s="277">
        <v>17.674939999999999</v>
      </c>
    </row>
    <row r="461" spans="1:13">
      <c r="A461" s="268">
        <v>451</v>
      </c>
      <c r="B461" s="277" t="s">
        <v>537</v>
      </c>
      <c r="C461" s="277">
        <v>787.85</v>
      </c>
      <c r="D461" s="279">
        <v>789.2166666666667</v>
      </c>
      <c r="E461" s="279">
        <v>779.03333333333342</v>
      </c>
      <c r="F461" s="279">
        <v>770.2166666666667</v>
      </c>
      <c r="G461" s="279">
        <v>760.03333333333342</v>
      </c>
      <c r="H461" s="279">
        <v>798.03333333333342</v>
      </c>
      <c r="I461" s="279">
        <v>808.21666666666681</v>
      </c>
      <c r="J461" s="279">
        <v>817.03333333333342</v>
      </c>
      <c r="K461" s="277">
        <v>799.4</v>
      </c>
      <c r="L461" s="277">
        <v>780.4</v>
      </c>
      <c r="M461" s="277">
        <v>0.16577</v>
      </c>
    </row>
    <row r="462" spans="1:13">
      <c r="A462" s="268">
        <v>452</v>
      </c>
      <c r="B462" s="277" t="s">
        <v>538</v>
      </c>
      <c r="C462" s="277">
        <v>386.25</v>
      </c>
      <c r="D462" s="279">
        <v>386.91666666666669</v>
      </c>
      <c r="E462" s="279">
        <v>374.83333333333337</v>
      </c>
      <c r="F462" s="279">
        <v>363.41666666666669</v>
      </c>
      <c r="G462" s="279">
        <v>351.33333333333337</v>
      </c>
      <c r="H462" s="279">
        <v>398.33333333333337</v>
      </c>
      <c r="I462" s="279">
        <v>410.41666666666674</v>
      </c>
      <c r="J462" s="279">
        <v>421.83333333333337</v>
      </c>
      <c r="K462" s="277">
        <v>399</v>
      </c>
      <c r="L462" s="277">
        <v>375.5</v>
      </c>
      <c r="M462" s="277">
        <v>0.56015999999999999</v>
      </c>
    </row>
    <row r="463" spans="1:13">
      <c r="A463" s="268">
        <v>453</v>
      </c>
      <c r="B463" s="277" t="s">
        <v>187</v>
      </c>
      <c r="C463" s="277">
        <v>2248.1</v>
      </c>
      <c r="D463" s="279">
        <v>2246.0166666666664</v>
      </c>
      <c r="E463" s="279">
        <v>2232.083333333333</v>
      </c>
      <c r="F463" s="279">
        <v>2216.0666666666666</v>
      </c>
      <c r="G463" s="279">
        <v>2202.1333333333332</v>
      </c>
      <c r="H463" s="279">
        <v>2262.0333333333328</v>
      </c>
      <c r="I463" s="279">
        <v>2275.9666666666662</v>
      </c>
      <c r="J463" s="279">
        <v>2291.9833333333327</v>
      </c>
      <c r="K463" s="277">
        <v>2259.9499999999998</v>
      </c>
      <c r="L463" s="277">
        <v>2230</v>
      </c>
      <c r="M463" s="277">
        <v>21.679870000000001</v>
      </c>
    </row>
    <row r="464" spans="1:13">
      <c r="A464" s="268">
        <v>454</v>
      </c>
      <c r="B464" s="277" t="s">
        <v>544</v>
      </c>
      <c r="C464" s="277">
        <v>2305.15</v>
      </c>
      <c r="D464" s="279">
        <v>2315.0333333333333</v>
      </c>
      <c r="E464" s="279">
        <v>2290.1166666666668</v>
      </c>
      <c r="F464" s="279">
        <v>2275.0833333333335</v>
      </c>
      <c r="G464" s="279">
        <v>2250.166666666667</v>
      </c>
      <c r="H464" s="279">
        <v>2330.0666666666666</v>
      </c>
      <c r="I464" s="279">
        <v>2354.9833333333336</v>
      </c>
      <c r="J464" s="279">
        <v>2370.0166666666664</v>
      </c>
      <c r="K464" s="277">
        <v>2339.9499999999998</v>
      </c>
      <c r="L464" s="277">
        <v>2300</v>
      </c>
      <c r="M464" s="277">
        <v>0.12321</v>
      </c>
    </row>
    <row r="465" spans="1:13">
      <c r="A465" s="268">
        <v>455</v>
      </c>
      <c r="B465" s="277" t="s">
        <v>188</v>
      </c>
      <c r="C465" s="277">
        <v>722.5</v>
      </c>
      <c r="D465" s="279">
        <v>725.56666666666661</v>
      </c>
      <c r="E465" s="279">
        <v>716.18333333333317</v>
      </c>
      <c r="F465" s="279">
        <v>709.86666666666656</v>
      </c>
      <c r="G465" s="279">
        <v>700.48333333333312</v>
      </c>
      <c r="H465" s="279">
        <v>731.88333333333321</v>
      </c>
      <c r="I465" s="279">
        <v>741.26666666666665</v>
      </c>
      <c r="J465" s="279">
        <v>747.58333333333326</v>
      </c>
      <c r="K465" s="277">
        <v>734.95</v>
      </c>
      <c r="L465" s="277">
        <v>719.25</v>
      </c>
      <c r="M465" s="277">
        <v>23.859069999999999</v>
      </c>
    </row>
    <row r="466" spans="1:13">
      <c r="A466" s="268">
        <v>456</v>
      </c>
      <c r="B466" s="277" t="s">
        <v>546</v>
      </c>
      <c r="C466" s="277">
        <v>815.05</v>
      </c>
      <c r="D466" s="279">
        <v>820.88333333333333</v>
      </c>
      <c r="E466" s="279">
        <v>804.76666666666665</v>
      </c>
      <c r="F466" s="279">
        <v>794.48333333333335</v>
      </c>
      <c r="G466" s="279">
        <v>778.36666666666667</v>
      </c>
      <c r="H466" s="279">
        <v>831.16666666666663</v>
      </c>
      <c r="I466" s="279">
        <v>847.28333333333319</v>
      </c>
      <c r="J466" s="279">
        <v>857.56666666666661</v>
      </c>
      <c r="K466" s="277">
        <v>837</v>
      </c>
      <c r="L466" s="277">
        <v>810.6</v>
      </c>
      <c r="M466" s="277">
        <v>0.72704999999999997</v>
      </c>
    </row>
    <row r="467" spans="1:13">
      <c r="A467" s="268">
        <v>457</v>
      </c>
      <c r="B467" s="277" t="s">
        <v>547</v>
      </c>
      <c r="C467" s="277">
        <v>803.95</v>
      </c>
      <c r="D467" s="279">
        <v>807.76666666666677</v>
      </c>
      <c r="E467" s="279">
        <v>786.23333333333358</v>
      </c>
      <c r="F467" s="279">
        <v>768.51666666666677</v>
      </c>
      <c r="G467" s="279">
        <v>746.98333333333358</v>
      </c>
      <c r="H467" s="279">
        <v>825.48333333333358</v>
      </c>
      <c r="I467" s="279">
        <v>847.01666666666665</v>
      </c>
      <c r="J467" s="279">
        <v>864.73333333333358</v>
      </c>
      <c r="K467" s="277">
        <v>829.3</v>
      </c>
      <c r="L467" s="277">
        <v>790.05</v>
      </c>
      <c r="M467" s="277">
        <v>3.0961599999999998</v>
      </c>
    </row>
    <row r="468" spans="1:13">
      <c r="A468" s="268">
        <v>458</v>
      </c>
      <c r="B468" s="277" t="s">
        <v>552</v>
      </c>
      <c r="C468" s="277">
        <v>637.25</v>
      </c>
      <c r="D468" s="279">
        <v>627.6</v>
      </c>
      <c r="E468" s="279">
        <v>602.65000000000009</v>
      </c>
      <c r="F468" s="279">
        <v>568.05000000000007</v>
      </c>
      <c r="G468" s="279">
        <v>543.10000000000014</v>
      </c>
      <c r="H468" s="279">
        <v>662.2</v>
      </c>
      <c r="I468" s="279">
        <v>687.15000000000009</v>
      </c>
      <c r="J468" s="279">
        <v>721.75</v>
      </c>
      <c r="K468" s="277">
        <v>652.54999999999995</v>
      </c>
      <c r="L468" s="277">
        <v>593</v>
      </c>
      <c r="M468" s="277">
        <v>3.4490799999999999</v>
      </c>
    </row>
    <row r="469" spans="1:13">
      <c r="A469" s="268">
        <v>459</v>
      </c>
      <c r="B469" s="277" t="s">
        <v>548</v>
      </c>
      <c r="C469" s="277">
        <v>46.85</v>
      </c>
      <c r="D469" s="279">
        <v>46.883333333333333</v>
      </c>
      <c r="E469" s="279">
        <v>45.966666666666669</v>
      </c>
      <c r="F469" s="279">
        <v>45.083333333333336</v>
      </c>
      <c r="G469" s="279">
        <v>44.166666666666671</v>
      </c>
      <c r="H469" s="279">
        <v>47.766666666666666</v>
      </c>
      <c r="I469" s="279">
        <v>48.683333333333337</v>
      </c>
      <c r="J469" s="279">
        <v>49.566666666666663</v>
      </c>
      <c r="K469" s="277">
        <v>47.8</v>
      </c>
      <c r="L469" s="277">
        <v>46</v>
      </c>
      <c r="M469" s="277">
        <v>17.739570000000001</v>
      </c>
    </row>
    <row r="470" spans="1:13">
      <c r="A470" s="268">
        <v>460</v>
      </c>
      <c r="B470" s="277" t="s">
        <v>549</v>
      </c>
      <c r="C470" s="277">
        <v>1045.25</v>
      </c>
      <c r="D470" s="279">
        <v>1028.95</v>
      </c>
      <c r="E470" s="279">
        <v>992.2</v>
      </c>
      <c r="F470" s="279">
        <v>939.15</v>
      </c>
      <c r="G470" s="279">
        <v>902.4</v>
      </c>
      <c r="H470" s="279">
        <v>1082</v>
      </c>
      <c r="I470" s="279">
        <v>1118.75</v>
      </c>
      <c r="J470" s="279">
        <v>1171.8000000000002</v>
      </c>
      <c r="K470" s="277">
        <v>1065.7</v>
      </c>
      <c r="L470" s="277">
        <v>975.9</v>
      </c>
      <c r="M470" s="277">
        <v>1.3573599999999999</v>
      </c>
    </row>
    <row r="471" spans="1:13">
      <c r="A471" s="268">
        <v>461</v>
      </c>
      <c r="B471" s="277" t="s">
        <v>189</v>
      </c>
      <c r="C471" s="277">
        <v>1126.6500000000001</v>
      </c>
      <c r="D471" s="279">
        <v>1132.4666666666667</v>
      </c>
      <c r="E471" s="279">
        <v>1118.1833333333334</v>
      </c>
      <c r="F471" s="279">
        <v>1109.7166666666667</v>
      </c>
      <c r="G471" s="279">
        <v>1095.4333333333334</v>
      </c>
      <c r="H471" s="279">
        <v>1140.9333333333334</v>
      </c>
      <c r="I471" s="279">
        <v>1155.2166666666667</v>
      </c>
      <c r="J471" s="279">
        <v>1163.6833333333334</v>
      </c>
      <c r="K471" s="277">
        <v>1146.75</v>
      </c>
      <c r="L471" s="277">
        <v>1124</v>
      </c>
      <c r="M471" s="277">
        <v>21.224170000000001</v>
      </c>
    </row>
    <row r="472" spans="1:13">
      <c r="A472" s="268">
        <v>462</v>
      </c>
      <c r="B472" s="277" t="s">
        <v>190</v>
      </c>
      <c r="C472" s="277">
        <v>2798.1</v>
      </c>
      <c r="D472" s="279">
        <v>2811.5666666666671</v>
      </c>
      <c r="E472" s="279">
        <v>2768.1333333333341</v>
      </c>
      <c r="F472" s="279">
        <v>2738.166666666667</v>
      </c>
      <c r="G472" s="279">
        <v>2694.733333333334</v>
      </c>
      <c r="H472" s="279">
        <v>2841.5333333333342</v>
      </c>
      <c r="I472" s="279">
        <v>2884.9666666666676</v>
      </c>
      <c r="J472" s="279">
        <v>2914.9333333333343</v>
      </c>
      <c r="K472" s="277">
        <v>2855</v>
      </c>
      <c r="L472" s="277">
        <v>2781.6</v>
      </c>
      <c r="M472" s="277">
        <v>3.24559</v>
      </c>
    </row>
    <row r="473" spans="1:13">
      <c r="A473" s="268">
        <v>463</v>
      </c>
      <c r="B473" s="277" t="s">
        <v>191</v>
      </c>
      <c r="C473" s="277">
        <v>355.4</v>
      </c>
      <c r="D473" s="279">
        <v>356.21666666666664</v>
      </c>
      <c r="E473" s="279">
        <v>352.48333333333329</v>
      </c>
      <c r="F473" s="279">
        <v>349.56666666666666</v>
      </c>
      <c r="G473" s="279">
        <v>345.83333333333331</v>
      </c>
      <c r="H473" s="279">
        <v>359.13333333333327</v>
      </c>
      <c r="I473" s="279">
        <v>362.86666666666662</v>
      </c>
      <c r="J473" s="279">
        <v>365.78333333333325</v>
      </c>
      <c r="K473" s="277">
        <v>359.95</v>
      </c>
      <c r="L473" s="277">
        <v>353.3</v>
      </c>
      <c r="M473" s="277">
        <v>10.62974</v>
      </c>
    </row>
    <row r="474" spans="1:13">
      <c r="A474" s="268">
        <v>464</v>
      </c>
      <c r="B474" s="277" t="s">
        <v>550</v>
      </c>
      <c r="C474" s="277">
        <v>622.75</v>
      </c>
      <c r="D474" s="279">
        <v>631.58333333333337</v>
      </c>
      <c r="E474" s="279">
        <v>597.16666666666674</v>
      </c>
      <c r="F474" s="279">
        <v>571.58333333333337</v>
      </c>
      <c r="G474" s="279">
        <v>537.16666666666674</v>
      </c>
      <c r="H474" s="279">
        <v>657.16666666666674</v>
      </c>
      <c r="I474" s="279">
        <v>691.58333333333348</v>
      </c>
      <c r="J474" s="279">
        <v>717.16666666666674</v>
      </c>
      <c r="K474" s="277">
        <v>666</v>
      </c>
      <c r="L474" s="277">
        <v>606</v>
      </c>
      <c r="M474" s="277">
        <v>16.390470000000001</v>
      </c>
    </row>
    <row r="475" spans="1:13">
      <c r="A475" s="268">
        <v>465</v>
      </c>
      <c r="B475" s="277" t="s">
        <v>551</v>
      </c>
      <c r="C475" s="277">
        <v>6.7</v>
      </c>
      <c r="D475" s="279">
        <v>6.75</v>
      </c>
      <c r="E475" s="279">
        <v>6.65</v>
      </c>
      <c r="F475" s="279">
        <v>6.6000000000000005</v>
      </c>
      <c r="G475" s="279">
        <v>6.5000000000000009</v>
      </c>
      <c r="H475" s="279">
        <v>6.8</v>
      </c>
      <c r="I475" s="279">
        <v>6.8999999999999995</v>
      </c>
      <c r="J475" s="279">
        <v>6.9499999999999993</v>
      </c>
      <c r="K475" s="277">
        <v>6.85</v>
      </c>
      <c r="L475" s="277">
        <v>6.7</v>
      </c>
      <c r="M475" s="277">
        <v>80.987359999999995</v>
      </c>
    </row>
    <row r="476" spans="1:13">
      <c r="A476" s="268">
        <v>466</v>
      </c>
      <c r="B476" s="245" t="s">
        <v>539</v>
      </c>
      <c r="C476" s="277">
        <v>6057.15</v>
      </c>
      <c r="D476" s="279">
        <v>6006.3833333333341</v>
      </c>
      <c r="E476" s="279">
        <v>5867.7666666666682</v>
      </c>
      <c r="F476" s="279">
        <v>5678.3833333333341</v>
      </c>
      <c r="G476" s="279">
        <v>5539.7666666666682</v>
      </c>
      <c r="H476" s="279">
        <v>6195.7666666666682</v>
      </c>
      <c r="I476" s="279">
        <v>6334.383333333335</v>
      </c>
      <c r="J476" s="279">
        <v>6523.7666666666682</v>
      </c>
      <c r="K476" s="277">
        <v>6145</v>
      </c>
      <c r="L476" s="277">
        <v>5817</v>
      </c>
      <c r="M476" s="277">
        <v>0.22377</v>
      </c>
    </row>
    <row r="477" spans="1:13">
      <c r="A477" s="268">
        <v>467</v>
      </c>
      <c r="B477" s="245" t="s">
        <v>541</v>
      </c>
      <c r="C477" s="277">
        <v>33.85</v>
      </c>
      <c r="D477" s="279">
        <v>34.35</v>
      </c>
      <c r="E477" s="279">
        <v>33.1</v>
      </c>
      <c r="F477" s="279">
        <v>32.35</v>
      </c>
      <c r="G477" s="279">
        <v>31.1</v>
      </c>
      <c r="H477" s="279">
        <v>35.1</v>
      </c>
      <c r="I477" s="279">
        <v>36.35</v>
      </c>
      <c r="J477" s="279">
        <v>37.1</v>
      </c>
      <c r="K477" s="277">
        <v>35.6</v>
      </c>
      <c r="L477" s="277">
        <v>33.6</v>
      </c>
      <c r="M477" s="277">
        <v>59.744770000000003</v>
      </c>
    </row>
    <row r="478" spans="1:13">
      <c r="A478" s="268">
        <v>468</v>
      </c>
      <c r="B478" s="245" t="s">
        <v>192</v>
      </c>
      <c r="C478" s="277">
        <v>448.8</v>
      </c>
      <c r="D478" s="279">
        <v>450.64999999999992</v>
      </c>
      <c r="E478" s="279">
        <v>445.29999999999984</v>
      </c>
      <c r="F478" s="279">
        <v>441.7999999999999</v>
      </c>
      <c r="G478" s="279">
        <v>436.44999999999982</v>
      </c>
      <c r="H478" s="279">
        <v>454.14999999999986</v>
      </c>
      <c r="I478" s="279">
        <v>459.49999999999989</v>
      </c>
      <c r="J478" s="279">
        <v>462.99999999999989</v>
      </c>
      <c r="K478" s="277">
        <v>456</v>
      </c>
      <c r="L478" s="277">
        <v>447.15</v>
      </c>
      <c r="M478" s="277">
        <v>26.519670000000001</v>
      </c>
    </row>
    <row r="479" spans="1:13">
      <c r="A479" s="268">
        <v>469</v>
      </c>
      <c r="B479" s="245" t="s">
        <v>540</v>
      </c>
      <c r="C479" s="277">
        <v>226.35</v>
      </c>
      <c r="D479" s="279">
        <v>228.25</v>
      </c>
      <c r="E479" s="279">
        <v>222.65</v>
      </c>
      <c r="F479" s="279">
        <v>218.95000000000002</v>
      </c>
      <c r="G479" s="279">
        <v>213.35000000000002</v>
      </c>
      <c r="H479" s="279">
        <v>231.95</v>
      </c>
      <c r="I479" s="279">
        <v>237.55</v>
      </c>
      <c r="J479" s="279">
        <v>241.24999999999997</v>
      </c>
      <c r="K479" s="277">
        <v>233.85</v>
      </c>
      <c r="L479" s="277">
        <v>224.55</v>
      </c>
      <c r="M479" s="277">
        <v>0.46604000000000001</v>
      </c>
    </row>
    <row r="480" spans="1:13">
      <c r="A480" s="268">
        <v>470</v>
      </c>
      <c r="B480" s="245" t="s">
        <v>193</v>
      </c>
      <c r="C480" s="277">
        <v>1054.2</v>
      </c>
      <c r="D480" s="279">
        <v>1051.2666666666667</v>
      </c>
      <c r="E480" s="279">
        <v>1041.5333333333333</v>
      </c>
      <c r="F480" s="279">
        <v>1028.8666666666666</v>
      </c>
      <c r="G480" s="279">
        <v>1019.1333333333332</v>
      </c>
      <c r="H480" s="279">
        <v>1063.9333333333334</v>
      </c>
      <c r="I480" s="279">
        <v>1073.6666666666665</v>
      </c>
      <c r="J480" s="279">
        <v>1086.3333333333335</v>
      </c>
      <c r="K480" s="277">
        <v>1061</v>
      </c>
      <c r="L480" s="277">
        <v>1038.5999999999999</v>
      </c>
      <c r="M480" s="277">
        <v>8.4409200000000002</v>
      </c>
    </row>
    <row r="481" spans="1:13">
      <c r="A481" s="268">
        <v>471</v>
      </c>
      <c r="B481" s="245" t="s">
        <v>553</v>
      </c>
      <c r="C481" s="277">
        <v>14</v>
      </c>
      <c r="D481" s="279">
        <v>14.083333333333334</v>
      </c>
      <c r="E481" s="279">
        <v>13.816666666666668</v>
      </c>
      <c r="F481" s="279">
        <v>13.633333333333335</v>
      </c>
      <c r="G481" s="279">
        <v>13.366666666666669</v>
      </c>
      <c r="H481" s="279">
        <v>14.266666666666667</v>
      </c>
      <c r="I481" s="279">
        <v>14.533333333333333</v>
      </c>
      <c r="J481" s="279">
        <v>14.716666666666667</v>
      </c>
      <c r="K481" s="277">
        <v>14.35</v>
      </c>
      <c r="L481" s="277">
        <v>13.9</v>
      </c>
      <c r="M481" s="277">
        <v>27.563369999999999</v>
      </c>
    </row>
    <row r="482" spans="1:13">
      <c r="A482" s="268">
        <v>472</v>
      </c>
      <c r="B482" s="245" t="s">
        <v>554</v>
      </c>
      <c r="C482" s="277">
        <v>357.35</v>
      </c>
      <c r="D482" s="279">
        <v>360.86666666666662</v>
      </c>
      <c r="E482" s="279">
        <v>352.48333333333323</v>
      </c>
      <c r="F482" s="277">
        <v>347.61666666666662</v>
      </c>
      <c r="G482" s="279">
        <v>339.23333333333323</v>
      </c>
      <c r="H482" s="279">
        <v>365.73333333333323</v>
      </c>
      <c r="I482" s="277">
        <v>374.11666666666656</v>
      </c>
      <c r="J482" s="279">
        <v>378.98333333333323</v>
      </c>
      <c r="K482" s="279">
        <v>369.25</v>
      </c>
      <c r="L482" s="277">
        <v>356</v>
      </c>
      <c r="M482" s="279">
        <v>3.4776699999999998</v>
      </c>
    </row>
    <row r="483" spans="1:13">
      <c r="A483" s="268">
        <v>473</v>
      </c>
      <c r="B483" s="245" t="s">
        <v>194</v>
      </c>
      <c r="C483" s="277">
        <v>249.65</v>
      </c>
      <c r="D483" s="279">
        <v>251.11666666666665</v>
      </c>
      <c r="E483" s="279">
        <v>247.23333333333329</v>
      </c>
      <c r="F483" s="277">
        <v>244.81666666666663</v>
      </c>
      <c r="G483" s="279">
        <v>240.93333333333328</v>
      </c>
      <c r="H483" s="279">
        <v>253.5333333333333</v>
      </c>
      <c r="I483" s="277">
        <v>257.41666666666669</v>
      </c>
      <c r="J483" s="279">
        <v>259.83333333333331</v>
      </c>
      <c r="K483" s="279">
        <v>255</v>
      </c>
      <c r="L483" s="277">
        <v>248.7</v>
      </c>
      <c r="M483" s="279">
        <v>19.952970000000001</v>
      </c>
    </row>
    <row r="484" spans="1:13">
      <c r="A484" s="268">
        <v>474</v>
      </c>
      <c r="B484" s="245" t="s">
        <v>3099</v>
      </c>
      <c r="C484" s="245">
        <v>35.549999999999997</v>
      </c>
      <c r="D484" s="289">
        <v>35.766666666666673</v>
      </c>
      <c r="E484" s="289">
        <v>35.183333333333344</v>
      </c>
      <c r="F484" s="289">
        <v>34.81666666666667</v>
      </c>
      <c r="G484" s="289">
        <v>34.233333333333341</v>
      </c>
      <c r="H484" s="289">
        <v>36.133333333333347</v>
      </c>
      <c r="I484" s="289">
        <v>36.716666666666676</v>
      </c>
      <c r="J484" s="289">
        <v>37.08333333333335</v>
      </c>
      <c r="K484" s="289">
        <v>36.35</v>
      </c>
      <c r="L484" s="289">
        <v>35.4</v>
      </c>
      <c r="M484" s="289">
        <v>8.8192599999999999</v>
      </c>
    </row>
    <row r="485" spans="1:13">
      <c r="A485" s="268">
        <v>475</v>
      </c>
      <c r="B485" s="245" t="s">
        <v>195</v>
      </c>
      <c r="C485" s="245">
        <v>4189.6000000000004</v>
      </c>
      <c r="D485" s="289">
        <v>4194.5333333333338</v>
      </c>
      <c r="E485" s="289">
        <v>4165.0666666666675</v>
      </c>
      <c r="F485" s="289">
        <v>4140.5333333333338</v>
      </c>
      <c r="G485" s="289">
        <v>4111.0666666666675</v>
      </c>
      <c r="H485" s="289">
        <v>4219.0666666666675</v>
      </c>
      <c r="I485" s="289">
        <v>4248.5333333333328</v>
      </c>
      <c r="J485" s="289">
        <v>4273.0666666666675</v>
      </c>
      <c r="K485" s="289">
        <v>4224</v>
      </c>
      <c r="L485" s="289">
        <v>4170</v>
      </c>
      <c r="M485" s="289">
        <v>3.79074</v>
      </c>
    </row>
    <row r="486" spans="1:13">
      <c r="A486" s="268">
        <v>476</v>
      </c>
      <c r="B486" s="245" t="s">
        <v>196</v>
      </c>
      <c r="C486" s="289">
        <v>30.9</v>
      </c>
      <c r="D486" s="289">
        <v>31.3</v>
      </c>
      <c r="E486" s="289">
        <v>30.4</v>
      </c>
      <c r="F486" s="289">
        <v>29.9</v>
      </c>
      <c r="G486" s="289">
        <v>28.999999999999996</v>
      </c>
      <c r="H486" s="289">
        <v>31.8</v>
      </c>
      <c r="I486" s="289">
        <v>32.700000000000003</v>
      </c>
      <c r="J486" s="289">
        <v>33.200000000000003</v>
      </c>
      <c r="K486" s="289">
        <v>32.200000000000003</v>
      </c>
      <c r="L486" s="289">
        <v>30.8</v>
      </c>
      <c r="M486" s="289">
        <v>139.45764</v>
      </c>
    </row>
    <row r="487" spans="1:13">
      <c r="A487" s="268">
        <v>477</v>
      </c>
      <c r="B487" s="245" t="s">
        <v>197</v>
      </c>
      <c r="C487" s="289">
        <v>497.4</v>
      </c>
      <c r="D487" s="289">
        <v>499.38333333333338</v>
      </c>
      <c r="E487" s="289">
        <v>494.01666666666677</v>
      </c>
      <c r="F487" s="289">
        <v>490.63333333333338</v>
      </c>
      <c r="G487" s="289">
        <v>485.26666666666677</v>
      </c>
      <c r="H487" s="289">
        <v>502.76666666666677</v>
      </c>
      <c r="I487" s="289">
        <v>508.13333333333344</v>
      </c>
      <c r="J487" s="289">
        <v>511.51666666666677</v>
      </c>
      <c r="K487" s="289">
        <v>504.75</v>
      </c>
      <c r="L487" s="289">
        <v>496</v>
      </c>
      <c r="M487" s="289">
        <v>40.421210000000002</v>
      </c>
    </row>
    <row r="488" spans="1:13">
      <c r="A488" s="268">
        <v>478</v>
      </c>
      <c r="B488" s="245" t="s">
        <v>560</v>
      </c>
      <c r="C488" s="289">
        <v>1699.7</v>
      </c>
      <c r="D488" s="289">
        <v>1707.2333333333333</v>
      </c>
      <c r="E488" s="289">
        <v>1667.4666666666667</v>
      </c>
      <c r="F488" s="289">
        <v>1635.2333333333333</v>
      </c>
      <c r="G488" s="289">
        <v>1595.4666666666667</v>
      </c>
      <c r="H488" s="289">
        <v>1739.4666666666667</v>
      </c>
      <c r="I488" s="289">
        <v>1779.2333333333336</v>
      </c>
      <c r="J488" s="289">
        <v>1811.4666666666667</v>
      </c>
      <c r="K488" s="289">
        <v>1747</v>
      </c>
      <c r="L488" s="289">
        <v>1675</v>
      </c>
      <c r="M488" s="289">
        <v>0.24945000000000001</v>
      </c>
    </row>
    <row r="489" spans="1:13">
      <c r="A489" s="268">
        <v>479</v>
      </c>
      <c r="B489" s="245" t="s">
        <v>561</v>
      </c>
      <c r="C489" s="289">
        <v>29.5</v>
      </c>
      <c r="D489" s="289">
        <v>29.733333333333331</v>
      </c>
      <c r="E489" s="289">
        <v>28.916666666666661</v>
      </c>
      <c r="F489" s="289">
        <v>28.333333333333329</v>
      </c>
      <c r="G489" s="289">
        <v>27.516666666666659</v>
      </c>
      <c r="H489" s="289">
        <v>30.316666666666663</v>
      </c>
      <c r="I489" s="289">
        <v>31.133333333333333</v>
      </c>
      <c r="J489" s="289">
        <v>31.716666666666665</v>
      </c>
      <c r="K489" s="289">
        <v>30.55</v>
      </c>
      <c r="L489" s="289">
        <v>29.15</v>
      </c>
      <c r="M489" s="289">
        <v>27.89836</v>
      </c>
    </row>
    <row r="490" spans="1:13">
      <c r="A490" s="268">
        <v>480</v>
      </c>
      <c r="B490" s="245" t="s">
        <v>285</v>
      </c>
      <c r="C490" s="289">
        <v>326.05</v>
      </c>
      <c r="D490" s="289">
        <v>337.15000000000003</v>
      </c>
      <c r="E490" s="289">
        <v>311.00000000000006</v>
      </c>
      <c r="F490" s="289">
        <v>295.95000000000005</v>
      </c>
      <c r="G490" s="289">
        <v>269.80000000000007</v>
      </c>
      <c r="H490" s="289">
        <v>352.20000000000005</v>
      </c>
      <c r="I490" s="289">
        <v>378.35</v>
      </c>
      <c r="J490" s="289">
        <v>393.40000000000003</v>
      </c>
      <c r="K490" s="289">
        <v>363.3</v>
      </c>
      <c r="L490" s="289">
        <v>322.10000000000002</v>
      </c>
      <c r="M490" s="289">
        <v>11.472670000000001</v>
      </c>
    </row>
    <row r="491" spans="1:13">
      <c r="A491" s="268">
        <v>481</v>
      </c>
      <c r="B491" s="245" t="s">
        <v>563</v>
      </c>
      <c r="C491" s="289">
        <v>768.4</v>
      </c>
      <c r="D491" s="289">
        <v>768.03333333333342</v>
      </c>
      <c r="E491" s="289">
        <v>755.06666666666683</v>
      </c>
      <c r="F491" s="289">
        <v>741.73333333333346</v>
      </c>
      <c r="G491" s="289">
        <v>728.76666666666688</v>
      </c>
      <c r="H491" s="289">
        <v>781.36666666666679</v>
      </c>
      <c r="I491" s="289">
        <v>794.33333333333326</v>
      </c>
      <c r="J491" s="289">
        <v>807.66666666666674</v>
      </c>
      <c r="K491" s="289">
        <v>781</v>
      </c>
      <c r="L491" s="289">
        <v>754.7</v>
      </c>
      <c r="M491" s="289">
        <v>2.9773399999999999</v>
      </c>
    </row>
    <row r="492" spans="1:13">
      <c r="A492" s="268">
        <v>482</v>
      </c>
      <c r="B492" s="245" t="s">
        <v>564</v>
      </c>
      <c r="C492" s="289">
        <v>1359.2</v>
      </c>
      <c r="D492" s="289">
        <v>1372.5</v>
      </c>
      <c r="E492" s="289">
        <v>1340</v>
      </c>
      <c r="F492" s="289">
        <v>1320.8</v>
      </c>
      <c r="G492" s="289">
        <v>1288.3</v>
      </c>
      <c r="H492" s="289">
        <v>1391.7</v>
      </c>
      <c r="I492" s="289">
        <v>1424.2</v>
      </c>
      <c r="J492" s="289">
        <v>1443.4</v>
      </c>
      <c r="K492" s="289">
        <v>1405</v>
      </c>
      <c r="L492" s="289">
        <v>1353.3</v>
      </c>
      <c r="M492" s="289">
        <v>2.1194000000000002</v>
      </c>
    </row>
    <row r="493" spans="1:13">
      <c r="A493" s="268">
        <v>483</v>
      </c>
      <c r="B493" s="245" t="s">
        <v>2781</v>
      </c>
      <c r="C493" s="289">
        <v>1025.0999999999999</v>
      </c>
      <c r="D493" s="289">
        <v>1013.1999999999999</v>
      </c>
      <c r="E493" s="289">
        <v>992.39999999999986</v>
      </c>
      <c r="F493" s="289">
        <v>959.69999999999993</v>
      </c>
      <c r="G493" s="289">
        <v>938.89999999999986</v>
      </c>
      <c r="H493" s="289">
        <v>1045.8999999999999</v>
      </c>
      <c r="I493" s="289">
        <v>1066.6999999999998</v>
      </c>
      <c r="J493" s="289">
        <v>1099.3999999999999</v>
      </c>
      <c r="K493" s="289">
        <v>1034</v>
      </c>
      <c r="L493" s="289">
        <v>980.5</v>
      </c>
      <c r="M493" s="289">
        <v>0.15509999999999999</v>
      </c>
    </row>
    <row r="494" spans="1:13">
      <c r="A494" s="268">
        <v>484</v>
      </c>
      <c r="B494" s="245" t="s">
        <v>284</v>
      </c>
      <c r="C494" s="289">
        <v>173.25</v>
      </c>
      <c r="D494" s="289">
        <v>173.61666666666667</v>
      </c>
      <c r="E494" s="289">
        <v>170.63333333333335</v>
      </c>
      <c r="F494" s="289">
        <v>168.01666666666668</v>
      </c>
      <c r="G494" s="289">
        <v>165.03333333333336</v>
      </c>
      <c r="H494" s="289">
        <v>176.23333333333335</v>
      </c>
      <c r="I494" s="289">
        <v>179.2166666666667</v>
      </c>
      <c r="J494" s="289">
        <v>181.83333333333334</v>
      </c>
      <c r="K494" s="289">
        <v>176.6</v>
      </c>
      <c r="L494" s="289">
        <v>171</v>
      </c>
      <c r="M494" s="289">
        <v>17.565100000000001</v>
      </c>
    </row>
    <row r="495" spans="1:13">
      <c r="A495" s="268">
        <v>485</v>
      </c>
      <c r="B495" s="245" t="s">
        <v>565</v>
      </c>
      <c r="C495" s="289">
        <v>1131.5</v>
      </c>
      <c r="D495" s="289">
        <v>1131.4166666666667</v>
      </c>
      <c r="E495" s="289">
        <v>1065.1333333333334</v>
      </c>
      <c r="F495" s="289">
        <v>998.76666666666665</v>
      </c>
      <c r="G495" s="289">
        <v>932.48333333333335</v>
      </c>
      <c r="H495" s="289">
        <v>1197.7833333333335</v>
      </c>
      <c r="I495" s="289">
        <v>1264.0666666666668</v>
      </c>
      <c r="J495" s="289">
        <v>1330.4333333333336</v>
      </c>
      <c r="K495" s="289">
        <v>1197.7</v>
      </c>
      <c r="L495" s="289">
        <v>1065.05</v>
      </c>
      <c r="M495" s="289">
        <v>20.272390000000001</v>
      </c>
    </row>
    <row r="496" spans="1:13">
      <c r="A496" s="268">
        <v>486</v>
      </c>
      <c r="B496" s="245" t="s">
        <v>556</v>
      </c>
      <c r="C496" s="289">
        <v>290.75</v>
      </c>
      <c r="D496" s="289">
        <v>290.05</v>
      </c>
      <c r="E496" s="289">
        <v>285.70000000000005</v>
      </c>
      <c r="F496" s="289">
        <v>280.65000000000003</v>
      </c>
      <c r="G496" s="289">
        <v>276.30000000000007</v>
      </c>
      <c r="H496" s="289">
        <v>295.10000000000002</v>
      </c>
      <c r="I496" s="289">
        <v>299.45000000000005</v>
      </c>
      <c r="J496" s="289">
        <v>304.5</v>
      </c>
      <c r="K496" s="289">
        <v>294.39999999999998</v>
      </c>
      <c r="L496" s="289">
        <v>285</v>
      </c>
      <c r="M496" s="289">
        <v>8.8411600000000004</v>
      </c>
    </row>
    <row r="497" spans="1:13">
      <c r="A497" s="268">
        <v>487</v>
      </c>
      <c r="B497" s="245" t="s">
        <v>555</v>
      </c>
      <c r="C497" s="289">
        <v>2093.3000000000002</v>
      </c>
      <c r="D497" s="289">
        <v>2078.6166666666668</v>
      </c>
      <c r="E497" s="289">
        <v>2017.2333333333336</v>
      </c>
      <c r="F497" s="289">
        <v>1941.1666666666667</v>
      </c>
      <c r="G497" s="289">
        <v>1879.7833333333335</v>
      </c>
      <c r="H497" s="289">
        <v>2154.6833333333334</v>
      </c>
      <c r="I497" s="289">
        <v>2216.0666666666666</v>
      </c>
      <c r="J497" s="289">
        <v>2292.1333333333337</v>
      </c>
      <c r="K497" s="289">
        <v>2140</v>
      </c>
      <c r="L497" s="289">
        <v>2002.55</v>
      </c>
      <c r="M497" s="289">
        <v>0.71918000000000004</v>
      </c>
    </row>
    <row r="498" spans="1:13">
      <c r="A498" s="268">
        <v>488</v>
      </c>
      <c r="B498" s="245" t="s">
        <v>199</v>
      </c>
      <c r="C498" s="289">
        <v>661.65</v>
      </c>
      <c r="D498" s="289">
        <v>664.4666666666667</v>
      </c>
      <c r="E498" s="289">
        <v>655.68333333333339</v>
      </c>
      <c r="F498" s="289">
        <v>649.7166666666667</v>
      </c>
      <c r="G498" s="289">
        <v>640.93333333333339</v>
      </c>
      <c r="H498" s="289">
        <v>670.43333333333339</v>
      </c>
      <c r="I498" s="289">
        <v>679.2166666666667</v>
      </c>
      <c r="J498" s="289">
        <v>685.18333333333339</v>
      </c>
      <c r="K498" s="289">
        <v>673.25</v>
      </c>
      <c r="L498" s="289">
        <v>658.5</v>
      </c>
      <c r="M498" s="289">
        <v>15.88775</v>
      </c>
    </row>
    <row r="499" spans="1:13">
      <c r="A499" s="268">
        <v>489</v>
      </c>
      <c r="B499" s="245" t="s">
        <v>557</v>
      </c>
      <c r="C499" s="289">
        <v>165.15</v>
      </c>
      <c r="D499" s="289">
        <v>165.6</v>
      </c>
      <c r="E499" s="289">
        <v>163.54999999999998</v>
      </c>
      <c r="F499" s="289">
        <v>161.94999999999999</v>
      </c>
      <c r="G499" s="289">
        <v>159.89999999999998</v>
      </c>
      <c r="H499" s="289">
        <v>167.2</v>
      </c>
      <c r="I499" s="289">
        <v>169.25</v>
      </c>
      <c r="J499" s="289">
        <v>170.85</v>
      </c>
      <c r="K499" s="289">
        <v>167.65</v>
      </c>
      <c r="L499" s="289">
        <v>164</v>
      </c>
      <c r="M499" s="289">
        <v>3.8943300000000001</v>
      </c>
    </row>
    <row r="500" spans="1:13">
      <c r="A500" s="268">
        <v>490</v>
      </c>
      <c r="B500" s="245" t="s">
        <v>558</v>
      </c>
      <c r="C500" s="289">
        <v>3461.55</v>
      </c>
      <c r="D500" s="289">
        <v>3488.85</v>
      </c>
      <c r="E500" s="289">
        <v>3407.7</v>
      </c>
      <c r="F500" s="289">
        <v>3353.85</v>
      </c>
      <c r="G500" s="289">
        <v>3272.7</v>
      </c>
      <c r="H500" s="289">
        <v>3542.7</v>
      </c>
      <c r="I500" s="289">
        <v>3623.8500000000004</v>
      </c>
      <c r="J500" s="289">
        <v>3677.7</v>
      </c>
      <c r="K500" s="289">
        <v>3570</v>
      </c>
      <c r="L500" s="289">
        <v>3435</v>
      </c>
      <c r="M500" s="289">
        <v>0.41313</v>
      </c>
    </row>
    <row r="501" spans="1:13">
      <c r="A501" s="268">
        <v>491</v>
      </c>
      <c r="B501" s="245" t="s">
        <v>562</v>
      </c>
      <c r="C501" s="289">
        <v>813.9</v>
      </c>
      <c r="D501" s="289">
        <v>804.08333333333337</v>
      </c>
      <c r="E501" s="289">
        <v>779.81666666666672</v>
      </c>
      <c r="F501" s="289">
        <v>745.73333333333335</v>
      </c>
      <c r="G501" s="289">
        <v>721.4666666666667</v>
      </c>
      <c r="H501" s="289">
        <v>838.16666666666674</v>
      </c>
      <c r="I501" s="289">
        <v>862.43333333333339</v>
      </c>
      <c r="J501" s="289">
        <v>896.51666666666677</v>
      </c>
      <c r="K501" s="289">
        <v>828.35</v>
      </c>
      <c r="L501" s="289">
        <v>770</v>
      </c>
      <c r="M501" s="289">
        <v>0.46823999999999999</v>
      </c>
    </row>
    <row r="502" spans="1:13">
      <c r="A502" s="268">
        <v>492</v>
      </c>
      <c r="B502" s="245" t="s">
        <v>566</v>
      </c>
      <c r="C502" s="289">
        <v>6983.2</v>
      </c>
      <c r="D502" s="289">
        <v>6990.05</v>
      </c>
      <c r="E502" s="289">
        <v>6960.1500000000005</v>
      </c>
      <c r="F502" s="289">
        <v>6937.1</v>
      </c>
      <c r="G502" s="289">
        <v>6907.2000000000007</v>
      </c>
      <c r="H502" s="289">
        <v>7013.1</v>
      </c>
      <c r="I502" s="289">
        <v>7043</v>
      </c>
      <c r="J502" s="289">
        <v>7066.05</v>
      </c>
      <c r="K502" s="289">
        <v>7019.95</v>
      </c>
      <c r="L502" s="289">
        <v>6967</v>
      </c>
      <c r="M502" s="289">
        <v>6.8029999999999993E-2</v>
      </c>
    </row>
    <row r="503" spans="1:13">
      <c r="A503" s="268">
        <v>493</v>
      </c>
      <c r="B503" s="245" t="s">
        <v>567</v>
      </c>
      <c r="C503" s="289">
        <v>117.5</v>
      </c>
      <c r="D503" s="289">
        <v>117.33333333333333</v>
      </c>
      <c r="E503" s="289">
        <v>115.91666666666666</v>
      </c>
      <c r="F503" s="289">
        <v>114.33333333333333</v>
      </c>
      <c r="G503" s="289">
        <v>112.91666666666666</v>
      </c>
      <c r="H503" s="289">
        <v>118.91666666666666</v>
      </c>
      <c r="I503" s="289">
        <v>120.33333333333331</v>
      </c>
      <c r="J503" s="289">
        <v>121.91666666666666</v>
      </c>
      <c r="K503" s="289">
        <v>118.75</v>
      </c>
      <c r="L503" s="289">
        <v>115.75</v>
      </c>
      <c r="M503" s="289">
        <v>5.3634599999999999</v>
      </c>
    </row>
    <row r="504" spans="1:13">
      <c r="A504" s="268">
        <v>494</v>
      </c>
      <c r="B504" s="245" t="s">
        <v>568</v>
      </c>
      <c r="C504" s="289">
        <v>48.35</v>
      </c>
      <c r="D504" s="289">
        <v>48.966666666666669</v>
      </c>
      <c r="E504" s="289">
        <v>47.283333333333339</v>
      </c>
      <c r="F504" s="289">
        <v>46.216666666666669</v>
      </c>
      <c r="G504" s="289">
        <v>44.533333333333339</v>
      </c>
      <c r="H504" s="289">
        <v>50.033333333333339</v>
      </c>
      <c r="I504" s="289">
        <v>51.716666666666676</v>
      </c>
      <c r="J504" s="289">
        <v>52.783333333333339</v>
      </c>
      <c r="K504" s="289">
        <v>50.65</v>
      </c>
      <c r="L504" s="289">
        <v>47.9</v>
      </c>
      <c r="M504" s="289">
        <v>9.2210999999999999</v>
      </c>
    </row>
    <row r="505" spans="1:13">
      <c r="A505" s="268">
        <v>495</v>
      </c>
      <c r="B505" s="245" t="s">
        <v>2852</v>
      </c>
      <c r="C505" s="289">
        <v>376.05</v>
      </c>
      <c r="D505" s="289">
        <v>379.7166666666667</v>
      </c>
      <c r="E505" s="289">
        <v>366.43333333333339</v>
      </c>
      <c r="F505" s="289">
        <v>356.81666666666672</v>
      </c>
      <c r="G505" s="289">
        <v>343.53333333333342</v>
      </c>
      <c r="H505" s="289">
        <v>389.33333333333337</v>
      </c>
      <c r="I505" s="289">
        <v>402.61666666666667</v>
      </c>
      <c r="J505" s="289">
        <v>412.23333333333335</v>
      </c>
      <c r="K505" s="289">
        <v>393</v>
      </c>
      <c r="L505" s="289">
        <v>370.1</v>
      </c>
      <c r="M505" s="289">
        <v>8.4939199999999992</v>
      </c>
    </row>
    <row r="506" spans="1:13">
      <c r="A506" s="268">
        <v>496</v>
      </c>
      <c r="B506" s="245" t="s">
        <v>569</v>
      </c>
      <c r="C506" s="289">
        <v>2244.3000000000002</v>
      </c>
      <c r="D506" s="289">
        <v>2239.2000000000003</v>
      </c>
      <c r="E506" s="289">
        <v>2205.4000000000005</v>
      </c>
      <c r="F506" s="289">
        <v>2166.5000000000005</v>
      </c>
      <c r="G506" s="289">
        <v>2132.7000000000007</v>
      </c>
      <c r="H506" s="289">
        <v>2278.1000000000004</v>
      </c>
      <c r="I506" s="289">
        <v>2311.9000000000005</v>
      </c>
      <c r="J506" s="289">
        <v>2350.8000000000002</v>
      </c>
      <c r="K506" s="289">
        <v>2273</v>
      </c>
      <c r="L506" s="289">
        <v>2200.3000000000002</v>
      </c>
      <c r="M506" s="289">
        <v>1.42537</v>
      </c>
    </row>
    <row r="507" spans="1:13">
      <c r="A507" s="268">
        <v>497</v>
      </c>
      <c r="B507" s="245" t="s">
        <v>200</v>
      </c>
      <c r="C507" s="289">
        <v>272.7</v>
      </c>
      <c r="D507" s="289">
        <v>273.01666666666665</v>
      </c>
      <c r="E507" s="289">
        <v>271.58333333333331</v>
      </c>
      <c r="F507" s="289">
        <v>270.46666666666664</v>
      </c>
      <c r="G507" s="289">
        <v>269.0333333333333</v>
      </c>
      <c r="H507" s="289">
        <v>274.13333333333333</v>
      </c>
      <c r="I507" s="289">
        <v>275.56666666666672</v>
      </c>
      <c r="J507" s="289">
        <v>276.68333333333334</v>
      </c>
      <c r="K507" s="289">
        <v>274.45</v>
      </c>
      <c r="L507" s="289">
        <v>271.89999999999998</v>
      </c>
      <c r="M507" s="289">
        <v>61.548139999999997</v>
      </c>
    </row>
    <row r="508" spans="1:13">
      <c r="A508" s="268">
        <v>498</v>
      </c>
      <c r="B508" s="245" t="s">
        <v>570</v>
      </c>
      <c r="C508" s="289">
        <v>327.60000000000002</v>
      </c>
      <c r="D508" s="289">
        <v>327.43333333333334</v>
      </c>
      <c r="E508" s="289">
        <v>322.36666666666667</v>
      </c>
      <c r="F508" s="289">
        <v>317.13333333333333</v>
      </c>
      <c r="G508" s="289">
        <v>312.06666666666666</v>
      </c>
      <c r="H508" s="289">
        <v>332.66666666666669</v>
      </c>
      <c r="I508" s="289">
        <v>337.73333333333341</v>
      </c>
      <c r="J508" s="289">
        <v>342.9666666666667</v>
      </c>
      <c r="K508" s="289">
        <v>332.5</v>
      </c>
      <c r="L508" s="289">
        <v>322.2</v>
      </c>
      <c r="M508" s="289">
        <v>9.1461699999999997</v>
      </c>
    </row>
    <row r="509" spans="1:13">
      <c r="A509" s="268">
        <v>499</v>
      </c>
      <c r="B509" s="245" t="s">
        <v>202</v>
      </c>
      <c r="C509" s="289">
        <v>201.6</v>
      </c>
      <c r="D509" s="289">
        <v>199.63333333333333</v>
      </c>
      <c r="E509" s="289">
        <v>195.41666666666666</v>
      </c>
      <c r="F509" s="289">
        <v>189.23333333333332</v>
      </c>
      <c r="G509" s="289">
        <v>185.01666666666665</v>
      </c>
      <c r="H509" s="289">
        <v>205.81666666666666</v>
      </c>
      <c r="I509" s="289">
        <v>210.03333333333336</v>
      </c>
      <c r="J509" s="289">
        <v>216.21666666666667</v>
      </c>
      <c r="K509" s="289">
        <v>203.85</v>
      </c>
      <c r="L509" s="289">
        <v>193.45</v>
      </c>
      <c r="M509" s="289">
        <v>746.94057999999995</v>
      </c>
    </row>
    <row r="510" spans="1:13">
      <c r="A510" s="268">
        <v>500</v>
      </c>
      <c r="B510" s="245" t="s">
        <v>571</v>
      </c>
      <c r="C510" s="289">
        <v>180.55</v>
      </c>
      <c r="D510" s="289">
        <v>180.33333333333334</v>
      </c>
      <c r="E510" s="289">
        <v>178.91666666666669</v>
      </c>
      <c r="F510" s="289">
        <v>177.28333333333333</v>
      </c>
      <c r="G510" s="289">
        <v>175.86666666666667</v>
      </c>
      <c r="H510" s="289">
        <v>181.9666666666667</v>
      </c>
      <c r="I510" s="289">
        <v>183.38333333333338</v>
      </c>
      <c r="J510" s="289">
        <v>185.01666666666671</v>
      </c>
      <c r="K510" s="289">
        <v>181.75</v>
      </c>
      <c r="L510" s="289">
        <v>178.7</v>
      </c>
      <c r="M510" s="289">
        <v>1.97173</v>
      </c>
    </row>
    <row r="511" spans="1:13">
      <c r="A511" s="268">
        <v>501</v>
      </c>
      <c r="B511" s="245" t="s">
        <v>572</v>
      </c>
      <c r="C511" s="289">
        <v>1692.3</v>
      </c>
      <c r="D511" s="289">
        <v>1674.8</v>
      </c>
      <c r="E511" s="289">
        <v>1629.6</v>
      </c>
      <c r="F511" s="289">
        <v>1566.8999999999999</v>
      </c>
      <c r="G511" s="289">
        <v>1521.6999999999998</v>
      </c>
      <c r="H511" s="289">
        <v>1737.5</v>
      </c>
      <c r="I511" s="289">
        <v>1782.7000000000003</v>
      </c>
      <c r="J511" s="289">
        <v>1845.4</v>
      </c>
      <c r="K511" s="289">
        <v>1720</v>
      </c>
      <c r="L511" s="289">
        <v>1612.1</v>
      </c>
      <c r="M511" s="289">
        <v>1.10639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28" activePane="bottomLeft" state="frozen"/>
      <selection pane="bottomLeft" activeCell="D15" sqref="D1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69"/>
      <c r="B5" s="569"/>
      <c r="C5" s="570"/>
      <c r="D5" s="570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71" t="s">
        <v>574</v>
      </c>
      <c r="C7" s="571"/>
      <c r="D7" s="262">
        <f>Main!B10</f>
        <v>44068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44067</v>
      </c>
      <c r="B10" s="267">
        <v>511463</v>
      </c>
      <c r="C10" s="268" t="s">
        <v>3792</v>
      </c>
      <c r="D10" s="268" t="s">
        <v>3793</v>
      </c>
      <c r="E10" s="268" t="s">
        <v>583</v>
      </c>
      <c r="F10" s="382">
        <v>46856</v>
      </c>
      <c r="G10" s="267">
        <v>13.64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44067</v>
      </c>
      <c r="B11" s="267">
        <v>511463</v>
      </c>
      <c r="C11" s="268" t="s">
        <v>3792</v>
      </c>
      <c r="D11" s="268" t="s">
        <v>3793</v>
      </c>
      <c r="E11" s="268" t="s">
        <v>584</v>
      </c>
      <c r="F11" s="382">
        <v>37267</v>
      </c>
      <c r="G11" s="267">
        <v>13.78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44067</v>
      </c>
      <c r="B12" s="267">
        <v>511463</v>
      </c>
      <c r="C12" s="268" t="s">
        <v>3792</v>
      </c>
      <c r="D12" s="268" t="s">
        <v>3794</v>
      </c>
      <c r="E12" s="268" t="s">
        <v>583</v>
      </c>
      <c r="F12" s="382">
        <v>92975</v>
      </c>
      <c r="G12" s="267">
        <v>13.74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44067</v>
      </c>
      <c r="B13" s="267">
        <v>511463</v>
      </c>
      <c r="C13" s="268" t="s">
        <v>3792</v>
      </c>
      <c r="D13" s="268" t="s">
        <v>3794</v>
      </c>
      <c r="E13" s="268" t="s">
        <v>584</v>
      </c>
      <c r="F13" s="382">
        <v>156851</v>
      </c>
      <c r="G13" s="267">
        <v>13.58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44067</v>
      </c>
      <c r="B14" s="267">
        <v>538716</v>
      </c>
      <c r="C14" s="268" t="s">
        <v>3795</v>
      </c>
      <c r="D14" s="268" t="s">
        <v>3796</v>
      </c>
      <c r="E14" s="268" t="s">
        <v>583</v>
      </c>
      <c r="F14" s="382">
        <v>75000</v>
      </c>
      <c r="G14" s="267">
        <v>37.83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44067</v>
      </c>
      <c r="B15" s="267">
        <v>538716</v>
      </c>
      <c r="C15" s="268" t="s">
        <v>3795</v>
      </c>
      <c r="D15" s="268" t="s">
        <v>3797</v>
      </c>
      <c r="E15" s="268" t="s">
        <v>584</v>
      </c>
      <c r="F15" s="382">
        <v>75000</v>
      </c>
      <c r="G15" s="267">
        <v>37.83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44067</v>
      </c>
      <c r="B16" s="267">
        <v>539447</v>
      </c>
      <c r="C16" s="268" t="s">
        <v>3518</v>
      </c>
      <c r="D16" s="268" t="s">
        <v>3798</v>
      </c>
      <c r="E16" s="268" t="s">
        <v>583</v>
      </c>
      <c r="F16" s="382">
        <v>472757</v>
      </c>
      <c r="G16" s="267">
        <v>7.3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44067</v>
      </c>
      <c r="B17" s="267">
        <v>539447</v>
      </c>
      <c r="C17" s="268" t="s">
        <v>3518</v>
      </c>
      <c r="D17" s="268" t="s">
        <v>3799</v>
      </c>
      <c r="E17" s="268" t="s">
        <v>584</v>
      </c>
      <c r="F17" s="382">
        <v>786699</v>
      </c>
      <c r="G17" s="267">
        <v>7.29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44067</v>
      </c>
      <c r="B18" s="267">
        <v>539447</v>
      </c>
      <c r="C18" s="268" t="s">
        <v>3518</v>
      </c>
      <c r="D18" s="268" t="s">
        <v>3800</v>
      </c>
      <c r="E18" s="268" t="s">
        <v>583</v>
      </c>
      <c r="F18" s="382">
        <v>201600</v>
      </c>
      <c r="G18" s="267">
        <v>7.28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44067</v>
      </c>
      <c r="B19" s="267">
        <v>500020</v>
      </c>
      <c r="C19" s="268" t="s">
        <v>327</v>
      </c>
      <c r="D19" s="268" t="s">
        <v>3801</v>
      </c>
      <c r="E19" s="268" t="s">
        <v>583</v>
      </c>
      <c r="F19" s="382">
        <v>3000000</v>
      </c>
      <c r="G19" s="267">
        <v>71.2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44067</v>
      </c>
      <c r="B20" s="267">
        <v>500020</v>
      </c>
      <c r="C20" s="268" t="s">
        <v>327</v>
      </c>
      <c r="D20" s="268" t="s">
        <v>3802</v>
      </c>
      <c r="E20" s="268" t="s">
        <v>584</v>
      </c>
      <c r="F20" s="382">
        <v>3000000</v>
      </c>
      <c r="G20" s="267">
        <v>71.2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44067</v>
      </c>
      <c r="B21" s="267">
        <v>539800</v>
      </c>
      <c r="C21" s="268" t="s">
        <v>3803</v>
      </c>
      <c r="D21" s="268" t="s">
        <v>3804</v>
      </c>
      <c r="E21" s="268" t="s">
        <v>583</v>
      </c>
      <c r="F21" s="382">
        <v>53078</v>
      </c>
      <c r="G21" s="267">
        <v>39.65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44067</v>
      </c>
      <c r="B22" s="267">
        <v>539800</v>
      </c>
      <c r="C22" s="268" t="s">
        <v>3803</v>
      </c>
      <c r="D22" s="268" t="s">
        <v>3805</v>
      </c>
      <c r="E22" s="268" t="s">
        <v>583</v>
      </c>
      <c r="F22" s="382">
        <v>100652</v>
      </c>
      <c r="G22" s="267">
        <v>39.64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44067</v>
      </c>
      <c r="B23" s="267">
        <v>539800</v>
      </c>
      <c r="C23" s="268" t="s">
        <v>3803</v>
      </c>
      <c r="D23" s="268" t="s">
        <v>3805</v>
      </c>
      <c r="E23" s="268" t="s">
        <v>584</v>
      </c>
      <c r="F23" s="382">
        <v>100652</v>
      </c>
      <c r="G23" s="267">
        <v>39.65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44067</v>
      </c>
      <c r="B24" s="267">
        <v>507515</v>
      </c>
      <c r="C24" s="268" t="s">
        <v>3768</v>
      </c>
      <c r="D24" s="268" t="s">
        <v>3769</v>
      </c>
      <c r="E24" s="268" t="s">
        <v>584</v>
      </c>
      <c r="F24" s="382">
        <v>25000</v>
      </c>
      <c r="G24" s="267">
        <v>15.52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44067</v>
      </c>
      <c r="B25" s="267">
        <v>507515</v>
      </c>
      <c r="C25" s="268" t="s">
        <v>3768</v>
      </c>
      <c r="D25" s="268" t="s">
        <v>3806</v>
      </c>
      <c r="E25" s="268" t="s">
        <v>583</v>
      </c>
      <c r="F25" s="382">
        <v>26000</v>
      </c>
      <c r="G25" s="267">
        <v>15.52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44067</v>
      </c>
      <c r="B26" s="267">
        <v>540811</v>
      </c>
      <c r="C26" s="268" t="s">
        <v>3807</v>
      </c>
      <c r="D26" s="268" t="s">
        <v>3808</v>
      </c>
      <c r="E26" s="268" t="s">
        <v>583</v>
      </c>
      <c r="F26" s="382">
        <v>300000</v>
      </c>
      <c r="G26" s="267">
        <v>9.9499999999999993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44067</v>
      </c>
      <c r="B27" s="267">
        <v>540811</v>
      </c>
      <c r="C27" s="268" t="s">
        <v>3807</v>
      </c>
      <c r="D27" s="268" t="s">
        <v>3809</v>
      </c>
      <c r="E27" s="268" t="s">
        <v>584</v>
      </c>
      <c r="F27" s="382">
        <v>300000</v>
      </c>
      <c r="G27" s="267">
        <v>9.9499999999999993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44067</v>
      </c>
      <c r="B28" s="267">
        <v>517477</v>
      </c>
      <c r="C28" s="268" t="s">
        <v>3810</v>
      </c>
      <c r="D28" s="268" t="s">
        <v>3811</v>
      </c>
      <c r="E28" s="268" t="s">
        <v>583</v>
      </c>
      <c r="F28" s="382">
        <v>21377</v>
      </c>
      <c r="G28" s="267">
        <v>146.11000000000001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44067</v>
      </c>
      <c r="B29" s="267">
        <v>517477</v>
      </c>
      <c r="C29" s="268" t="s">
        <v>3810</v>
      </c>
      <c r="D29" s="268" t="s">
        <v>3811</v>
      </c>
      <c r="E29" s="268" t="s">
        <v>584</v>
      </c>
      <c r="F29" s="382">
        <v>6424</v>
      </c>
      <c r="G29" s="267">
        <v>146.26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44067</v>
      </c>
      <c r="B30" s="267">
        <v>540750</v>
      </c>
      <c r="C30" s="268" t="s">
        <v>416</v>
      </c>
      <c r="D30" s="268" t="s">
        <v>3812</v>
      </c>
      <c r="E30" s="268" t="s">
        <v>584</v>
      </c>
      <c r="F30" s="382">
        <v>2500000</v>
      </c>
      <c r="G30" s="267">
        <v>190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44067</v>
      </c>
      <c r="B31" s="267">
        <v>540750</v>
      </c>
      <c r="C31" s="268" t="s">
        <v>416</v>
      </c>
      <c r="D31" s="268" t="s">
        <v>3813</v>
      </c>
      <c r="E31" s="268" t="s">
        <v>583</v>
      </c>
      <c r="F31" s="382">
        <v>2484686</v>
      </c>
      <c r="G31" s="267">
        <v>190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44067</v>
      </c>
      <c r="B32" s="267">
        <v>541983</v>
      </c>
      <c r="C32" s="268" t="s">
        <v>3814</v>
      </c>
      <c r="D32" s="268" t="s">
        <v>3815</v>
      </c>
      <c r="E32" s="268" t="s">
        <v>583</v>
      </c>
      <c r="F32" s="382">
        <v>57000</v>
      </c>
      <c r="G32" s="267">
        <v>10.59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44067</v>
      </c>
      <c r="B33" s="267">
        <v>539762</v>
      </c>
      <c r="C33" s="268" t="s">
        <v>3770</v>
      </c>
      <c r="D33" s="268" t="s">
        <v>3816</v>
      </c>
      <c r="E33" s="268" t="s">
        <v>583</v>
      </c>
      <c r="F33" s="382">
        <v>30000</v>
      </c>
      <c r="G33" s="267">
        <v>12.44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44067</v>
      </c>
      <c r="B34" s="267">
        <v>539762</v>
      </c>
      <c r="C34" s="268" t="s">
        <v>3770</v>
      </c>
      <c r="D34" s="268" t="s">
        <v>3817</v>
      </c>
      <c r="E34" s="268" t="s">
        <v>583</v>
      </c>
      <c r="F34" s="382">
        <v>19519</v>
      </c>
      <c r="G34" s="267">
        <v>12.44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44067</v>
      </c>
      <c r="B35" s="267">
        <v>539762</v>
      </c>
      <c r="C35" s="268" t="s">
        <v>3770</v>
      </c>
      <c r="D35" s="268" t="s">
        <v>3771</v>
      </c>
      <c r="E35" s="268" t="s">
        <v>584</v>
      </c>
      <c r="F35" s="382">
        <v>80670</v>
      </c>
      <c r="G35" s="267">
        <v>12.44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44067</v>
      </c>
      <c r="B36" s="267">
        <v>507813</v>
      </c>
      <c r="C36" s="268" t="s">
        <v>3818</v>
      </c>
      <c r="D36" s="268" t="s">
        <v>3819</v>
      </c>
      <c r="E36" s="268" t="s">
        <v>583</v>
      </c>
      <c r="F36" s="382">
        <v>143500</v>
      </c>
      <c r="G36" s="267">
        <v>32.5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44067</v>
      </c>
      <c r="B37" s="267">
        <v>507813</v>
      </c>
      <c r="C37" s="268" t="s">
        <v>3818</v>
      </c>
      <c r="D37" s="268" t="s">
        <v>3820</v>
      </c>
      <c r="E37" s="268" t="s">
        <v>584</v>
      </c>
      <c r="F37" s="382">
        <v>50000</v>
      </c>
      <c r="G37" s="267">
        <v>32.5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44067</v>
      </c>
      <c r="B38" s="267">
        <v>507813</v>
      </c>
      <c r="C38" s="268" t="s">
        <v>3818</v>
      </c>
      <c r="D38" s="268" t="s">
        <v>3821</v>
      </c>
      <c r="E38" s="268" t="s">
        <v>584</v>
      </c>
      <c r="F38" s="382">
        <v>78276</v>
      </c>
      <c r="G38" s="267">
        <v>32.5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44067</v>
      </c>
      <c r="B39" s="267">
        <v>540386</v>
      </c>
      <c r="C39" s="268" t="s">
        <v>3822</v>
      </c>
      <c r="D39" s="268" t="s">
        <v>3823</v>
      </c>
      <c r="E39" s="268" t="s">
        <v>583</v>
      </c>
      <c r="F39" s="382">
        <v>100000</v>
      </c>
      <c r="G39" s="267">
        <v>5.35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44067</v>
      </c>
      <c r="B40" s="267">
        <v>540386</v>
      </c>
      <c r="C40" s="268" t="s">
        <v>3822</v>
      </c>
      <c r="D40" s="268" t="s">
        <v>3823</v>
      </c>
      <c r="E40" s="268" t="s">
        <v>584</v>
      </c>
      <c r="F40" s="382">
        <v>100000</v>
      </c>
      <c r="G40" s="267">
        <v>5.37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44067</v>
      </c>
      <c r="B41" s="267">
        <v>504093</v>
      </c>
      <c r="C41" s="268" t="s">
        <v>3824</v>
      </c>
      <c r="D41" s="268" t="s">
        <v>3825</v>
      </c>
      <c r="E41" s="268" t="s">
        <v>584</v>
      </c>
      <c r="F41" s="382">
        <v>179826</v>
      </c>
      <c r="G41" s="267">
        <v>174.27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44067</v>
      </c>
      <c r="B42" s="267">
        <v>532911</v>
      </c>
      <c r="C42" s="268" t="s">
        <v>3754</v>
      </c>
      <c r="D42" s="268" t="s">
        <v>3755</v>
      </c>
      <c r="E42" s="268" t="s">
        <v>584</v>
      </c>
      <c r="F42" s="382">
        <v>135200</v>
      </c>
      <c r="G42" s="267">
        <v>14.14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44067</v>
      </c>
      <c r="B43" s="267">
        <v>538119</v>
      </c>
      <c r="C43" s="268" t="s">
        <v>3772</v>
      </c>
      <c r="D43" s="268" t="s">
        <v>3773</v>
      </c>
      <c r="E43" s="268" t="s">
        <v>583</v>
      </c>
      <c r="F43" s="382">
        <v>250000</v>
      </c>
      <c r="G43" s="267">
        <v>32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44067</v>
      </c>
      <c r="B44" s="267">
        <v>538119</v>
      </c>
      <c r="C44" s="268" t="s">
        <v>3772</v>
      </c>
      <c r="D44" s="268" t="s">
        <v>3774</v>
      </c>
      <c r="E44" s="268" t="s">
        <v>584</v>
      </c>
      <c r="F44" s="382">
        <v>250000</v>
      </c>
      <c r="G44" s="267">
        <v>32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44067</v>
      </c>
      <c r="B45" s="267">
        <v>539346</v>
      </c>
      <c r="C45" s="268" t="s">
        <v>2355</v>
      </c>
      <c r="D45" s="268" t="s">
        <v>3826</v>
      </c>
      <c r="E45" s="268" t="s">
        <v>583</v>
      </c>
      <c r="F45" s="382">
        <v>2700000</v>
      </c>
      <c r="G45" s="267">
        <v>15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44067</v>
      </c>
      <c r="B46" s="267">
        <v>539346</v>
      </c>
      <c r="C46" s="268" t="s">
        <v>2355</v>
      </c>
      <c r="D46" s="268" t="s">
        <v>3827</v>
      </c>
      <c r="E46" s="268" t="s">
        <v>584</v>
      </c>
      <c r="F46" s="382">
        <v>11900000</v>
      </c>
      <c r="G46" s="267">
        <v>15.01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44067</v>
      </c>
      <c r="B47" s="267">
        <v>542725</v>
      </c>
      <c r="C47" s="268" t="s">
        <v>3828</v>
      </c>
      <c r="D47" s="268" t="s">
        <v>3829</v>
      </c>
      <c r="E47" s="268" t="s">
        <v>584</v>
      </c>
      <c r="F47" s="382">
        <v>54000</v>
      </c>
      <c r="G47" s="267">
        <v>28.94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44067</v>
      </c>
      <c r="B48" s="267">
        <v>530419</v>
      </c>
      <c r="C48" s="268" t="s">
        <v>3830</v>
      </c>
      <c r="D48" s="268" t="s">
        <v>3831</v>
      </c>
      <c r="E48" s="268" t="s">
        <v>583</v>
      </c>
      <c r="F48" s="382">
        <v>93169</v>
      </c>
      <c r="G48" s="267">
        <v>22.69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44067</v>
      </c>
      <c r="B49" s="267">
        <v>530419</v>
      </c>
      <c r="C49" s="268" t="s">
        <v>3830</v>
      </c>
      <c r="D49" s="268" t="s">
        <v>3831</v>
      </c>
      <c r="E49" s="268" t="s">
        <v>584</v>
      </c>
      <c r="F49" s="382">
        <v>93169</v>
      </c>
      <c r="G49" s="267">
        <v>23.04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44067</v>
      </c>
      <c r="B50" s="267">
        <v>530419</v>
      </c>
      <c r="C50" s="268" t="s">
        <v>3830</v>
      </c>
      <c r="D50" s="268" t="s">
        <v>3832</v>
      </c>
      <c r="E50" s="268" t="s">
        <v>583</v>
      </c>
      <c r="F50" s="382">
        <v>50000</v>
      </c>
      <c r="G50" s="267">
        <v>23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44067</v>
      </c>
      <c r="B51" s="267">
        <v>539985</v>
      </c>
      <c r="C51" s="268" t="s">
        <v>3775</v>
      </c>
      <c r="D51" s="268" t="s">
        <v>3833</v>
      </c>
      <c r="E51" s="268" t="s">
        <v>583</v>
      </c>
      <c r="F51" s="382">
        <v>88000</v>
      </c>
      <c r="G51" s="267">
        <v>5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44067</v>
      </c>
      <c r="B52" s="267">
        <v>539985</v>
      </c>
      <c r="C52" s="268" t="s">
        <v>3775</v>
      </c>
      <c r="D52" s="268" t="s">
        <v>3776</v>
      </c>
      <c r="E52" s="268" t="s">
        <v>584</v>
      </c>
      <c r="F52" s="382">
        <v>40000</v>
      </c>
      <c r="G52" s="267">
        <v>5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44067</v>
      </c>
      <c r="B53" s="267">
        <v>539985</v>
      </c>
      <c r="C53" s="268" t="s">
        <v>3775</v>
      </c>
      <c r="D53" s="268" t="s">
        <v>3834</v>
      </c>
      <c r="E53" s="268" t="s">
        <v>584</v>
      </c>
      <c r="F53" s="382">
        <v>48000</v>
      </c>
      <c r="G53" s="267">
        <v>5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44067</v>
      </c>
      <c r="B54" s="267">
        <v>524717</v>
      </c>
      <c r="C54" s="268" t="s">
        <v>3835</v>
      </c>
      <c r="D54" s="268" t="s">
        <v>3836</v>
      </c>
      <c r="E54" s="268" t="s">
        <v>584</v>
      </c>
      <c r="F54" s="382">
        <v>54000</v>
      </c>
      <c r="G54" s="267">
        <v>194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44067</v>
      </c>
      <c r="B55" s="267">
        <v>539222</v>
      </c>
      <c r="C55" s="268" t="s">
        <v>3777</v>
      </c>
      <c r="D55" s="268" t="s">
        <v>3778</v>
      </c>
      <c r="E55" s="268" t="s">
        <v>583</v>
      </c>
      <c r="F55" s="382">
        <v>40000</v>
      </c>
      <c r="G55" s="267">
        <v>38.4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44067</v>
      </c>
      <c r="B56" s="267">
        <v>539222</v>
      </c>
      <c r="C56" s="268" t="s">
        <v>3777</v>
      </c>
      <c r="D56" s="268" t="s">
        <v>3778</v>
      </c>
      <c r="E56" s="268" t="s">
        <v>584</v>
      </c>
      <c r="F56" s="382">
        <v>35000</v>
      </c>
      <c r="G56" s="267">
        <v>38.4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44067</v>
      </c>
      <c r="B57" s="267" t="s">
        <v>3837</v>
      </c>
      <c r="C57" s="268" t="s">
        <v>3838</v>
      </c>
      <c r="D57" s="268" t="s">
        <v>3839</v>
      </c>
      <c r="E57" s="268" t="s">
        <v>583</v>
      </c>
      <c r="F57" s="382">
        <v>198000</v>
      </c>
      <c r="G57" s="267">
        <v>103.04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44067</v>
      </c>
      <c r="B58" s="267" t="s">
        <v>2287</v>
      </c>
      <c r="C58" s="268" t="s">
        <v>3840</v>
      </c>
      <c r="D58" s="268" t="s">
        <v>3841</v>
      </c>
      <c r="E58" s="268" t="s">
        <v>583</v>
      </c>
      <c r="F58" s="382">
        <v>400000</v>
      </c>
      <c r="G58" s="267">
        <v>230.39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44067</v>
      </c>
      <c r="B59" s="267" t="s">
        <v>2287</v>
      </c>
      <c r="C59" s="268" t="s">
        <v>3840</v>
      </c>
      <c r="D59" s="268" t="s">
        <v>3842</v>
      </c>
      <c r="E59" s="268" t="s">
        <v>583</v>
      </c>
      <c r="F59" s="382">
        <v>169915</v>
      </c>
      <c r="G59" s="267">
        <v>232.85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44067</v>
      </c>
      <c r="B60" s="267" t="s">
        <v>3481</v>
      </c>
      <c r="C60" s="268" t="s">
        <v>3843</v>
      </c>
      <c r="D60" s="268" t="s">
        <v>3844</v>
      </c>
      <c r="E60" s="268" t="s">
        <v>583</v>
      </c>
      <c r="F60" s="382">
        <v>70696</v>
      </c>
      <c r="G60" s="267">
        <v>139.47999999999999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44067</v>
      </c>
      <c r="B61" s="267" t="s">
        <v>202</v>
      </c>
      <c r="C61" s="268" t="s">
        <v>3845</v>
      </c>
      <c r="D61" s="268" t="s">
        <v>3734</v>
      </c>
      <c r="E61" s="268" t="s">
        <v>583</v>
      </c>
      <c r="F61" s="382">
        <v>4256124</v>
      </c>
      <c r="G61" s="267">
        <v>199.38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44067</v>
      </c>
      <c r="B62" s="267" t="s">
        <v>1715</v>
      </c>
      <c r="C62" s="268" t="s">
        <v>3846</v>
      </c>
      <c r="D62" s="268" t="s">
        <v>3847</v>
      </c>
      <c r="E62" s="268" t="s">
        <v>584</v>
      </c>
      <c r="F62" s="382">
        <v>330000</v>
      </c>
      <c r="G62" s="267">
        <v>12.25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44067</v>
      </c>
      <c r="B63" s="267" t="s">
        <v>3837</v>
      </c>
      <c r="C63" s="268" t="s">
        <v>3838</v>
      </c>
      <c r="D63" s="268" t="s">
        <v>3839</v>
      </c>
      <c r="E63" s="268" t="s">
        <v>584</v>
      </c>
      <c r="F63" s="382">
        <v>190000</v>
      </c>
      <c r="G63" s="267">
        <v>104.69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44067</v>
      </c>
      <c r="B64" s="267" t="s">
        <v>2231</v>
      </c>
      <c r="C64" s="268" t="s">
        <v>3848</v>
      </c>
      <c r="D64" s="268" t="s">
        <v>3849</v>
      </c>
      <c r="E64" s="268" t="s">
        <v>584</v>
      </c>
      <c r="F64" s="382">
        <v>109938</v>
      </c>
      <c r="G64" s="267">
        <v>221.96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44067</v>
      </c>
      <c r="B65" s="267" t="s">
        <v>2287</v>
      </c>
      <c r="C65" s="268" t="s">
        <v>3840</v>
      </c>
      <c r="D65" s="268" t="s">
        <v>3841</v>
      </c>
      <c r="E65" s="268" t="s">
        <v>584</v>
      </c>
      <c r="F65" s="382">
        <v>196493</v>
      </c>
      <c r="G65" s="267">
        <v>233.5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44067</v>
      </c>
      <c r="B66" s="267" t="s">
        <v>2287</v>
      </c>
      <c r="C66" s="268" t="s">
        <v>3840</v>
      </c>
      <c r="D66" s="268" t="s">
        <v>3850</v>
      </c>
      <c r="E66" s="268" t="s">
        <v>584</v>
      </c>
      <c r="F66" s="382">
        <v>186992</v>
      </c>
      <c r="G66" s="267">
        <v>233.5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44067</v>
      </c>
      <c r="B67" s="267" t="s">
        <v>2287</v>
      </c>
      <c r="C67" s="268" t="s">
        <v>3840</v>
      </c>
      <c r="D67" s="268" t="s">
        <v>3851</v>
      </c>
      <c r="E67" s="268" t="s">
        <v>584</v>
      </c>
      <c r="F67" s="382">
        <v>385000</v>
      </c>
      <c r="G67" s="267">
        <v>233.5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44067</v>
      </c>
      <c r="B68" s="267" t="s">
        <v>2287</v>
      </c>
      <c r="C68" s="268" t="s">
        <v>3840</v>
      </c>
      <c r="D68" s="268" t="s">
        <v>3842</v>
      </c>
      <c r="E68" s="268" t="s">
        <v>584</v>
      </c>
      <c r="F68" s="382">
        <v>69915</v>
      </c>
      <c r="G68" s="267">
        <v>229.82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44067</v>
      </c>
      <c r="B69" s="267" t="s">
        <v>3481</v>
      </c>
      <c r="C69" s="268" t="s">
        <v>3843</v>
      </c>
      <c r="D69" s="268" t="s">
        <v>3844</v>
      </c>
      <c r="E69" s="268" t="s">
        <v>584</v>
      </c>
      <c r="F69" s="382">
        <v>70696</v>
      </c>
      <c r="G69" s="267">
        <v>139.38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44067</v>
      </c>
      <c r="B70" s="267" t="s">
        <v>2684</v>
      </c>
      <c r="C70" s="268" t="s">
        <v>3852</v>
      </c>
      <c r="D70" s="268" t="s">
        <v>3853</v>
      </c>
      <c r="E70" s="268" t="s">
        <v>584</v>
      </c>
      <c r="F70" s="382">
        <v>111960</v>
      </c>
      <c r="G70" s="267">
        <v>9.7799999999999994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44067</v>
      </c>
      <c r="B71" s="267" t="s">
        <v>202</v>
      </c>
      <c r="C71" s="268" t="s">
        <v>3845</v>
      </c>
      <c r="D71" s="268" t="s">
        <v>3734</v>
      </c>
      <c r="E71" s="268" t="s">
        <v>584</v>
      </c>
      <c r="F71" s="382">
        <v>5053950</v>
      </c>
      <c r="G71" s="267">
        <v>199.54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B72" s="267"/>
      <c r="C72" s="268"/>
      <c r="D72" s="268"/>
      <c r="E72" s="268"/>
      <c r="F72" s="382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B73" s="267"/>
      <c r="C73" s="268"/>
      <c r="D73" s="268"/>
      <c r="E73" s="268"/>
      <c r="F73" s="382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B74" s="267"/>
      <c r="C74" s="268"/>
      <c r="D74" s="268"/>
      <c r="E74" s="268"/>
      <c r="F74" s="382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B75" s="267"/>
      <c r="C75" s="268"/>
      <c r="D75" s="268"/>
      <c r="E75" s="268"/>
      <c r="F75" s="382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B76" s="267"/>
      <c r="C76" s="268"/>
      <c r="D76" s="268"/>
      <c r="E76" s="268"/>
      <c r="F76" s="382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B77" s="267"/>
      <c r="C77" s="268"/>
      <c r="D77" s="268"/>
      <c r="E77" s="268"/>
      <c r="F77" s="382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B78" s="267"/>
      <c r="C78" s="268"/>
      <c r="D78" s="268"/>
      <c r="E78" s="268"/>
      <c r="F78" s="382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B79" s="267"/>
      <c r="C79" s="268"/>
      <c r="D79" s="268"/>
      <c r="E79" s="268"/>
      <c r="F79" s="382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B80" s="267"/>
      <c r="C80" s="268"/>
      <c r="D80" s="268"/>
      <c r="E80" s="268"/>
      <c r="F80" s="382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2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2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2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2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0"/>
  <sheetViews>
    <sheetView zoomScale="85" zoomScaleNormal="85" workbookViewId="0">
      <selection activeCell="J38" sqref="J3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44068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523">
        <v>1</v>
      </c>
      <c r="B10" s="461">
        <v>44011</v>
      </c>
      <c r="C10" s="524"/>
      <c r="D10" s="525" t="s">
        <v>63</v>
      </c>
      <c r="E10" s="526" t="s">
        <v>3645</v>
      </c>
      <c r="F10" s="463">
        <v>1296</v>
      </c>
      <c r="G10" s="526">
        <v>1231</v>
      </c>
      <c r="H10" s="526">
        <v>1338</v>
      </c>
      <c r="I10" s="527" t="s">
        <v>3630</v>
      </c>
      <c r="J10" s="460" t="s">
        <v>3493</v>
      </c>
      <c r="K10" s="460">
        <f t="shared" ref="K10:K11" si="0">H10-F10</f>
        <v>42</v>
      </c>
      <c r="L10" s="512">
        <f t="shared" ref="L10:L13" si="1">(F10*-0.8)/100</f>
        <v>-10.368</v>
      </c>
      <c r="M10" s="464">
        <f>(K10+L10)/F10</f>
        <v>2.4407407407407405E-2</v>
      </c>
      <c r="N10" s="465" t="s">
        <v>600</v>
      </c>
      <c r="O10" s="522">
        <v>44067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3">
        <v>2</v>
      </c>
      <c r="B11" s="461">
        <v>44014</v>
      </c>
      <c r="C11" s="524"/>
      <c r="D11" s="525" t="s">
        <v>136</v>
      </c>
      <c r="E11" s="526" t="s">
        <v>3645</v>
      </c>
      <c r="F11" s="463">
        <v>932</v>
      </c>
      <c r="G11" s="526">
        <v>874</v>
      </c>
      <c r="H11" s="526">
        <v>986</v>
      </c>
      <c r="I11" s="527" t="s">
        <v>3631</v>
      </c>
      <c r="J11" s="460" t="s">
        <v>3698</v>
      </c>
      <c r="K11" s="460">
        <f t="shared" si="0"/>
        <v>54</v>
      </c>
      <c r="L11" s="512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2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523">
        <v>3</v>
      </c>
      <c r="B12" s="461">
        <v>44018</v>
      </c>
      <c r="C12" s="524"/>
      <c r="D12" s="525" t="s">
        <v>565</v>
      </c>
      <c r="E12" s="526" t="s">
        <v>601</v>
      </c>
      <c r="F12" s="463">
        <v>1000</v>
      </c>
      <c r="G12" s="526">
        <v>935</v>
      </c>
      <c r="H12" s="526">
        <v>1055</v>
      </c>
      <c r="I12" s="527" t="s">
        <v>3632</v>
      </c>
      <c r="J12" s="460" t="s">
        <v>724</v>
      </c>
      <c r="K12" s="460">
        <f t="shared" ref="K12:K13" si="3">H12-F12</f>
        <v>55</v>
      </c>
      <c r="L12" s="512">
        <f t="shared" si="1"/>
        <v>-8</v>
      </c>
      <c r="M12" s="464">
        <f t="shared" ref="M12:M13" si="4">(K12+L12)/F12</f>
        <v>4.7E-2</v>
      </c>
      <c r="N12" s="465" t="s">
        <v>600</v>
      </c>
      <c r="O12" s="522">
        <v>44064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3673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3684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3649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2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3669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2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3655</v>
      </c>
      <c r="J18" s="447" t="s">
        <v>3678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2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3677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2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3671</v>
      </c>
      <c r="K20" s="460">
        <f t="shared" ref="K20:K22" si="14">H20-F20</f>
        <v>9.5</v>
      </c>
      <c r="L20" s="512">
        <f t="shared" ref="L20:L22" si="15">(F20*-0.8)/100</f>
        <v>-1.224</v>
      </c>
      <c r="M20" s="464">
        <f t="shared" ref="M20:M22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28" s="429" customFormat="1" ht="14.25">
      <c r="A21" s="523">
        <v>12</v>
      </c>
      <c r="B21" s="461">
        <v>44053</v>
      </c>
      <c r="C21" s="524"/>
      <c r="D21" s="525" t="s">
        <v>51</v>
      </c>
      <c r="E21" s="526" t="s">
        <v>601</v>
      </c>
      <c r="F21" s="463">
        <v>1790</v>
      </c>
      <c r="G21" s="526">
        <v>1695</v>
      </c>
      <c r="H21" s="526">
        <v>1895</v>
      </c>
      <c r="I21" s="527" t="s">
        <v>3680</v>
      </c>
      <c r="J21" s="460" t="s">
        <v>3675</v>
      </c>
      <c r="K21" s="460">
        <f t="shared" si="14"/>
        <v>105</v>
      </c>
      <c r="L21" s="512">
        <f t="shared" si="15"/>
        <v>-14.32</v>
      </c>
      <c r="M21" s="464">
        <f t="shared" si="16"/>
        <v>5.0659217877094972E-2</v>
      </c>
      <c r="N21" s="465" t="s">
        <v>600</v>
      </c>
      <c r="O21" s="522">
        <v>44062</v>
      </c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28" s="429" customFormat="1" ht="14.25">
      <c r="A22" s="523">
        <v>13</v>
      </c>
      <c r="B22" s="461">
        <v>44053</v>
      </c>
      <c r="C22" s="524"/>
      <c r="D22" s="525" t="s">
        <v>195</v>
      </c>
      <c r="E22" s="526" t="s">
        <v>601</v>
      </c>
      <c r="F22" s="463">
        <v>3975</v>
      </c>
      <c r="G22" s="526">
        <v>3720</v>
      </c>
      <c r="H22" s="526">
        <v>4205</v>
      </c>
      <c r="I22" s="527" t="s">
        <v>3681</v>
      </c>
      <c r="J22" s="460" t="s">
        <v>3738</v>
      </c>
      <c r="K22" s="460">
        <f t="shared" si="14"/>
        <v>230</v>
      </c>
      <c r="L22" s="512">
        <f t="shared" si="15"/>
        <v>-31.8</v>
      </c>
      <c r="M22" s="464">
        <f t="shared" si="16"/>
        <v>4.986163522012578E-2</v>
      </c>
      <c r="N22" s="465" t="s">
        <v>600</v>
      </c>
      <c r="O22" s="522">
        <v>44062</v>
      </c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28" s="429" customFormat="1" ht="14.25">
      <c r="A23" s="523">
        <v>14</v>
      </c>
      <c r="B23" s="461">
        <v>44053</v>
      </c>
      <c r="C23" s="524"/>
      <c r="D23" s="525" t="s">
        <v>145</v>
      </c>
      <c r="E23" s="526" t="s">
        <v>601</v>
      </c>
      <c r="F23" s="463">
        <v>957</v>
      </c>
      <c r="G23" s="526">
        <v>895</v>
      </c>
      <c r="H23" s="526">
        <v>1012.5</v>
      </c>
      <c r="I23" s="527" t="s">
        <v>3682</v>
      </c>
      <c r="J23" s="460" t="s">
        <v>3753</v>
      </c>
      <c r="K23" s="460">
        <f t="shared" ref="K23:K25" si="17">H23-F23</f>
        <v>55.5</v>
      </c>
      <c r="L23" s="512">
        <f t="shared" ref="L23:L25" si="18">(F23*-0.8)/100</f>
        <v>-7.6560000000000006</v>
      </c>
      <c r="M23" s="464">
        <f t="shared" ref="M23:M25" si="19">(K23+L23)/F23</f>
        <v>4.9993730407523515E-2</v>
      </c>
      <c r="N23" s="465" t="s">
        <v>600</v>
      </c>
      <c r="O23" s="522">
        <v>44063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28" s="429" customFormat="1" ht="14.25">
      <c r="A24" s="523">
        <v>15</v>
      </c>
      <c r="B24" s="461">
        <v>44056</v>
      </c>
      <c r="C24" s="524"/>
      <c r="D24" s="525" t="s">
        <v>533</v>
      </c>
      <c r="E24" s="526" t="s">
        <v>601</v>
      </c>
      <c r="F24" s="463">
        <v>1203</v>
      </c>
      <c r="G24" s="526">
        <v>1140</v>
      </c>
      <c r="H24" s="526">
        <v>1275</v>
      </c>
      <c r="I24" s="527" t="s">
        <v>3706</v>
      </c>
      <c r="J24" s="460" t="s">
        <v>3739</v>
      </c>
      <c r="K24" s="460">
        <f t="shared" si="17"/>
        <v>72</v>
      </c>
      <c r="L24" s="512">
        <f t="shared" si="18"/>
        <v>-9.6240000000000006</v>
      </c>
      <c r="M24" s="464">
        <f t="shared" si="19"/>
        <v>5.1850374064837904E-2</v>
      </c>
      <c r="N24" s="465" t="s">
        <v>600</v>
      </c>
      <c r="O24" s="522">
        <v>44062</v>
      </c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28" s="429" customFormat="1" ht="14.25">
      <c r="A25" s="523">
        <v>16</v>
      </c>
      <c r="B25" s="461">
        <v>44057</v>
      </c>
      <c r="C25" s="524"/>
      <c r="D25" s="525" t="s">
        <v>86</v>
      </c>
      <c r="E25" s="526" t="s">
        <v>601</v>
      </c>
      <c r="F25" s="463">
        <v>376</v>
      </c>
      <c r="G25" s="526">
        <v>349</v>
      </c>
      <c r="H25" s="526">
        <v>397.5</v>
      </c>
      <c r="I25" s="527" t="s">
        <v>3720</v>
      </c>
      <c r="J25" s="460" t="s">
        <v>3740</v>
      </c>
      <c r="K25" s="460">
        <f t="shared" si="17"/>
        <v>21.5</v>
      </c>
      <c r="L25" s="512">
        <f t="shared" si="18"/>
        <v>-3.008</v>
      </c>
      <c r="M25" s="464">
        <f t="shared" si="19"/>
        <v>4.9180851063829786E-2</v>
      </c>
      <c r="N25" s="465" t="s">
        <v>600</v>
      </c>
      <c r="O25" s="522">
        <v>44062</v>
      </c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28" s="429" customFormat="1" ht="14.25">
      <c r="A26" s="384">
        <v>17</v>
      </c>
      <c r="B26" s="409">
        <v>44057</v>
      </c>
      <c r="C26" s="424"/>
      <c r="D26" s="475" t="s">
        <v>128</v>
      </c>
      <c r="E26" s="425" t="s">
        <v>601</v>
      </c>
      <c r="F26" s="425" t="s">
        <v>3721</v>
      </c>
      <c r="G26" s="434">
        <v>187</v>
      </c>
      <c r="H26" s="425"/>
      <c r="I26" s="412" t="s">
        <v>3722</v>
      </c>
      <c r="J26" s="426" t="s">
        <v>602</v>
      </c>
      <c r="K26" s="426"/>
      <c r="L26" s="515"/>
      <c r="M26" s="426"/>
      <c r="N26" s="427"/>
      <c r="O26" s="428"/>
      <c r="Q26" s="430"/>
      <c r="R26" s="431" t="s">
        <v>3707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28" s="429" customFormat="1" ht="14.25">
      <c r="A27" s="506">
        <v>18</v>
      </c>
      <c r="B27" s="467">
        <v>44057</v>
      </c>
      <c r="C27" s="507"/>
      <c r="D27" s="508" t="s">
        <v>74</v>
      </c>
      <c r="E27" s="509" t="s">
        <v>3628</v>
      </c>
      <c r="F27" s="509">
        <v>412.5</v>
      </c>
      <c r="G27" s="510">
        <v>438</v>
      </c>
      <c r="H27" s="509">
        <v>405</v>
      </c>
      <c r="I27" s="511" t="s">
        <v>3723</v>
      </c>
      <c r="J27" s="468" t="s">
        <v>3750</v>
      </c>
      <c r="K27" s="468">
        <f>F27-H27</f>
        <v>7.5</v>
      </c>
      <c r="L27" s="488">
        <f>(F27*-0.8)/100</f>
        <v>-3.3</v>
      </c>
      <c r="M27" s="469">
        <f t="shared" ref="M27" si="20">(K27+L27)/F27</f>
        <v>1.0181818181818183E-2</v>
      </c>
      <c r="N27" s="477" t="s">
        <v>709</v>
      </c>
      <c r="O27" s="496">
        <v>44063</v>
      </c>
      <c r="Q27" s="430"/>
      <c r="R27" s="431" t="s">
        <v>3707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28" s="429" customFormat="1" ht="14.25">
      <c r="A28" s="528">
        <v>19</v>
      </c>
      <c r="B28" s="451">
        <v>44057</v>
      </c>
      <c r="C28" s="532"/>
      <c r="D28" s="533" t="s">
        <v>111</v>
      </c>
      <c r="E28" s="436" t="s">
        <v>3628</v>
      </c>
      <c r="F28" s="436">
        <v>2790</v>
      </c>
      <c r="G28" s="534">
        <v>2930</v>
      </c>
      <c r="H28" s="534">
        <v>2930</v>
      </c>
      <c r="I28" s="436" t="s">
        <v>3724</v>
      </c>
      <c r="J28" s="437" t="s">
        <v>3733</v>
      </c>
      <c r="K28" s="437">
        <f>F28-H28</f>
        <v>-140</v>
      </c>
      <c r="L28" s="514">
        <f>(F28*-0.8)/100</f>
        <v>-22.32</v>
      </c>
      <c r="M28" s="438">
        <f t="shared" ref="M28:M29" si="21">(K28+L28)/F28</f>
        <v>-5.8179211469534045E-2</v>
      </c>
      <c r="N28" s="452" t="s">
        <v>664</v>
      </c>
      <c r="O28" s="439">
        <v>44060</v>
      </c>
      <c r="Q28" s="430"/>
      <c r="R28" s="431" t="s">
        <v>3707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28" s="429" customFormat="1" ht="14.25">
      <c r="A29" s="523">
        <v>20</v>
      </c>
      <c r="B29" s="461">
        <v>44060</v>
      </c>
      <c r="C29" s="524"/>
      <c r="D29" s="525" t="s">
        <v>163</v>
      </c>
      <c r="E29" s="526" t="s">
        <v>601</v>
      </c>
      <c r="F29" s="463">
        <v>1360</v>
      </c>
      <c r="G29" s="526">
        <v>1280</v>
      </c>
      <c r="H29" s="526">
        <v>1440</v>
      </c>
      <c r="I29" s="527" t="s">
        <v>3730</v>
      </c>
      <c r="J29" s="460" t="s">
        <v>3741</v>
      </c>
      <c r="K29" s="460">
        <f t="shared" ref="K29" si="22">H29-F29</f>
        <v>80</v>
      </c>
      <c r="L29" s="512">
        <f t="shared" ref="L29" si="23">(F29*-0.8)/100</f>
        <v>-10.88</v>
      </c>
      <c r="M29" s="464">
        <f t="shared" si="21"/>
        <v>5.0823529411764712E-2</v>
      </c>
      <c r="N29" s="465" t="s">
        <v>600</v>
      </c>
      <c r="O29" s="522">
        <v>44062</v>
      </c>
      <c r="Q29" s="430"/>
      <c r="R29" s="431" t="s">
        <v>3187</v>
      </c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28" s="429" customFormat="1" ht="14.25">
      <c r="A30" s="523">
        <v>21</v>
      </c>
      <c r="B30" s="461">
        <v>44062</v>
      </c>
      <c r="C30" s="524"/>
      <c r="D30" s="525" t="s">
        <v>569</v>
      </c>
      <c r="E30" s="526" t="s">
        <v>601</v>
      </c>
      <c r="F30" s="463">
        <v>2005</v>
      </c>
      <c r="G30" s="526">
        <v>1870</v>
      </c>
      <c r="H30" s="526">
        <v>2135</v>
      </c>
      <c r="I30" s="527" t="s">
        <v>3742</v>
      </c>
      <c r="J30" s="460" t="s">
        <v>3686</v>
      </c>
      <c r="K30" s="460">
        <f t="shared" ref="K30:K31" si="24">H30-F30</f>
        <v>130</v>
      </c>
      <c r="L30" s="512">
        <f t="shared" ref="L30:L31" si="25">(F30*-0.8)/100</f>
        <v>-16.04</v>
      </c>
      <c r="M30" s="464">
        <f t="shared" ref="M30:M31" si="26">(K30+L30)/F30</f>
        <v>5.6837905236907738E-2</v>
      </c>
      <c r="N30" s="465" t="s">
        <v>600</v>
      </c>
      <c r="O30" s="522">
        <v>44064</v>
      </c>
      <c r="Q30" s="430"/>
      <c r="R30" s="431" t="s">
        <v>603</v>
      </c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28" s="429" customFormat="1" ht="14.25">
      <c r="A31" s="440">
        <v>22</v>
      </c>
      <c r="B31" s="441">
        <v>44063</v>
      </c>
      <c r="C31" s="442"/>
      <c r="D31" s="443" t="s">
        <v>546</v>
      </c>
      <c r="E31" s="444" t="s">
        <v>601</v>
      </c>
      <c r="F31" s="445">
        <v>785</v>
      </c>
      <c r="G31" s="444">
        <v>730</v>
      </c>
      <c r="H31" s="444">
        <v>825</v>
      </c>
      <c r="I31" s="446" t="s">
        <v>3746</v>
      </c>
      <c r="J31" s="447" t="s">
        <v>3633</v>
      </c>
      <c r="K31" s="447">
        <f t="shared" si="24"/>
        <v>40</v>
      </c>
      <c r="L31" s="513">
        <f t="shared" si="25"/>
        <v>-6.28</v>
      </c>
      <c r="M31" s="448">
        <f t="shared" si="26"/>
        <v>4.2955414012738849E-2</v>
      </c>
      <c r="N31" s="449" t="s">
        <v>600</v>
      </c>
      <c r="O31" s="450">
        <v>44064</v>
      </c>
      <c r="Q31" s="430"/>
      <c r="R31" s="431" t="s">
        <v>603</v>
      </c>
      <c r="S31" s="430"/>
      <c r="T31" s="430"/>
      <c r="U31" s="430"/>
      <c r="V31" s="430"/>
      <c r="W31" s="430"/>
      <c r="X31" s="430"/>
      <c r="Y31" s="430"/>
      <c r="Z31" s="430"/>
      <c r="AA31" s="430"/>
      <c r="AB31" s="430"/>
    </row>
    <row r="32" spans="1:28" s="429" customFormat="1" ht="14.25">
      <c r="A32" s="440">
        <v>23</v>
      </c>
      <c r="B32" s="441">
        <v>44064</v>
      </c>
      <c r="C32" s="442"/>
      <c r="D32" s="443" t="s">
        <v>3759</v>
      </c>
      <c r="E32" s="444" t="s">
        <v>3760</v>
      </c>
      <c r="F32" s="445">
        <v>117.5</v>
      </c>
      <c r="G32" s="444">
        <v>110</v>
      </c>
      <c r="H32" s="444">
        <v>122.5</v>
      </c>
      <c r="I32" s="446" t="s">
        <v>3761</v>
      </c>
      <c r="J32" s="447" t="s">
        <v>3779</v>
      </c>
      <c r="K32" s="447">
        <f t="shared" ref="K32" si="27">H32-F32</f>
        <v>5</v>
      </c>
      <c r="L32" s="513">
        <f t="shared" ref="L32" si="28">(F32*-0.8)/100</f>
        <v>-0.94</v>
      </c>
      <c r="M32" s="448">
        <f t="shared" ref="M32" si="29">(K32+L32)/F32</f>
        <v>3.4553191489361708E-2</v>
      </c>
      <c r="N32" s="449" t="s">
        <v>600</v>
      </c>
      <c r="O32" s="450">
        <v>44067</v>
      </c>
      <c r="Q32" s="430"/>
      <c r="R32" s="431" t="s">
        <v>603</v>
      </c>
      <c r="S32" s="430"/>
      <c r="T32" s="430"/>
      <c r="U32" s="430"/>
      <c r="V32" s="430"/>
      <c r="W32" s="430"/>
      <c r="X32" s="430"/>
      <c r="Y32" s="430"/>
      <c r="Z32" s="430"/>
      <c r="AA32" s="430"/>
      <c r="AB32" s="430"/>
    </row>
    <row r="33" spans="1:38" s="429" customFormat="1" ht="14.25">
      <c r="A33" s="384">
        <v>24</v>
      </c>
      <c r="B33" s="409">
        <v>44064</v>
      </c>
      <c r="C33" s="424"/>
      <c r="D33" s="475" t="s">
        <v>284</v>
      </c>
      <c r="E33" s="425" t="s">
        <v>601</v>
      </c>
      <c r="F33" s="425" t="s">
        <v>3766</v>
      </c>
      <c r="G33" s="434">
        <v>160</v>
      </c>
      <c r="H33" s="425"/>
      <c r="I33" s="412">
        <v>195</v>
      </c>
      <c r="J33" s="426" t="s">
        <v>602</v>
      </c>
      <c r="K33" s="426"/>
      <c r="L33" s="515"/>
      <c r="M33" s="426"/>
      <c r="N33" s="427"/>
      <c r="O33" s="428"/>
      <c r="Q33" s="430"/>
      <c r="R33" s="431" t="s">
        <v>3187</v>
      </c>
      <c r="S33" s="430"/>
      <c r="T33" s="430"/>
      <c r="U33" s="430"/>
      <c r="V33" s="430"/>
      <c r="W33" s="430"/>
      <c r="X33" s="430"/>
      <c r="Y33" s="430"/>
      <c r="Z33" s="430"/>
      <c r="AA33" s="430"/>
      <c r="AB33" s="430"/>
    </row>
    <row r="34" spans="1:38" s="429" customFormat="1" ht="14.25">
      <c r="A34" s="384"/>
      <c r="B34" s="409"/>
      <c r="C34" s="424"/>
      <c r="D34" s="475"/>
      <c r="E34" s="425"/>
      <c r="F34" s="425"/>
      <c r="G34" s="434"/>
      <c r="H34" s="425"/>
      <c r="I34" s="412"/>
      <c r="J34" s="426"/>
      <c r="K34" s="426"/>
      <c r="L34" s="515"/>
      <c r="M34" s="426"/>
      <c r="N34" s="427"/>
      <c r="O34" s="428"/>
      <c r="Q34" s="430"/>
      <c r="R34" s="431"/>
      <c r="S34" s="430"/>
      <c r="T34" s="430"/>
      <c r="U34" s="430"/>
      <c r="V34" s="430"/>
      <c r="W34" s="430"/>
      <c r="X34" s="430"/>
      <c r="Y34" s="430"/>
      <c r="Z34" s="430"/>
      <c r="AA34" s="430"/>
      <c r="AB34" s="430"/>
    </row>
    <row r="35" spans="1:38" s="5" customFormat="1" ht="14.25">
      <c r="A35" s="384"/>
      <c r="B35" s="409"/>
      <c r="C35" s="410"/>
      <c r="D35" s="391"/>
      <c r="E35" s="411"/>
      <c r="F35" s="412"/>
      <c r="G35" s="413"/>
      <c r="H35" s="413"/>
      <c r="I35" s="412"/>
      <c r="J35" s="378"/>
      <c r="K35" s="378"/>
      <c r="L35" s="516"/>
      <c r="M35" s="376"/>
      <c r="N35" s="389"/>
      <c r="O35" s="383"/>
      <c r="P35" s="429"/>
      <c r="Q35" s="64"/>
      <c r="R35" s="341"/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2" customHeight="1">
      <c r="A36" s="23" t="s">
        <v>604</v>
      </c>
      <c r="B36" s="24"/>
      <c r="C36" s="25"/>
      <c r="D36" s="26"/>
      <c r="E36" s="27"/>
      <c r="F36" s="28"/>
      <c r="G36" s="28"/>
      <c r="H36" s="28"/>
      <c r="I36" s="28"/>
      <c r="J36" s="65"/>
      <c r="K36" s="28"/>
      <c r="L36" s="517"/>
      <c r="M36" s="38"/>
      <c r="N36" s="65"/>
      <c r="O36" s="66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9" t="s">
        <v>605</v>
      </c>
      <c r="B37" s="23"/>
      <c r="C37" s="23"/>
      <c r="D37" s="23"/>
      <c r="F37" s="30" t="s">
        <v>606</v>
      </c>
      <c r="G37" s="17"/>
      <c r="H37" s="31"/>
      <c r="I37" s="36"/>
      <c r="J37" s="67"/>
      <c r="K37" s="68"/>
      <c r="L37" s="518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 t="s">
        <v>607</v>
      </c>
      <c r="B38" s="23"/>
      <c r="C38" s="23"/>
      <c r="D38" s="23"/>
      <c r="E38" s="32"/>
      <c r="F38" s="30" t="s">
        <v>608</v>
      </c>
      <c r="G38" s="17"/>
      <c r="H38" s="31"/>
      <c r="I38" s="36"/>
      <c r="J38" s="67"/>
      <c r="K38" s="68"/>
      <c r="L38" s="518"/>
      <c r="M38" s="69"/>
      <c r="N38" s="16"/>
      <c r="O38" s="70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3"/>
      <c r="B39" s="23"/>
      <c r="C39" s="23"/>
      <c r="D39" s="23"/>
      <c r="E39" s="32"/>
      <c r="F39" s="17"/>
      <c r="G39" s="17"/>
      <c r="H39" s="31"/>
      <c r="I39" s="36"/>
      <c r="J39" s="71"/>
      <c r="K39" s="68"/>
      <c r="L39" s="518"/>
      <c r="M39" s="17"/>
      <c r="N39" s="72"/>
      <c r="O39" s="5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33" t="s">
        <v>609</v>
      </c>
      <c r="C40" s="33"/>
      <c r="D40" s="33"/>
      <c r="E40" s="33"/>
      <c r="F40" s="34"/>
      <c r="G40" s="32"/>
      <c r="H40" s="32"/>
      <c r="I40" s="73"/>
      <c r="J40" s="74"/>
      <c r="K40" s="75"/>
      <c r="L40" s="519"/>
      <c r="M40" s="12"/>
      <c r="N40" s="11"/>
      <c r="O40" s="53"/>
      <c r="P40" s="7"/>
      <c r="R40" s="82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575</v>
      </c>
      <c r="C41" s="21"/>
      <c r="D41" s="22" t="s">
        <v>588</v>
      </c>
      <c r="E41" s="21" t="s">
        <v>589</v>
      </c>
      <c r="F41" s="21" t="s">
        <v>590</v>
      </c>
      <c r="G41" s="21" t="s">
        <v>610</v>
      </c>
      <c r="H41" s="21" t="s">
        <v>592</v>
      </c>
      <c r="I41" s="21" t="s">
        <v>593</v>
      </c>
      <c r="J41" s="76" t="s">
        <v>594</v>
      </c>
      <c r="K41" s="62" t="s">
        <v>611</v>
      </c>
      <c r="L41" s="520" t="s">
        <v>3637</v>
      </c>
      <c r="M41" s="63" t="s">
        <v>3636</v>
      </c>
      <c r="N41" s="21" t="s">
        <v>597</v>
      </c>
      <c r="O41" s="78" t="s">
        <v>598</v>
      </c>
      <c r="P41" s="7"/>
      <c r="Q41" s="40"/>
      <c r="R41" s="38"/>
      <c r="S41" s="38"/>
      <c r="T41" s="38"/>
    </row>
    <row r="42" spans="1:38" s="9" customFormat="1" ht="15" customHeight="1">
      <c r="A42" s="497">
        <v>1</v>
      </c>
      <c r="B42" s="461">
        <v>44042</v>
      </c>
      <c r="C42" s="504"/>
      <c r="D42" s="462" t="s">
        <v>86</v>
      </c>
      <c r="E42" s="463" t="s">
        <v>601</v>
      </c>
      <c r="F42" s="497">
        <v>446.5</v>
      </c>
      <c r="G42" s="497">
        <v>431</v>
      </c>
      <c r="H42" s="497">
        <v>463</v>
      </c>
      <c r="I42" s="505">
        <v>475</v>
      </c>
      <c r="J42" s="460" t="s">
        <v>3658</v>
      </c>
      <c r="K42" s="460">
        <f t="shared" ref="K42:K45" si="30">H42-F42</f>
        <v>16.5</v>
      </c>
      <c r="L42" s="512">
        <f t="shared" ref="L42:L45" si="31">(F42*-0.8)/100</f>
        <v>-3.5720000000000005</v>
      </c>
      <c r="M42" s="464">
        <f t="shared" ref="M42:M45" si="32">(K42+L42)/F42</f>
        <v>2.8954087346024632E-2</v>
      </c>
      <c r="N42" s="465" t="s">
        <v>600</v>
      </c>
      <c r="O42" s="522">
        <v>44047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s="9" customFormat="1" ht="15" customHeight="1">
      <c r="A43" s="497">
        <v>2</v>
      </c>
      <c r="B43" s="461">
        <v>44043</v>
      </c>
      <c r="C43" s="504"/>
      <c r="D43" s="462" t="s">
        <v>313</v>
      </c>
      <c r="E43" s="463" t="s">
        <v>601</v>
      </c>
      <c r="F43" s="497">
        <v>641</v>
      </c>
      <c r="G43" s="497">
        <v>625</v>
      </c>
      <c r="H43" s="497">
        <v>657</v>
      </c>
      <c r="I43" s="505" t="s">
        <v>3646</v>
      </c>
      <c r="J43" s="460" t="s">
        <v>3659</v>
      </c>
      <c r="K43" s="460">
        <f t="shared" si="30"/>
        <v>16</v>
      </c>
      <c r="L43" s="512">
        <f t="shared" si="31"/>
        <v>-5.128000000000001</v>
      </c>
      <c r="M43" s="464">
        <f t="shared" si="32"/>
        <v>1.6960998439937598E-2</v>
      </c>
      <c r="N43" s="465" t="s">
        <v>600</v>
      </c>
      <c r="O43" s="522">
        <v>44047</v>
      </c>
      <c r="P43" s="64"/>
      <c r="Q43" s="64"/>
      <c r="R43" s="423" t="s">
        <v>3187</v>
      </c>
      <c r="S43" s="6"/>
      <c r="T43" s="6"/>
      <c r="U43" s="6"/>
      <c r="V43" s="6"/>
      <c r="W43" s="6"/>
      <c r="X43" s="6"/>
      <c r="Y43" s="6"/>
      <c r="Z43" s="6"/>
      <c r="AA43" s="6"/>
    </row>
    <row r="44" spans="1:38" ht="15" customHeight="1">
      <c r="A44" s="454">
        <v>3</v>
      </c>
      <c r="B44" s="451">
        <v>44043</v>
      </c>
      <c r="C44" s="455"/>
      <c r="D44" s="456" t="s">
        <v>71</v>
      </c>
      <c r="E44" s="457" t="s">
        <v>601</v>
      </c>
      <c r="F44" s="528">
        <v>410</v>
      </c>
      <c r="G44" s="528">
        <v>399</v>
      </c>
      <c r="H44" s="528">
        <v>399</v>
      </c>
      <c r="I44" s="528">
        <v>430</v>
      </c>
      <c r="J44" s="437" t="s">
        <v>3672</v>
      </c>
      <c r="K44" s="437">
        <f t="shared" si="30"/>
        <v>-11</v>
      </c>
      <c r="L44" s="514">
        <f t="shared" si="31"/>
        <v>-3.28</v>
      </c>
      <c r="M44" s="438">
        <f t="shared" si="32"/>
        <v>-3.4829268292682923E-2</v>
      </c>
      <c r="N44" s="452" t="s">
        <v>664</v>
      </c>
      <c r="O44" s="439">
        <v>44050</v>
      </c>
      <c r="P44" s="7"/>
      <c r="Q44" s="11"/>
      <c r="R44" s="12" t="s">
        <v>3187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97">
        <v>4</v>
      </c>
      <c r="B45" s="461">
        <v>44046</v>
      </c>
      <c r="C45" s="504"/>
      <c r="D45" s="462" t="s">
        <v>69</v>
      </c>
      <c r="E45" s="463" t="s">
        <v>601</v>
      </c>
      <c r="F45" s="497">
        <v>551</v>
      </c>
      <c r="G45" s="497">
        <v>534</v>
      </c>
      <c r="H45" s="497">
        <v>564</v>
      </c>
      <c r="I45" s="505" t="s">
        <v>3644</v>
      </c>
      <c r="J45" s="460" t="s">
        <v>3674</v>
      </c>
      <c r="K45" s="460">
        <f t="shared" si="30"/>
        <v>13</v>
      </c>
      <c r="L45" s="512">
        <f t="shared" si="31"/>
        <v>-4.4080000000000004</v>
      </c>
      <c r="M45" s="464">
        <f t="shared" si="32"/>
        <v>1.5593466424682394E-2</v>
      </c>
      <c r="N45" s="465" t="s">
        <v>600</v>
      </c>
      <c r="O45" s="522">
        <v>44053</v>
      </c>
      <c r="P45" s="7"/>
      <c r="Q45" s="11"/>
      <c r="R45" s="12" t="s">
        <v>603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97">
        <v>5</v>
      </c>
      <c r="B46" s="461">
        <v>44046</v>
      </c>
      <c r="C46" s="504"/>
      <c r="D46" s="462" t="s">
        <v>83</v>
      </c>
      <c r="E46" s="463" t="s">
        <v>601</v>
      </c>
      <c r="F46" s="497">
        <v>705</v>
      </c>
      <c r="G46" s="497">
        <v>688</v>
      </c>
      <c r="H46" s="497">
        <v>717</v>
      </c>
      <c r="I46" s="505" t="s">
        <v>3651</v>
      </c>
      <c r="J46" s="460" t="s">
        <v>3652</v>
      </c>
      <c r="K46" s="460">
        <f t="shared" ref="K46:K47" si="33">H46-F46</f>
        <v>12</v>
      </c>
      <c r="L46" s="512">
        <f>(F46*-0.07)/100</f>
        <v>-0.49349999999999999</v>
      </c>
      <c r="M46" s="464">
        <f t="shared" ref="M46:M47" si="34">(K46+L46)/F46</f>
        <v>1.6321276595744682E-2</v>
      </c>
      <c r="N46" s="465" t="s">
        <v>600</v>
      </c>
      <c r="O46" s="478">
        <v>44046</v>
      </c>
      <c r="P46" s="7"/>
      <c r="Q46" s="11"/>
      <c r="R46" s="12" t="s">
        <v>603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97">
        <v>6</v>
      </c>
      <c r="B47" s="461">
        <v>44046</v>
      </c>
      <c r="C47" s="504"/>
      <c r="D47" s="462" t="s">
        <v>3653</v>
      </c>
      <c r="E47" s="463" t="s">
        <v>601</v>
      </c>
      <c r="F47" s="497">
        <v>2247.5</v>
      </c>
      <c r="G47" s="497">
        <v>2190</v>
      </c>
      <c r="H47" s="497">
        <v>2299.5</v>
      </c>
      <c r="I47" s="505">
        <v>2350</v>
      </c>
      <c r="J47" s="460" t="s">
        <v>3661</v>
      </c>
      <c r="K47" s="460">
        <f t="shared" si="33"/>
        <v>52</v>
      </c>
      <c r="L47" s="512">
        <f t="shared" ref="L47" si="35">(F47*-0.8)/100</f>
        <v>-17.98</v>
      </c>
      <c r="M47" s="464">
        <f t="shared" si="34"/>
        <v>1.5136818687430477E-2</v>
      </c>
      <c r="N47" s="465" t="s">
        <v>600</v>
      </c>
      <c r="O47" s="522">
        <v>44048</v>
      </c>
      <c r="P47" s="7"/>
      <c r="Q47" s="11"/>
      <c r="R47" s="12" t="s">
        <v>3187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ht="15" customHeight="1">
      <c r="A48" s="497">
        <v>7</v>
      </c>
      <c r="B48" s="461">
        <v>44046</v>
      </c>
      <c r="C48" s="504"/>
      <c r="D48" s="462" t="s">
        <v>110</v>
      </c>
      <c r="E48" s="463" t="s">
        <v>601</v>
      </c>
      <c r="F48" s="497">
        <v>1001</v>
      </c>
      <c r="G48" s="497">
        <v>970</v>
      </c>
      <c r="H48" s="497">
        <v>1034</v>
      </c>
      <c r="I48" s="505" t="s">
        <v>3654</v>
      </c>
      <c r="J48" s="460" t="s">
        <v>3660</v>
      </c>
      <c r="K48" s="460">
        <f t="shared" ref="K48" si="36">H48-F48</f>
        <v>33</v>
      </c>
      <c r="L48" s="512">
        <f t="shared" ref="L48" si="37">(F48*-0.8)/100</f>
        <v>-8.0080000000000009</v>
      </c>
      <c r="M48" s="464">
        <f t="shared" ref="M48" si="38">(K48+L48)/F48</f>
        <v>2.4967032967032964E-2</v>
      </c>
      <c r="N48" s="465" t="s">
        <v>600</v>
      </c>
      <c r="O48" s="522">
        <v>44047</v>
      </c>
      <c r="P48" s="7"/>
      <c r="Q48" s="11"/>
      <c r="R48" s="12" t="s">
        <v>603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9" customFormat="1" ht="15" customHeight="1">
      <c r="A49" s="497">
        <v>8</v>
      </c>
      <c r="B49" s="461">
        <v>44047</v>
      </c>
      <c r="C49" s="504"/>
      <c r="D49" s="462" t="s">
        <v>494</v>
      </c>
      <c r="E49" s="463" t="s">
        <v>601</v>
      </c>
      <c r="F49" s="497">
        <v>4385</v>
      </c>
      <c r="G49" s="497">
        <v>4280</v>
      </c>
      <c r="H49" s="497">
        <v>4490</v>
      </c>
      <c r="I49" s="505" t="s">
        <v>3657</v>
      </c>
      <c r="J49" s="460" t="s">
        <v>3675</v>
      </c>
      <c r="K49" s="460">
        <f t="shared" ref="K49" si="39">H49-F49</f>
        <v>105</v>
      </c>
      <c r="L49" s="512">
        <f t="shared" ref="L49" si="40">(F49*-0.8)/100</f>
        <v>-35.08</v>
      </c>
      <c r="M49" s="464">
        <f t="shared" ref="M49" si="41">(K49+L49)/F49</f>
        <v>1.594526795895097E-2</v>
      </c>
      <c r="N49" s="465" t="s">
        <v>600</v>
      </c>
      <c r="O49" s="522">
        <v>44050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35">
        <v>9</v>
      </c>
      <c r="B50" s="479">
        <v>44048</v>
      </c>
      <c r="C50" s="480"/>
      <c r="D50" s="481" t="s">
        <v>116</v>
      </c>
      <c r="E50" s="482" t="s">
        <v>601</v>
      </c>
      <c r="F50" s="482" t="s">
        <v>3663</v>
      </c>
      <c r="G50" s="483">
        <v>2150</v>
      </c>
      <c r="H50" s="483"/>
      <c r="I50" s="482">
        <v>2300</v>
      </c>
      <c r="J50" s="484" t="s">
        <v>602</v>
      </c>
      <c r="K50" s="484"/>
      <c r="L50" s="521"/>
      <c r="M50" s="485"/>
      <c r="N50" s="486"/>
      <c r="O50" s="487"/>
      <c r="P50" s="64"/>
      <c r="Q50" s="64"/>
      <c r="R50" s="423" t="s">
        <v>3187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97">
        <v>10</v>
      </c>
      <c r="B51" s="461">
        <v>44048</v>
      </c>
      <c r="C51" s="504"/>
      <c r="D51" s="462" t="s">
        <v>88</v>
      </c>
      <c r="E51" s="463" t="s">
        <v>601</v>
      </c>
      <c r="F51" s="497">
        <v>504</v>
      </c>
      <c r="G51" s="497">
        <v>489</v>
      </c>
      <c r="H51" s="497">
        <v>518</v>
      </c>
      <c r="I51" s="505" t="s">
        <v>3662</v>
      </c>
      <c r="J51" s="460" t="s">
        <v>3676</v>
      </c>
      <c r="K51" s="460">
        <f t="shared" ref="K51" si="42">H51-F51</f>
        <v>14</v>
      </c>
      <c r="L51" s="512">
        <f t="shared" ref="L51" si="43">(F51*-0.8)/100</f>
        <v>-4.032</v>
      </c>
      <c r="M51" s="464">
        <f t="shared" ref="M51" si="44">(K51+L51)/F51</f>
        <v>1.9777777777777776E-2</v>
      </c>
      <c r="N51" s="465" t="s">
        <v>600</v>
      </c>
      <c r="O51" s="522">
        <v>44053</v>
      </c>
      <c r="P51" s="64"/>
      <c r="Q51" s="64"/>
      <c r="R51" s="423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497">
        <v>11</v>
      </c>
      <c r="B52" s="461">
        <v>44048</v>
      </c>
      <c r="C52" s="504"/>
      <c r="D52" s="462" t="s">
        <v>80</v>
      </c>
      <c r="E52" s="463" t="s">
        <v>601</v>
      </c>
      <c r="F52" s="497">
        <v>299</v>
      </c>
      <c r="G52" s="497">
        <v>290</v>
      </c>
      <c r="H52" s="497">
        <v>304</v>
      </c>
      <c r="I52" s="505">
        <v>320</v>
      </c>
      <c r="J52" s="460" t="s">
        <v>3668</v>
      </c>
      <c r="K52" s="460">
        <f t="shared" ref="K52" si="45">H52-F52</f>
        <v>5</v>
      </c>
      <c r="L52" s="512">
        <f>(F52*-0.07)/100</f>
        <v>-0.20930000000000004</v>
      </c>
      <c r="M52" s="464">
        <f t="shared" ref="M52:M54" si="46">(K52+L52)/F52</f>
        <v>1.6022408026755853E-2</v>
      </c>
      <c r="N52" s="465" t="s">
        <v>600</v>
      </c>
      <c r="O52" s="478">
        <v>44048</v>
      </c>
      <c r="P52" s="64"/>
      <c r="Q52" s="64"/>
      <c r="R52" s="423" t="s">
        <v>3187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28">
        <v>12</v>
      </c>
      <c r="B53" s="451">
        <v>44050</v>
      </c>
      <c r="C53" s="532"/>
      <c r="D53" s="533" t="s">
        <v>186</v>
      </c>
      <c r="E53" s="436" t="s">
        <v>3628</v>
      </c>
      <c r="F53" s="436">
        <v>403</v>
      </c>
      <c r="G53" s="534">
        <v>415</v>
      </c>
      <c r="H53" s="534">
        <v>417</v>
      </c>
      <c r="I53" s="436" t="s">
        <v>3670</v>
      </c>
      <c r="J53" s="437" t="s">
        <v>3687</v>
      </c>
      <c r="K53" s="437">
        <f>F53-H53</f>
        <v>-14</v>
      </c>
      <c r="L53" s="514">
        <f>(F53*-0.8)/100</f>
        <v>-3.2240000000000002</v>
      </c>
      <c r="M53" s="438">
        <f t="shared" si="46"/>
        <v>-4.2739454094292806E-2</v>
      </c>
      <c r="N53" s="452" t="s">
        <v>664</v>
      </c>
      <c r="O53" s="439">
        <v>44054</v>
      </c>
      <c r="P53" s="64"/>
      <c r="Q53" s="64"/>
      <c r="R53" s="423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497">
        <v>13</v>
      </c>
      <c r="B54" s="461">
        <v>44050</v>
      </c>
      <c r="C54" s="504"/>
      <c r="D54" s="462" t="s">
        <v>367</v>
      </c>
      <c r="E54" s="463" t="s">
        <v>601</v>
      </c>
      <c r="F54" s="497">
        <v>273</v>
      </c>
      <c r="G54" s="497">
        <v>264</v>
      </c>
      <c r="H54" s="497">
        <v>281.5</v>
      </c>
      <c r="I54" s="505">
        <v>294</v>
      </c>
      <c r="J54" s="460" t="s">
        <v>3709</v>
      </c>
      <c r="K54" s="460">
        <f t="shared" ref="K54" si="47">H54-F54</f>
        <v>8.5</v>
      </c>
      <c r="L54" s="512">
        <f t="shared" ref="L54" si="48">(F54*-0.8)/100</f>
        <v>-2.1840000000000002</v>
      </c>
      <c r="M54" s="464">
        <f t="shared" si="46"/>
        <v>2.3135531135531136E-2</v>
      </c>
      <c r="N54" s="465" t="s">
        <v>600</v>
      </c>
      <c r="O54" s="522">
        <v>44057</v>
      </c>
      <c r="P54" s="64"/>
      <c r="Q54" s="64"/>
      <c r="R54" s="423" t="s">
        <v>3187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97">
        <v>16</v>
      </c>
      <c r="B55" s="461">
        <v>44053</v>
      </c>
      <c r="C55" s="504"/>
      <c r="D55" s="462" t="s">
        <v>193</v>
      </c>
      <c r="E55" s="463" t="s">
        <v>601</v>
      </c>
      <c r="F55" s="497">
        <v>963</v>
      </c>
      <c r="G55" s="497">
        <v>938</v>
      </c>
      <c r="H55" s="497">
        <v>986.5</v>
      </c>
      <c r="I55" s="505" t="s">
        <v>3679</v>
      </c>
      <c r="J55" s="460" t="s">
        <v>3702</v>
      </c>
      <c r="K55" s="460">
        <f t="shared" ref="K55:K56" si="49">H55-F55</f>
        <v>23.5</v>
      </c>
      <c r="L55" s="512">
        <f t="shared" ref="L55:L56" si="50">(F55*-0.8)/100</f>
        <v>-7.7040000000000006</v>
      </c>
      <c r="M55" s="464">
        <f t="shared" ref="M55:M56" si="51">(K55+L55)/F55</f>
        <v>1.6402907580477674E-2</v>
      </c>
      <c r="N55" s="465" t="s">
        <v>600</v>
      </c>
      <c r="O55" s="522">
        <v>44056</v>
      </c>
      <c r="P55" s="64"/>
      <c r="Q55" s="64"/>
      <c r="R55" s="423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528">
        <v>15</v>
      </c>
      <c r="B56" s="451">
        <v>44053</v>
      </c>
      <c r="C56" s="532"/>
      <c r="D56" s="533" t="s">
        <v>248</v>
      </c>
      <c r="E56" s="436" t="s">
        <v>601</v>
      </c>
      <c r="F56" s="436">
        <v>895</v>
      </c>
      <c r="G56" s="534">
        <v>868</v>
      </c>
      <c r="H56" s="534">
        <v>868</v>
      </c>
      <c r="I56" s="436">
        <v>940</v>
      </c>
      <c r="J56" s="437" t="s">
        <v>3710</v>
      </c>
      <c r="K56" s="437">
        <f t="shared" si="49"/>
        <v>-27</v>
      </c>
      <c r="L56" s="514">
        <f t="shared" si="50"/>
        <v>-7.16</v>
      </c>
      <c r="M56" s="438">
        <f t="shared" si="51"/>
        <v>-3.8167597765363125E-2</v>
      </c>
      <c r="N56" s="452" t="s">
        <v>664</v>
      </c>
      <c r="O56" s="439">
        <v>44050</v>
      </c>
      <c r="P56" s="64"/>
      <c r="Q56" s="64"/>
      <c r="R56" s="423" t="s">
        <v>3187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97">
        <v>16</v>
      </c>
      <c r="B57" s="461">
        <v>44053</v>
      </c>
      <c r="C57" s="504"/>
      <c r="D57" s="462" t="s">
        <v>494</v>
      </c>
      <c r="E57" s="463" t="s">
        <v>601</v>
      </c>
      <c r="F57" s="497">
        <v>4510</v>
      </c>
      <c r="G57" s="497">
        <v>4350</v>
      </c>
      <c r="H57" s="497">
        <v>4640</v>
      </c>
      <c r="I57" s="505" t="s">
        <v>3683</v>
      </c>
      <c r="J57" s="460" t="s">
        <v>3686</v>
      </c>
      <c r="K57" s="460">
        <f t="shared" ref="K57" si="52">H57-F57</f>
        <v>130</v>
      </c>
      <c r="L57" s="512">
        <f t="shared" ref="L57" si="53">(F57*-0.8)/100</f>
        <v>-36.08</v>
      </c>
      <c r="M57" s="464">
        <f t="shared" ref="M57" si="54">(K57+L57)/F57</f>
        <v>2.0824833702882482E-2</v>
      </c>
      <c r="N57" s="465" t="s">
        <v>600</v>
      </c>
      <c r="O57" s="522">
        <v>44054</v>
      </c>
      <c r="P57" s="64"/>
      <c r="Q57" s="64"/>
      <c r="R57" s="423" t="s">
        <v>603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97">
        <v>17</v>
      </c>
      <c r="B58" s="461">
        <v>44053</v>
      </c>
      <c r="C58" s="504"/>
      <c r="D58" s="462" t="s">
        <v>122</v>
      </c>
      <c r="E58" s="463" t="s">
        <v>601</v>
      </c>
      <c r="F58" s="497">
        <v>389.5</v>
      </c>
      <c r="G58" s="497">
        <v>378</v>
      </c>
      <c r="H58" s="497">
        <v>403</v>
      </c>
      <c r="I58" s="505">
        <v>410</v>
      </c>
      <c r="J58" s="460" t="s">
        <v>3701</v>
      </c>
      <c r="K58" s="460">
        <f t="shared" ref="K58" si="55">H58-F58</f>
        <v>13.5</v>
      </c>
      <c r="L58" s="512">
        <f t="shared" ref="L58" si="56">(F58*-0.8)/100</f>
        <v>-3.1160000000000001</v>
      </c>
      <c r="M58" s="464">
        <f t="shared" ref="M58" si="57">(K58+L58)/F58</f>
        <v>2.665982028241335E-2</v>
      </c>
      <c r="N58" s="465" t="s">
        <v>600</v>
      </c>
      <c r="O58" s="522">
        <v>44056</v>
      </c>
      <c r="P58" s="64"/>
      <c r="Q58" s="64"/>
      <c r="R58" s="423" t="s">
        <v>603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97">
        <v>18</v>
      </c>
      <c r="B59" s="461">
        <v>44055</v>
      </c>
      <c r="C59" s="504"/>
      <c r="D59" s="462" t="s">
        <v>2932</v>
      </c>
      <c r="E59" s="463" t="s">
        <v>601</v>
      </c>
      <c r="F59" s="497">
        <v>1355</v>
      </c>
      <c r="G59" s="497">
        <v>1315</v>
      </c>
      <c r="H59" s="497">
        <v>1375</v>
      </c>
      <c r="I59" s="505" t="s">
        <v>3693</v>
      </c>
      <c r="J59" s="460" t="s">
        <v>3696</v>
      </c>
      <c r="K59" s="460">
        <f t="shared" ref="K59:K60" si="58">H59-F59</f>
        <v>20</v>
      </c>
      <c r="L59" s="512">
        <f>(F59*-0.07)/100</f>
        <v>-0.94850000000000012</v>
      </c>
      <c r="M59" s="464">
        <f t="shared" ref="M59:M60" si="59">(K59+L59)/F59</f>
        <v>1.4060147601476015E-2</v>
      </c>
      <c r="N59" s="465" t="s">
        <v>600</v>
      </c>
      <c r="O59" s="478">
        <v>44055</v>
      </c>
      <c r="P59" s="64"/>
      <c r="Q59" s="64"/>
      <c r="R59" s="423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97">
        <v>19</v>
      </c>
      <c r="B60" s="461">
        <v>44055</v>
      </c>
      <c r="C60" s="504"/>
      <c r="D60" s="462" t="s">
        <v>237</v>
      </c>
      <c r="E60" s="463" t="s">
        <v>601</v>
      </c>
      <c r="F60" s="497">
        <v>253.5</v>
      </c>
      <c r="G60" s="497">
        <v>245</v>
      </c>
      <c r="H60" s="497">
        <v>262.5</v>
      </c>
      <c r="I60" s="505" t="s">
        <v>3694</v>
      </c>
      <c r="J60" s="460" t="s">
        <v>3406</v>
      </c>
      <c r="K60" s="460">
        <f t="shared" si="58"/>
        <v>9</v>
      </c>
      <c r="L60" s="512">
        <f t="shared" ref="L60" si="60">(F60*-0.8)/100</f>
        <v>-2.028</v>
      </c>
      <c r="M60" s="464">
        <f t="shared" si="59"/>
        <v>2.7502958579881654E-2</v>
      </c>
      <c r="N60" s="465" t="s">
        <v>600</v>
      </c>
      <c r="O60" s="522">
        <v>44061</v>
      </c>
      <c r="P60" s="64"/>
      <c r="Q60" s="64"/>
      <c r="R60" s="423" t="s">
        <v>3187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35">
        <v>20</v>
      </c>
      <c r="B61" s="479">
        <v>44055</v>
      </c>
      <c r="C61" s="480"/>
      <c r="D61" s="481" t="s">
        <v>187</v>
      </c>
      <c r="E61" s="482" t="s">
        <v>601</v>
      </c>
      <c r="F61" s="482" t="s">
        <v>3695</v>
      </c>
      <c r="G61" s="483">
        <v>2190</v>
      </c>
      <c r="H61" s="483"/>
      <c r="I61" s="482">
        <v>2350</v>
      </c>
      <c r="J61" s="484" t="s">
        <v>602</v>
      </c>
      <c r="K61" s="484"/>
      <c r="L61" s="521"/>
      <c r="M61" s="485"/>
      <c r="N61" s="486"/>
      <c r="O61" s="487"/>
      <c r="P61" s="64"/>
      <c r="Q61" s="64"/>
      <c r="R61" s="423" t="s">
        <v>3187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97">
        <v>21</v>
      </c>
      <c r="B62" s="461">
        <v>44056</v>
      </c>
      <c r="C62" s="504"/>
      <c r="D62" s="462" t="s">
        <v>69</v>
      </c>
      <c r="E62" s="463" t="s">
        <v>601</v>
      </c>
      <c r="F62" s="497">
        <v>533</v>
      </c>
      <c r="G62" s="497">
        <v>519</v>
      </c>
      <c r="H62" s="497">
        <v>544.5</v>
      </c>
      <c r="I62" s="505" t="s">
        <v>3699</v>
      </c>
      <c r="J62" s="460" t="s">
        <v>3708</v>
      </c>
      <c r="K62" s="460">
        <f t="shared" ref="K62:K63" si="61">H62-F62</f>
        <v>11.5</v>
      </c>
      <c r="L62" s="512">
        <f>(F62*-0.07)/100</f>
        <v>-0.37310000000000004</v>
      </c>
      <c r="M62" s="464">
        <f t="shared" ref="M62:M63" si="62">(K62+L62)/F62</f>
        <v>2.0875984990619136E-2</v>
      </c>
      <c r="N62" s="465" t="s">
        <v>600</v>
      </c>
      <c r="O62" s="478">
        <v>44056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97">
        <v>22</v>
      </c>
      <c r="B63" s="461">
        <v>44056</v>
      </c>
      <c r="C63" s="504"/>
      <c r="D63" s="462" t="s">
        <v>122</v>
      </c>
      <c r="E63" s="463" t="s">
        <v>601</v>
      </c>
      <c r="F63" s="497">
        <v>396</v>
      </c>
      <c r="G63" s="497">
        <v>385</v>
      </c>
      <c r="H63" s="497">
        <v>406</v>
      </c>
      <c r="I63" s="505" t="s">
        <v>3700</v>
      </c>
      <c r="J63" s="460" t="s">
        <v>3747</v>
      </c>
      <c r="K63" s="460">
        <f t="shared" si="61"/>
        <v>10</v>
      </c>
      <c r="L63" s="512">
        <f t="shared" ref="L63" si="63">(F63*-0.8)/100</f>
        <v>-3.1680000000000001</v>
      </c>
      <c r="M63" s="464">
        <f t="shared" si="62"/>
        <v>1.7252525252525252E-2</v>
      </c>
      <c r="N63" s="465" t="s">
        <v>600</v>
      </c>
      <c r="O63" s="522">
        <v>44063</v>
      </c>
      <c r="P63" s="64"/>
      <c r="Q63" s="64"/>
      <c r="R63" s="423" t="s">
        <v>603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497">
        <v>23</v>
      </c>
      <c r="B64" s="461">
        <v>44057</v>
      </c>
      <c r="C64" s="504"/>
      <c r="D64" s="462" t="s">
        <v>76</v>
      </c>
      <c r="E64" s="463" t="s">
        <v>601</v>
      </c>
      <c r="F64" s="497">
        <v>390.5</v>
      </c>
      <c r="G64" s="497">
        <v>379.5</v>
      </c>
      <c r="H64" s="497">
        <v>397.5</v>
      </c>
      <c r="I64" s="505" t="s">
        <v>3711</v>
      </c>
      <c r="J64" s="460" t="s">
        <v>3712</v>
      </c>
      <c r="K64" s="460">
        <f t="shared" ref="K64" si="64">H64-F64</f>
        <v>7</v>
      </c>
      <c r="L64" s="512">
        <f>(F64*-0.07)/100</f>
        <v>-0.27334999999999998</v>
      </c>
      <c r="M64" s="464">
        <f t="shared" ref="M64" si="65">(K64+L64)/F64</f>
        <v>1.7225736235595392E-2</v>
      </c>
      <c r="N64" s="465" t="s">
        <v>600</v>
      </c>
      <c r="O64" s="478">
        <v>44057</v>
      </c>
      <c r="P64" s="64"/>
      <c r="Q64" s="64"/>
      <c r="R64" s="423" t="s">
        <v>603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97">
        <v>24</v>
      </c>
      <c r="B65" s="461">
        <v>44057</v>
      </c>
      <c r="C65" s="504"/>
      <c r="D65" s="462" t="s">
        <v>190</v>
      </c>
      <c r="E65" s="463" t="s">
        <v>601</v>
      </c>
      <c r="F65" s="497">
        <v>2825</v>
      </c>
      <c r="G65" s="497">
        <v>2760</v>
      </c>
      <c r="H65" s="497">
        <v>2875</v>
      </c>
      <c r="I65" s="505" t="s">
        <v>3713</v>
      </c>
      <c r="J65" s="460" t="s">
        <v>3714</v>
      </c>
      <c r="K65" s="460">
        <f t="shared" ref="K65" si="66">H65-F65</f>
        <v>50</v>
      </c>
      <c r="L65" s="512">
        <f>(F65*-0.07)/100</f>
        <v>-1.9775000000000003</v>
      </c>
      <c r="M65" s="464">
        <f t="shared" ref="M65:M66" si="67">(K65+L65)/F65</f>
        <v>1.6999115044247788E-2</v>
      </c>
      <c r="N65" s="465" t="s">
        <v>600</v>
      </c>
      <c r="O65" s="478">
        <v>44057</v>
      </c>
      <c r="P65" s="64"/>
      <c r="Q65" s="64"/>
      <c r="R65" s="423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97">
        <v>25</v>
      </c>
      <c r="B66" s="461">
        <v>44057</v>
      </c>
      <c r="C66" s="504"/>
      <c r="D66" s="462" t="s">
        <v>186</v>
      </c>
      <c r="E66" s="463" t="s">
        <v>3628</v>
      </c>
      <c r="F66" s="497">
        <v>430.5</v>
      </c>
      <c r="G66" s="497">
        <v>445</v>
      </c>
      <c r="H66" s="497">
        <v>422</v>
      </c>
      <c r="I66" s="505" t="s">
        <v>3715</v>
      </c>
      <c r="J66" s="460" t="s">
        <v>3709</v>
      </c>
      <c r="K66" s="460">
        <f>F66-H66</f>
        <v>8.5</v>
      </c>
      <c r="L66" s="512">
        <f>(F66*-0.07)/100</f>
        <v>-0.30135000000000001</v>
      </c>
      <c r="M66" s="464">
        <f t="shared" si="67"/>
        <v>1.9044483159117307E-2</v>
      </c>
      <c r="N66" s="465" t="s">
        <v>600</v>
      </c>
      <c r="O66" s="478">
        <v>44057</v>
      </c>
      <c r="P66" s="64"/>
      <c r="Q66" s="64"/>
      <c r="R66" s="423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542">
        <v>26</v>
      </c>
      <c r="B67" s="543">
        <v>44060</v>
      </c>
      <c r="C67" s="544"/>
      <c r="D67" s="545" t="s">
        <v>135</v>
      </c>
      <c r="E67" s="546" t="s">
        <v>3628</v>
      </c>
      <c r="F67" s="542">
        <v>267.5</v>
      </c>
      <c r="G67" s="542">
        <v>274</v>
      </c>
      <c r="H67" s="542">
        <v>266.5</v>
      </c>
      <c r="I67" s="547" t="s">
        <v>3725</v>
      </c>
      <c r="J67" s="548" t="s">
        <v>3726</v>
      </c>
      <c r="K67" s="548">
        <f>F67-H67</f>
        <v>1</v>
      </c>
      <c r="L67" s="549">
        <f>(F67*-0.07)/100</f>
        <v>-0.18725000000000003</v>
      </c>
      <c r="M67" s="550">
        <f t="shared" ref="M67:M68" si="68">(K67+L67)/F67</f>
        <v>3.0383177570093458E-3</v>
      </c>
      <c r="N67" s="551" t="s">
        <v>709</v>
      </c>
      <c r="O67" s="552">
        <v>44060</v>
      </c>
      <c r="P67" s="64"/>
      <c r="Q67" s="64"/>
      <c r="R67" s="423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97">
        <v>27</v>
      </c>
      <c r="B68" s="461">
        <v>44060</v>
      </c>
      <c r="C68" s="504"/>
      <c r="D68" s="462" t="s">
        <v>3727</v>
      </c>
      <c r="E68" s="463" t="s">
        <v>601</v>
      </c>
      <c r="F68" s="497">
        <v>310</v>
      </c>
      <c r="G68" s="497">
        <v>300</v>
      </c>
      <c r="H68" s="497">
        <v>315</v>
      </c>
      <c r="I68" s="505" t="s">
        <v>3728</v>
      </c>
      <c r="J68" s="460" t="s">
        <v>3668</v>
      </c>
      <c r="K68" s="460">
        <f t="shared" ref="K68" si="69">H68-F68</f>
        <v>5</v>
      </c>
      <c r="L68" s="512">
        <f>(F68*-0.07)/100</f>
        <v>-0.21700000000000003</v>
      </c>
      <c r="M68" s="464">
        <f t="shared" si="68"/>
        <v>1.5429032258064516E-2</v>
      </c>
      <c r="N68" s="465" t="s">
        <v>600</v>
      </c>
      <c r="O68" s="478">
        <v>44060</v>
      </c>
      <c r="P68" s="64"/>
      <c r="Q68" s="64"/>
      <c r="R68" s="423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35">
        <v>28</v>
      </c>
      <c r="B69" s="479">
        <v>44060</v>
      </c>
      <c r="C69" s="480"/>
      <c r="D69" s="481" t="s">
        <v>186</v>
      </c>
      <c r="E69" s="482" t="s">
        <v>3628</v>
      </c>
      <c r="F69" s="482" t="s">
        <v>3729</v>
      </c>
      <c r="G69" s="483">
        <v>435</v>
      </c>
      <c r="H69" s="483"/>
      <c r="I69" s="482" t="s">
        <v>3715</v>
      </c>
      <c r="J69" s="484" t="s">
        <v>602</v>
      </c>
      <c r="K69" s="484"/>
      <c r="L69" s="521"/>
      <c r="M69" s="485"/>
      <c r="N69" s="486"/>
      <c r="O69" s="487"/>
      <c r="P69" s="64"/>
      <c r="Q69" s="64"/>
      <c r="R69" s="423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97">
        <v>29</v>
      </c>
      <c r="B70" s="461">
        <v>44062</v>
      </c>
      <c r="C70" s="504"/>
      <c r="D70" s="462" t="s">
        <v>3737</v>
      </c>
      <c r="E70" s="463" t="s">
        <v>601</v>
      </c>
      <c r="F70" s="497">
        <v>1260</v>
      </c>
      <c r="G70" s="497">
        <v>1220</v>
      </c>
      <c r="H70" s="497">
        <v>1290</v>
      </c>
      <c r="I70" s="505">
        <v>1330</v>
      </c>
      <c r="J70" s="460" t="s">
        <v>3748</v>
      </c>
      <c r="K70" s="460">
        <f t="shared" ref="K70:K71" si="70">H70-F70</f>
        <v>30</v>
      </c>
      <c r="L70" s="512">
        <f t="shared" ref="L70:L71" si="71">(F70*-0.8)/100</f>
        <v>-10.08</v>
      </c>
      <c r="M70" s="464">
        <f t="shared" ref="M70:M71" si="72">(K70+L70)/F70</f>
        <v>1.5809523809523812E-2</v>
      </c>
      <c r="N70" s="465" t="s">
        <v>600</v>
      </c>
      <c r="O70" s="522">
        <v>44063</v>
      </c>
      <c r="P70" s="64"/>
      <c r="Q70" s="64"/>
      <c r="R70" s="423" t="s">
        <v>3187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528">
        <v>30</v>
      </c>
      <c r="B71" s="451">
        <v>44062</v>
      </c>
      <c r="C71" s="532"/>
      <c r="D71" s="533" t="s">
        <v>69</v>
      </c>
      <c r="E71" s="436" t="s">
        <v>601</v>
      </c>
      <c r="F71" s="436">
        <v>532</v>
      </c>
      <c r="G71" s="534">
        <v>515</v>
      </c>
      <c r="H71" s="534">
        <v>514</v>
      </c>
      <c r="I71" s="436" t="s">
        <v>3743</v>
      </c>
      <c r="J71" s="437" t="s">
        <v>3780</v>
      </c>
      <c r="K71" s="437">
        <f t="shared" si="70"/>
        <v>-18</v>
      </c>
      <c r="L71" s="514">
        <f t="shared" si="71"/>
        <v>-4.2560000000000002</v>
      </c>
      <c r="M71" s="438">
        <f t="shared" si="72"/>
        <v>-4.1834586466165412E-2</v>
      </c>
      <c r="N71" s="452" t="s">
        <v>664</v>
      </c>
      <c r="O71" s="439">
        <v>44067</v>
      </c>
      <c r="P71" s="64"/>
      <c r="Q71" s="64"/>
      <c r="R71" s="423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97">
        <v>31</v>
      </c>
      <c r="B72" s="461">
        <v>44062</v>
      </c>
      <c r="C72" s="504"/>
      <c r="D72" s="462" t="s">
        <v>67</v>
      </c>
      <c r="E72" s="463" t="s">
        <v>601</v>
      </c>
      <c r="F72" s="497">
        <v>496</v>
      </c>
      <c r="G72" s="497">
        <v>481</v>
      </c>
      <c r="H72" s="497">
        <v>508</v>
      </c>
      <c r="I72" s="505">
        <v>520</v>
      </c>
      <c r="J72" s="460" t="s">
        <v>3652</v>
      </c>
      <c r="K72" s="460">
        <f t="shared" ref="K72" si="73">H72-F72</f>
        <v>12</v>
      </c>
      <c r="L72" s="512">
        <f t="shared" ref="L72" si="74">(F72*-0.8)/100</f>
        <v>-3.968</v>
      </c>
      <c r="M72" s="464">
        <f t="shared" ref="M72" si="75">(K72+L72)/F72</f>
        <v>1.6193548387096773E-2</v>
      </c>
      <c r="N72" s="465" t="s">
        <v>600</v>
      </c>
      <c r="O72" s="522">
        <v>44067</v>
      </c>
      <c r="P72" s="64"/>
      <c r="Q72" s="64"/>
      <c r="R72" s="423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97">
        <v>32</v>
      </c>
      <c r="B73" s="461">
        <v>44062</v>
      </c>
      <c r="C73" s="504"/>
      <c r="D73" s="462" t="s">
        <v>61</v>
      </c>
      <c r="E73" s="463" t="s">
        <v>601</v>
      </c>
      <c r="F73" s="497">
        <v>47.15</v>
      </c>
      <c r="G73" s="497">
        <v>45.8</v>
      </c>
      <c r="H73" s="497">
        <v>48.25</v>
      </c>
      <c r="I73" s="505" t="s">
        <v>3744</v>
      </c>
      <c r="J73" s="460" t="s">
        <v>3758</v>
      </c>
      <c r="K73" s="460">
        <f t="shared" ref="K73" si="76">H73-F73</f>
        <v>1.1000000000000014</v>
      </c>
      <c r="L73" s="512">
        <f t="shared" ref="L73" si="77">(F73*-0.8)/100</f>
        <v>-0.37719999999999998</v>
      </c>
      <c r="M73" s="464">
        <f t="shared" ref="M73" si="78">(K73+L73)/F73</f>
        <v>1.5329798515376488E-2</v>
      </c>
      <c r="N73" s="465" t="s">
        <v>600</v>
      </c>
      <c r="O73" s="522">
        <v>44064</v>
      </c>
      <c r="P73" s="64"/>
      <c r="Q73" s="64"/>
      <c r="R73" s="423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97">
        <v>33</v>
      </c>
      <c r="B74" s="461">
        <v>44062</v>
      </c>
      <c r="C74" s="504"/>
      <c r="D74" s="462" t="s">
        <v>284</v>
      </c>
      <c r="E74" s="463" t="s">
        <v>601</v>
      </c>
      <c r="F74" s="497">
        <v>164.25</v>
      </c>
      <c r="G74" s="497">
        <v>159.80000000000001</v>
      </c>
      <c r="H74" s="497">
        <v>167.75</v>
      </c>
      <c r="I74" s="505">
        <v>172</v>
      </c>
      <c r="J74" s="460" t="s">
        <v>3745</v>
      </c>
      <c r="K74" s="460">
        <f t="shared" ref="K74" si="79">H74-F74</f>
        <v>3.5</v>
      </c>
      <c r="L74" s="512">
        <f>(F74*-0.07)/100</f>
        <v>-0.11497500000000001</v>
      </c>
      <c r="M74" s="464">
        <f t="shared" ref="M74" si="80">(K74+L74)/F74</f>
        <v>2.0608980213089802E-2</v>
      </c>
      <c r="N74" s="465" t="s">
        <v>600</v>
      </c>
      <c r="O74" s="478">
        <v>44062</v>
      </c>
      <c r="P74" s="64"/>
      <c r="Q74" s="64"/>
      <c r="R74" s="423" t="s">
        <v>3187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97">
        <v>34</v>
      </c>
      <c r="B75" s="461">
        <v>44063</v>
      </c>
      <c r="C75" s="504"/>
      <c r="D75" s="462" t="s">
        <v>307</v>
      </c>
      <c r="E75" s="463" t="s">
        <v>601</v>
      </c>
      <c r="F75" s="497">
        <v>133.5</v>
      </c>
      <c r="G75" s="497">
        <v>129.5</v>
      </c>
      <c r="H75" s="497">
        <v>136.25</v>
      </c>
      <c r="I75" s="505" t="s">
        <v>3749</v>
      </c>
      <c r="J75" s="460" t="s">
        <v>3751</v>
      </c>
      <c r="K75" s="460">
        <f t="shared" ref="K75" si="81">H75-F75</f>
        <v>2.75</v>
      </c>
      <c r="L75" s="512">
        <f>(F75*-0.07)/100</f>
        <v>-9.3450000000000005E-2</v>
      </c>
      <c r="M75" s="464">
        <f t="shared" ref="M75:M77" si="82">(K75+L75)/F75</f>
        <v>1.9899250936329591E-2</v>
      </c>
      <c r="N75" s="465" t="s">
        <v>600</v>
      </c>
      <c r="O75" s="478">
        <v>44063</v>
      </c>
      <c r="P75" s="64"/>
      <c r="Q75" s="64"/>
      <c r="R75" s="423" t="s">
        <v>3187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97">
        <v>35</v>
      </c>
      <c r="B76" s="461">
        <v>44063</v>
      </c>
      <c r="C76" s="556"/>
      <c r="D76" s="462" t="s">
        <v>114</v>
      </c>
      <c r="E76" s="463" t="s">
        <v>3628</v>
      </c>
      <c r="F76" s="463">
        <v>199.5</v>
      </c>
      <c r="G76" s="557">
        <v>205</v>
      </c>
      <c r="H76" s="557">
        <v>194.5</v>
      </c>
      <c r="I76" s="463" t="s">
        <v>3752</v>
      </c>
      <c r="J76" s="460" t="s">
        <v>3668</v>
      </c>
      <c r="K76" s="460">
        <f>F76-H76</f>
        <v>5</v>
      </c>
      <c r="L76" s="512">
        <f>(F76*-0.8)/100</f>
        <v>-1.5960000000000003</v>
      </c>
      <c r="M76" s="464">
        <f t="shared" si="82"/>
        <v>1.7062656641604008E-2</v>
      </c>
      <c r="N76" s="465" t="s">
        <v>600</v>
      </c>
      <c r="O76" s="522">
        <v>44067</v>
      </c>
      <c r="P76" s="64"/>
      <c r="Q76" s="64"/>
      <c r="R76" s="423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528">
        <v>36</v>
      </c>
      <c r="B77" s="451">
        <v>44064</v>
      </c>
      <c r="C77" s="532"/>
      <c r="D77" s="533" t="s">
        <v>437</v>
      </c>
      <c r="E77" s="436" t="s">
        <v>3760</v>
      </c>
      <c r="F77" s="436">
        <v>151.5</v>
      </c>
      <c r="G77" s="534">
        <v>147</v>
      </c>
      <c r="H77" s="534">
        <v>147.5</v>
      </c>
      <c r="I77" s="436" t="s">
        <v>3762</v>
      </c>
      <c r="J77" s="437" t="s">
        <v>3781</v>
      </c>
      <c r="K77" s="437">
        <f t="shared" ref="K77" si="83">H77-F77</f>
        <v>-4</v>
      </c>
      <c r="L77" s="514">
        <f t="shared" ref="L77" si="84">(F77*-0.8)/100</f>
        <v>-1.212</v>
      </c>
      <c r="M77" s="438">
        <f t="shared" si="82"/>
        <v>-3.4402640264026403E-2</v>
      </c>
      <c r="N77" s="452" t="s">
        <v>664</v>
      </c>
      <c r="O77" s="439">
        <v>44067</v>
      </c>
      <c r="P77" s="64"/>
      <c r="Q77" s="64"/>
      <c r="R77" s="423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35">
        <v>37</v>
      </c>
      <c r="B78" s="409">
        <v>44064</v>
      </c>
      <c r="C78" s="480"/>
      <c r="D78" s="481" t="s">
        <v>3763</v>
      </c>
      <c r="E78" s="482" t="s">
        <v>601</v>
      </c>
      <c r="F78" s="482" t="s">
        <v>3764</v>
      </c>
      <c r="G78" s="483">
        <v>477</v>
      </c>
      <c r="H78" s="483"/>
      <c r="I78" s="482" t="s">
        <v>3765</v>
      </c>
      <c r="J78" s="484" t="s">
        <v>602</v>
      </c>
      <c r="K78" s="484"/>
      <c r="L78" s="521"/>
      <c r="M78" s="485"/>
      <c r="N78" s="486"/>
      <c r="O78" s="487"/>
      <c r="P78" s="64"/>
      <c r="Q78" s="64"/>
      <c r="R78" s="423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35">
        <v>38</v>
      </c>
      <c r="B79" s="409">
        <v>44067</v>
      </c>
      <c r="C79" s="480"/>
      <c r="D79" s="481" t="s">
        <v>115</v>
      </c>
      <c r="E79" s="482" t="s">
        <v>601</v>
      </c>
      <c r="F79" s="482" t="s">
        <v>3788</v>
      </c>
      <c r="G79" s="483">
        <v>207</v>
      </c>
      <c r="H79" s="483"/>
      <c r="I79" s="482">
        <v>224</v>
      </c>
      <c r="J79" s="484" t="s">
        <v>602</v>
      </c>
      <c r="K79" s="484"/>
      <c r="L79" s="521"/>
      <c r="M79" s="485"/>
      <c r="N79" s="486"/>
      <c r="O79" s="487"/>
      <c r="P79" s="64"/>
      <c r="Q79" s="64"/>
      <c r="R79" s="423"/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35"/>
      <c r="B80" s="409"/>
      <c r="C80" s="480"/>
      <c r="D80" s="481"/>
      <c r="E80" s="482"/>
      <c r="F80" s="482"/>
      <c r="G80" s="483"/>
      <c r="H80" s="483"/>
      <c r="I80" s="482"/>
      <c r="J80" s="484"/>
      <c r="K80" s="484"/>
      <c r="L80" s="521"/>
      <c r="M80" s="485"/>
      <c r="N80" s="486"/>
      <c r="O80" s="487"/>
      <c r="P80" s="64"/>
      <c r="Q80" s="64"/>
      <c r="R80" s="423"/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35"/>
      <c r="B81" s="409"/>
      <c r="C81" s="480"/>
      <c r="D81" s="481"/>
      <c r="E81" s="482"/>
      <c r="F81" s="482"/>
      <c r="G81" s="483"/>
      <c r="H81" s="483"/>
      <c r="I81" s="482"/>
      <c r="J81" s="484"/>
      <c r="K81" s="484"/>
      <c r="L81" s="521"/>
      <c r="M81" s="485"/>
      <c r="N81" s="486"/>
      <c r="O81" s="487"/>
      <c r="P81" s="64"/>
      <c r="Q81" s="64"/>
      <c r="R81" s="423"/>
      <c r="S81" s="6"/>
      <c r="T81" s="6"/>
      <c r="U81" s="6"/>
      <c r="V81" s="6"/>
      <c r="W81" s="6"/>
      <c r="X81" s="6"/>
      <c r="Y81" s="6"/>
      <c r="Z81" s="6"/>
      <c r="AA81" s="6"/>
    </row>
    <row r="82" spans="1:34" ht="15" customHeight="1">
      <c r="A82" s="415"/>
      <c r="B82" s="415"/>
      <c r="C82" s="415"/>
      <c r="D82" s="415"/>
      <c r="E82" s="415"/>
      <c r="F82" s="435"/>
      <c r="G82" s="435"/>
      <c r="H82" s="435"/>
      <c r="I82" s="435"/>
      <c r="J82" s="466"/>
      <c r="K82" s="435"/>
      <c r="L82" s="435"/>
      <c r="M82" s="377"/>
      <c r="N82" s="378"/>
      <c r="O82" s="378"/>
      <c r="P82" s="7"/>
      <c r="Q82" s="11"/>
      <c r="R82" s="12"/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44.25" customHeight="1">
      <c r="A83" s="23" t="s">
        <v>604</v>
      </c>
      <c r="B83" s="39"/>
      <c r="C83" s="39"/>
      <c r="D83" s="40"/>
      <c r="E83" s="36"/>
      <c r="F83" s="36"/>
      <c r="G83" s="35"/>
      <c r="H83" s="35" t="s">
        <v>3642</v>
      </c>
      <c r="I83" s="36"/>
      <c r="J83" s="17"/>
      <c r="K83" s="79"/>
      <c r="L83" s="80"/>
      <c r="M83" s="79"/>
      <c r="N83" s="81"/>
      <c r="O83" s="79"/>
      <c r="P83" s="7"/>
      <c r="Q83" s="16"/>
      <c r="R83" s="12"/>
      <c r="S83" s="16"/>
      <c r="T83" s="16"/>
      <c r="U83" s="16"/>
      <c r="V83" s="16"/>
      <c r="W83" s="16"/>
      <c r="X83" s="16"/>
      <c r="Y83" s="16"/>
      <c r="Z83" s="5"/>
      <c r="AA83" s="5"/>
      <c r="AB83" s="5"/>
    </row>
    <row r="84" spans="1:34" s="6" customFormat="1">
      <c r="A84" s="29" t="s">
        <v>605</v>
      </c>
      <c r="B84" s="23"/>
      <c r="C84" s="23"/>
      <c r="D84" s="23"/>
      <c r="E84" s="5"/>
      <c r="F84" s="30" t="s">
        <v>606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9" customFormat="1" ht="14.25" customHeight="1">
      <c r="A85" s="29"/>
      <c r="B85" s="23"/>
      <c r="C85" s="23"/>
      <c r="D85" s="23"/>
      <c r="E85" s="32"/>
      <c r="F85" s="30" t="s">
        <v>608</v>
      </c>
      <c r="G85" s="41"/>
      <c r="H85" s="42"/>
      <c r="I85" s="82"/>
      <c r="J85" s="17"/>
      <c r="K85" s="83"/>
      <c r="L85" s="84"/>
      <c r="M85" s="85"/>
      <c r="N85" s="86"/>
      <c r="O85" s="87"/>
      <c r="P85" s="5"/>
      <c r="Q85" s="4"/>
      <c r="R85" s="12"/>
      <c r="S85" s="6"/>
      <c r="Y85" s="6"/>
      <c r="Z85" s="6"/>
    </row>
    <row r="86" spans="1:34" s="9" customFormat="1" ht="14.25" customHeight="1">
      <c r="A86" s="23"/>
      <c r="B86" s="23"/>
      <c r="C86" s="23"/>
      <c r="D86" s="23"/>
      <c r="E86" s="32"/>
      <c r="F86" s="17"/>
      <c r="G86" s="17"/>
      <c r="H86" s="31"/>
      <c r="I86" s="36"/>
      <c r="J86" s="71"/>
      <c r="K86" s="68"/>
      <c r="L86" s="69"/>
      <c r="M86" s="17"/>
      <c r="N86" s="72"/>
      <c r="O86" s="57"/>
      <c r="P86" s="8"/>
      <c r="Q86" s="4"/>
      <c r="R86" s="12"/>
      <c r="S86" s="6"/>
      <c r="Y86" s="6"/>
      <c r="Z86" s="6"/>
    </row>
    <row r="87" spans="1:34" s="9" customFormat="1" ht="15">
      <c r="A87" s="43" t="s">
        <v>615</v>
      </c>
      <c r="B87" s="43"/>
      <c r="C87" s="43"/>
      <c r="D87" s="43"/>
      <c r="E87" s="32"/>
      <c r="F87" s="17"/>
      <c r="G87" s="12"/>
      <c r="H87" s="17"/>
      <c r="I87" s="12"/>
      <c r="J87" s="88"/>
      <c r="K87" s="12"/>
      <c r="L87" s="12"/>
      <c r="M87" s="12"/>
      <c r="N87" s="12"/>
      <c r="O87" s="89"/>
      <c r="P87"/>
      <c r="Q87" s="4"/>
      <c r="R87" s="12"/>
      <c r="S87" s="6"/>
      <c r="Y87" s="6"/>
      <c r="Z87" s="6"/>
    </row>
    <row r="88" spans="1:34" s="9" customFormat="1" ht="38.25">
      <c r="A88" s="21" t="s">
        <v>16</v>
      </c>
      <c r="B88" s="21" t="s">
        <v>575</v>
      </c>
      <c r="C88" s="21"/>
      <c r="D88" s="22" t="s">
        <v>588</v>
      </c>
      <c r="E88" s="21" t="s">
        <v>589</v>
      </c>
      <c r="F88" s="21" t="s">
        <v>590</v>
      </c>
      <c r="G88" s="21" t="s">
        <v>610</v>
      </c>
      <c r="H88" s="21" t="s">
        <v>592</v>
      </c>
      <c r="I88" s="21" t="s">
        <v>593</v>
      </c>
      <c r="J88" s="20" t="s">
        <v>594</v>
      </c>
      <c r="K88" s="77" t="s">
        <v>616</v>
      </c>
      <c r="L88" s="63" t="s">
        <v>3637</v>
      </c>
      <c r="M88" s="77" t="s">
        <v>612</v>
      </c>
      <c r="N88" s="21" t="s">
        <v>613</v>
      </c>
      <c r="O88" s="20" t="s">
        <v>597</v>
      </c>
      <c r="P88" s="90" t="s">
        <v>598</v>
      </c>
      <c r="Q88" s="4"/>
      <c r="R88" s="17"/>
      <c r="S88" s="6"/>
      <c r="Y88" s="6"/>
      <c r="Z88" s="6"/>
    </row>
    <row r="89" spans="1:34" s="9" customFormat="1" ht="14.25" customHeight="1">
      <c r="A89" s="502">
        <v>1</v>
      </c>
      <c r="B89" s="503">
        <v>44043</v>
      </c>
      <c r="C89" s="503"/>
      <c r="D89" s="459" t="s">
        <v>3647</v>
      </c>
      <c r="E89" s="502" t="s">
        <v>3628</v>
      </c>
      <c r="F89" s="498">
        <v>220.25</v>
      </c>
      <c r="G89" s="502">
        <v>225</v>
      </c>
      <c r="H89" s="502">
        <v>224.5</v>
      </c>
      <c r="I89" s="502">
        <v>210</v>
      </c>
      <c r="J89" s="437" t="s">
        <v>3643</v>
      </c>
      <c r="K89" s="499" t="s">
        <v>3650</v>
      </c>
      <c r="L89" s="535">
        <f>(220.25*3000)*-0.07%</f>
        <v>-462.52500000000009</v>
      </c>
      <c r="M89" s="535">
        <f>+N89*K89+L89</f>
        <v>-13212.525</v>
      </c>
      <c r="N89" s="502">
        <v>3000</v>
      </c>
      <c r="O89" s="437" t="s">
        <v>664</v>
      </c>
      <c r="P89" s="474">
        <v>44046</v>
      </c>
      <c r="Q89" s="4"/>
      <c r="R89" s="423" t="s">
        <v>603</v>
      </c>
      <c r="S89" s="6"/>
      <c r="Y89" s="6"/>
      <c r="Z89" s="6"/>
    </row>
    <row r="90" spans="1:34" s="405" customFormat="1" ht="14.25" customHeight="1">
      <c r="A90" s="536">
        <v>2</v>
      </c>
      <c r="B90" s="537">
        <v>44054</v>
      </c>
      <c r="C90" s="537"/>
      <c r="D90" s="538" t="s">
        <v>3691</v>
      </c>
      <c r="E90" s="536" t="s">
        <v>601</v>
      </c>
      <c r="F90" s="539">
        <v>2734.5</v>
      </c>
      <c r="G90" s="536">
        <v>2695</v>
      </c>
      <c r="H90" s="536">
        <v>2760</v>
      </c>
      <c r="I90" s="536" t="s">
        <v>3692</v>
      </c>
      <c r="J90" s="460" t="s">
        <v>3697</v>
      </c>
      <c r="K90" s="460">
        <f>H90-F90</f>
        <v>25.5</v>
      </c>
      <c r="L90" s="460">
        <f>(H90*N90)*0.07%</f>
        <v>579.60000000000014</v>
      </c>
      <c r="M90" s="460">
        <f>(K90*N90)-L90</f>
        <v>7070.4</v>
      </c>
      <c r="N90" s="460">
        <v>300</v>
      </c>
      <c r="O90" s="465" t="s">
        <v>600</v>
      </c>
      <c r="P90" s="522">
        <v>44055</v>
      </c>
      <c r="Q90" s="392"/>
      <c r="R90" s="344" t="s">
        <v>3187</v>
      </c>
      <c r="S90" s="40"/>
      <c r="Y90" s="40"/>
      <c r="Z90" s="40"/>
    </row>
    <row r="91" spans="1:34" s="405" customFormat="1" ht="14.25" customHeight="1">
      <c r="A91" s="536">
        <v>3</v>
      </c>
      <c r="B91" s="537">
        <v>44057</v>
      </c>
      <c r="C91" s="537"/>
      <c r="D91" s="538" t="s">
        <v>3718</v>
      </c>
      <c r="E91" s="536" t="s">
        <v>3628</v>
      </c>
      <c r="F91" s="539">
        <v>11335</v>
      </c>
      <c r="G91" s="536">
        <v>11410</v>
      </c>
      <c r="H91" s="536">
        <v>11245</v>
      </c>
      <c r="I91" s="536">
        <v>11200</v>
      </c>
      <c r="J91" s="460" t="s">
        <v>3719</v>
      </c>
      <c r="K91" s="460">
        <f>F91-H91</f>
        <v>90</v>
      </c>
      <c r="L91" s="512">
        <f>(H91*N91)*0.07%</f>
        <v>590.36250000000007</v>
      </c>
      <c r="M91" s="512">
        <f>(K91*N91)-L91</f>
        <v>6159.6374999999998</v>
      </c>
      <c r="N91" s="536">
        <v>75</v>
      </c>
      <c r="O91" s="465" t="s">
        <v>600</v>
      </c>
      <c r="P91" s="478">
        <v>44057</v>
      </c>
      <c r="Q91" s="392"/>
      <c r="R91" s="344" t="s">
        <v>3707</v>
      </c>
      <c r="S91" s="40"/>
      <c r="Y91" s="40"/>
      <c r="Z91" s="40"/>
    </row>
    <row r="92" spans="1:34" s="405" customFormat="1" ht="14.25" customHeight="1">
      <c r="A92" s="502">
        <v>4</v>
      </c>
      <c r="B92" s="503">
        <v>44060</v>
      </c>
      <c r="C92" s="503"/>
      <c r="D92" s="459" t="s">
        <v>3731</v>
      </c>
      <c r="E92" s="502" t="s">
        <v>3628</v>
      </c>
      <c r="F92" s="498">
        <v>6725</v>
      </c>
      <c r="G92" s="502">
        <v>6830</v>
      </c>
      <c r="H92" s="502">
        <v>6830</v>
      </c>
      <c r="I92" s="502" t="s">
        <v>3732</v>
      </c>
      <c r="J92" s="437" t="s">
        <v>3735</v>
      </c>
      <c r="K92" s="437">
        <f>F92-H92</f>
        <v>-105</v>
      </c>
      <c r="L92" s="514">
        <f>(H92*N92)*0.07%</f>
        <v>478.10000000000008</v>
      </c>
      <c r="M92" s="514">
        <f>(K92*N92)-L92</f>
        <v>-10978.1</v>
      </c>
      <c r="N92" s="502">
        <v>100</v>
      </c>
      <c r="O92" s="437" t="s">
        <v>664</v>
      </c>
      <c r="P92" s="554">
        <v>44061</v>
      </c>
      <c r="Q92" s="392"/>
      <c r="R92" s="344" t="s">
        <v>603</v>
      </c>
      <c r="S92" s="40"/>
      <c r="Y92" s="40"/>
      <c r="Z92" s="40"/>
    </row>
    <row r="93" spans="1:34" s="405" customFormat="1" ht="14.25" customHeight="1">
      <c r="A93" s="502">
        <v>5</v>
      </c>
      <c r="B93" s="503">
        <v>44061</v>
      </c>
      <c r="C93" s="503"/>
      <c r="D93" s="459" t="s">
        <v>3718</v>
      </c>
      <c r="E93" s="502" t="s">
        <v>3628</v>
      </c>
      <c r="F93" s="498">
        <v>11325</v>
      </c>
      <c r="G93" s="502">
        <v>11410</v>
      </c>
      <c r="H93" s="502">
        <v>11400</v>
      </c>
      <c r="I93" s="502">
        <v>11200</v>
      </c>
      <c r="J93" s="437" t="s">
        <v>3736</v>
      </c>
      <c r="K93" s="437">
        <f>F93-H93</f>
        <v>-75</v>
      </c>
      <c r="L93" s="514">
        <f>(H93*N93)*0.07%</f>
        <v>598.50000000000011</v>
      </c>
      <c r="M93" s="514">
        <f>(K93*N93)-L93</f>
        <v>-6223.5</v>
      </c>
      <c r="N93" s="502">
        <v>75</v>
      </c>
      <c r="O93" s="437" t="s">
        <v>664</v>
      </c>
      <c r="P93" s="554">
        <v>44061</v>
      </c>
      <c r="Q93" s="392"/>
      <c r="R93" s="344" t="s">
        <v>603</v>
      </c>
      <c r="S93" s="40"/>
      <c r="Y93" s="40"/>
      <c r="Z93" s="40"/>
    </row>
    <row r="94" spans="1:34" s="405" customFormat="1" ht="14.25" customHeight="1">
      <c r="A94" s="476"/>
      <c r="B94" s="472"/>
      <c r="C94" s="472"/>
      <c r="D94" s="391"/>
      <c r="E94" s="476"/>
      <c r="F94" s="500"/>
      <c r="G94" s="476"/>
      <c r="H94" s="476"/>
      <c r="I94" s="476"/>
      <c r="J94" s="553"/>
      <c r="K94" s="553"/>
      <c r="L94" s="540"/>
      <c r="M94" s="540"/>
      <c r="N94" s="476"/>
      <c r="O94" s="426"/>
      <c r="P94" s="541"/>
      <c r="Q94" s="392"/>
      <c r="R94" s="344"/>
      <c r="S94" s="40"/>
      <c r="Y94" s="40"/>
      <c r="Z94" s="40"/>
    </row>
    <row r="95" spans="1:34" s="405" customFormat="1" ht="14.25" customHeight="1">
      <c r="A95" s="476"/>
      <c r="B95" s="472"/>
      <c r="C95" s="472"/>
      <c r="D95" s="391"/>
      <c r="E95" s="476"/>
      <c r="F95" s="500"/>
      <c r="G95" s="476"/>
      <c r="H95" s="476"/>
      <c r="I95" s="476"/>
      <c r="J95" s="553"/>
      <c r="K95" s="553"/>
      <c r="L95" s="540"/>
      <c r="M95" s="540"/>
      <c r="N95" s="476"/>
      <c r="O95" s="426"/>
      <c r="P95" s="541"/>
      <c r="Q95" s="392"/>
      <c r="R95" s="344"/>
      <c r="S95" s="40"/>
      <c r="Y95" s="40"/>
      <c r="Z95" s="40"/>
    </row>
    <row r="96" spans="1:34" s="9" customFormat="1" ht="13.9" customHeight="1">
      <c r="A96" s="476"/>
      <c r="B96" s="472"/>
      <c r="C96" s="472"/>
      <c r="D96" s="391"/>
      <c r="E96" s="476"/>
      <c r="F96" s="500"/>
      <c r="G96" s="476"/>
      <c r="H96" s="476"/>
      <c r="I96" s="476"/>
      <c r="J96" s="472"/>
      <c r="K96" s="470"/>
      <c r="L96" s="476"/>
      <c r="M96" s="476"/>
      <c r="N96" s="476"/>
      <c r="O96" s="476"/>
      <c r="P96" s="501"/>
      <c r="Q96" s="4"/>
      <c r="R96" s="423"/>
      <c r="S96" s="6"/>
      <c r="Y96" s="6"/>
      <c r="Z96" s="6"/>
    </row>
    <row r="97" spans="1:34" s="9" customFormat="1" ht="14.25">
      <c r="A97" s="416"/>
      <c r="B97" s="417"/>
      <c r="C97" s="417"/>
      <c r="D97" s="418"/>
      <c r="E97" s="416"/>
      <c r="F97" s="419"/>
      <c r="G97" s="416"/>
      <c r="H97" s="416"/>
      <c r="I97" s="416"/>
      <c r="J97" s="420"/>
      <c r="K97" s="420"/>
      <c r="L97" s="421"/>
      <c r="M97" s="420"/>
      <c r="N97" s="420"/>
      <c r="O97" s="422"/>
      <c r="P97" s="4"/>
      <c r="Q97" s="4"/>
      <c r="R97" s="93"/>
      <c r="S97" s="6"/>
      <c r="Y97" s="6"/>
      <c r="Z97" s="6"/>
    </row>
    <row r="98" spans="1:34" s="9" customFormat="1" ht="15">
      <c r="A98" s="379"/>
      <c r="B98" s="380"/>
      <c r="C98" s="380"/>
      <c r="D98" s="381"/>
      <c r="E98" s="379"/>
      <c r="F98" s="387"/>
      <c r="G98" s="379"/>
      <c r="H98" s="379"/>
      <c r="I98" s="379"/>
      <c r="J98" s="380"/>
      <c r="K98" s="79"/>
      <c r="L98" s="379"/>
      <c r="M98" s="379"/>
      <c r="N98" s="379"/>
      <c r="O98" s="388"/>
      <c r="P98" s="4"/>
      <c r="Q98" s="4"/>
      <c r="R98" s="93"/>
      <c r="S98" s="6"/>
      <c r="Y98" s="6"/>
      <c r="Z98" s="6"/>
    </row>
    <row r="99" spans="1:34" s="6" customFormat="1">
      <c r="A99" s="44"/>
      <c r="B99" s="45"/>
      <c r="C99" s="46"/>
      <c r="D99" s="47"/>
      <c r="E99" s="48"/>
      <c r="F99" s="49"/>
      <c r="G99" s="49"/>
      <c r="H99" s="49"/>
      <c r="I99" s="49"/>
      <c r="J99" s="17"/>
      <c r="K99" s="91"/>
      <c r="L99" s="91"/>
      <c r="M99" s="17"/>
      <c r="N99" s="16"/>
      <c r="O99" s="92"/>
      <c r="P99" s="5"/>
      <c r="Q99" s="4"/>
      <c r="R99" s="17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15">
      <c r="A100" s="50" t="s">
        <v>617</v>
      </c>
      <c r="B100" s="50"/>
      <c r="C100" s="50"/>
      <c r="D100" s="50"/>
      <c r="E100" s="51"/>
      <c r="F100" s="49"/>
      <c r="G100" s="49"/>
      <c r="H100" s="49"/>
      <c r="I100" s="49"/>
      <c r="J100" s="53"/>
      <c r="K100" s="12"/>
      <c r="L100" s="12"/>
      <c r="M100" s="12"/>
      <c r="N100" s="11"/>
      <c r="O100" s="53"/>
      <c r="P100" s="5"/>
      <c r="Q100" s="4"/>
      <c r="R100" s="17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38.25">
      <c r="A101" s="21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52" t="s">
        <v>610</v>
      </c>
      <c r="H101" s="21" t="s">
        <v>592</v>
      </c>
      <c r="I101" s="21" t="s">
        <v>593</v>
      </c>
      <c r="J101" s="20" t="s">
        <v>594</v>
      </c>
      <c r="K101" s="20" t="s">
        <v>618</v>
      </c>
      <c r="L101" s="63" t="s">
        <v>3637</v>
      </c>
      <c r="M101" s="77" t="s">
        <v>612</v>
      </c>
      <c r="N101" s="21" t="s">
        <v>613</v>
      </c>
      <c r="O101" s="21" t="s">
        <v>597</v>
      </c>
      <c r="P101" s="22" t="s">
        <v>598</v>
      </c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40" customFormat="1" ht="14.25">
      <c r="A102" s="497">
        <v>1</v>
      </c>
      <c r="B102" s="529">
        <v>44043</v>
      </c>
      <c r="C102" s="529"/>
      <c r="D102" s="462" t="s">
        <v>3648</v>
      </c>
      <c r="E102" s="463" t="s">
        <v>601</v>
      </c>
      <c r="F102" s="463">
        <v>2.2000000000000002</v>
      </c>
      <c r="G102" s="530">
        <v>0.5</v>
      </c>
      <c r="H102" s="530">
        <v>2.9</v>
      </c>
      <c r="I102" s="531" t="s">
        <v>3666</v>
      </c>
      <c r="J102" s="460" t="s">
        <v>3685</v>
      </c>
      <c r="K102" s="460">
        <f>H102-F102</f>
        <v>0.69999999999999973</v>
      </c>
      <c r="L102" s="460">
        <v>100</v>
      </c>
      <c r="M102" s="460">
        <f>(K102*N102)-100</f>
        <v>2139.9999999999991</v>
      </c>
      <c r="N102" s="460">
        <v>3200</v>
      </c>
      <c r="O102" s="465" t="s">
        <v>600</v>
      </c>
      <c r="P102" s="522">
        <v>44054</v>
      </c>
      <c r="Q102" s="392"/>
      <c r="R102" s="344" t="s">
        <v>603</v>
      </c>
      <c r="Z102" s="405"/>
      <c r="AA102" s="405"/>
      <c r="AB102" s="405"/>
      <c r="AC102" s="405"/>
      <c r="AD102" s="405"/>
      <c r="AE102" s="405"/>
      <c r="AF102" s="405"/>
      <c r="AG102" s="405"/>
      <c r="AH102" s="405"/>
    </row>
    <row r="103" spans="1:34" s="40" customFormat="1" ht="14.25">
      <c r="A103" s="489">
        <v>2</v>
      </c>
      <c r="B103" s="490">
        <v>44048</v>
      </c>
      <c r="C103" s="490"/>
      <c r="D103" s="491" t="s">
        <v>3664</v>
      </c>
      <c r="E103" s="492" t="s">
        <v>601</v>
      </c>
      <c r="F103" s="492" t="s">
        <v>3665</v>
      </c>
      <c r="G103" s="434"/>
      <c r="H103" s="434"/>
      <c r="I103" s="493" t="s">
        <v>3667</v>
      </c>
      <c r="J103" s="494" t="s">
        <v>602</v>
      </c>
      <c r="K103" s="494"/>
      <c r="L103" s="494"/>
      <c r="M103" s="494"/>
      <c r="N103" s="494"/>
      <c r="O103" s="494"/>
      <c r="P103" s="495"/>
      <c r="Q103" s="392"/>
      <c r="R103" s="344" t="s">
        <v>603</v>
      </c>
      <c r="Z103" s="405"/>
      <c r="AA103" s="405"/>
      <c r="AB103" s="405"/>
      <c r="AC103" s="405"/>
      <c r="AD103" s="405"/>
      <c r="AE103" s="405"/>
      <c r="AF103" s="405"/>
      <c r="AG103" s="405"/>
      <c r="AH103" s="405"/>
    </row>
    <row r="104" spans="1:34" s="40" customFormat="1" ht="14.25">
      <c r="A104" s="572">
        <v>3</v>
      </c>
      <c r="B104" s="574">
        <v>44054</v>
      </c>
      <c r="C104" s="490"/>
      <c r="D104" s="491" t="s">
        <v>3688</v>
      </c>
      <c r="E104" s="492" t="s">
        <v>601</v>
      </c>
      <c r="F104" s="492" t="s">
        <v>3689</v>
      </c>
      <c r="G104" s="434"/>
      <c r="H104" s="434"/>
      <c r="I104" s="493"/>
      <c r="J104" s="576" t="s">
        <v>602</v>
      </c>
      <c r="K104" s="494"/>
      <c r="L104" s="494"/>
      <c r="M104" s="494"/>
      <c r="N104" s="494"/>
      <c r="O104" s="494"/>
      <c r="P104" s="495"/>
      <c r="Q104" s="392"/>
      <c r="R104" s="344" t="s">
        <v>603</v>
      </c>
      <c r="Z104" s="405"/>
      <c r="AA104" s="405"/>
      <c r="AB104" s="405"/>
      <c r="AC104" s="405"/>
      <c r="AD104" s="405"/>
      <c r="AE104" s="405"/>
      <c r="AF104" s="405"/>
      <c r="AG104" s="405"/>
      <c r="AH104" s="405"/>
    </row>
    <row r="105" spans="1:34" s="40" customFormat="1" ht="14.25">
      <c r="A105" s="573"/>
      <c r="B105" s="575"/>
      <c r="C105" s="490"/>
      <c r="D105" s="491" t="s">
        <v>3703</v>
      </c>
      <c r="E105" s="492" t="s">
        <v>3628</v>
      </c>
      <c r="F105" s="492" t="s">
        <v>3690</v>
      </c>
      <c r="G105" s="434"/>
      <c r="H105" s="434"/>
      <c r="I105" s="493"/>
      <c r="J105" s="577"/>
      <c r="K105" s="494"/>
      <c r="L105" s="494"/>
      <c r="M105" s="494"/>
      <c r="N105" s="494"/>
      <c r="O105" s="494"/>
      <c r="P105" s="495"/>
      <c r="Q105" s="392"/>
      <c r="R105" s="344"/>
      <c r="Z105" s="405"/>
      <c r="AA105" s="405"/>
      <c r="AB105" s="405"/>
      <c r="AC105" s="405"/>
      <c r="AD105" s="405"/>
      <c r="AE105" s="405"/>
      <c r="AF105" s="405"/>
      <c r="AG105" s="405"/>
      <c r="AH105" s="405"/>
    </row>
    <row r="106" spans="1:34" s="40" customFormat="1" ht="14.25">
      <c r="A106" s="497">
        <v>4</v>
      </c>
      <c r="B106" s="529">
        <v>44056</v>
      </c>
      <c r="C106" s="529"/>
      <c r="D106" s="462" t="s">
        <v>3704</v>
      </c>
      <c r="E106" s="463" t="s">
        <v>601</v>
      </c>
      <c r="F106" s="463">
        <v>15.5</v>
      </c>
      <c r="G106" s="530"/>
      <c r="H106" s="530">
        <v>30</v>
      </c>
      <c r="I106" s="463">
        <v>50</v>
      </c>
      <c r="J106" s="460" t="s">
        <v>3705</v>
      </c>
      <c r="K106" s="460">
        <f>H106-F106</f>
        <v>14.5</v>
      </c>
      <c r="L106" s="460">
        <v>100</v>
      </c>
      <c r="M106" s="460">
        <f>(K106*N106)-100</f>
        <v>987.5</v>
      </c>
      <c r="N106" s="460">
        <v>75</v>
      </c>
      <c r="O106" s="465" t="s">
        <v>600</v>
      </c>
      <c r="P106" s="478">
        <v>44056</v>
      </c>
      <c r="Q106" s="392"/>
      <c r="R106" s="344" t="s">
        <v>3707</v>
      </c>
      <c r="Z106" s="405"/>
      <c r="AA106" s="405"/>
      <c r="AB106" s="405"/>
      <c r="AC106" s="405"/>
      <c r="AD106" s="405"/>
      <c r="AE106" s="405"/>
      <c r="AF106" s="405"/>
      <c r="AG106" s="405"/>
      <c r="AH106" s="405"/>
    </row>
    <row r="107" spans="1:34" s="40" customFormat="1" ht="14.25">
      <c r="A107" s="497">
        <v>5</v>
      </c>
      <c r="B107" s="529">
        <v>44057</v>
      </c>
      <c r="C107" s="529"/>
      <c r="D107" s="462" t="s">
        <v>3716</v>
      </c>
      <c r="E107" s="463" t="s">
        <v>601</v>
      </c>
      <c r="F107" s="463">
        <v>77.5</v>
      </c>
      <c r="G107" s="530">
        <v>40</v>
      </c>
      <c r="H107" s="530">
        <v>108.5</v>
      </c>
      <c r="I107" s="463">
        <v>150</v>
      </c>
      <c r="J107" s="460" t="s">
        <v>3717</v>
      </c>
      <c r="K107" s="460">
        <f>H107-F107</f>
        <v>31</v>
      </c>
      <c r="L107" s="460">
        <v>100</v>
      </c>
      <c r="M107" s="460">
        <f>(K107*N107)-100</f>
        <v>2225</v>
      </c>
      <c r="N107" s="460">
        <v>75</v>
      </c>
      <c r="O107" s="465" t="s">
        <v>600</v>
      </c>
      <c r="P107" s="478">
        <v>44057</v>
      </c>
      <c r="Q107" s="392"/>
      <c r="R107" s="344" t="s">
        <v>3707</v>
      </c>
      <c r="Z107" s="405"/>
      <c r="AA107" s="405"/>
      <c r="AB107" s="405"/>
      <c r="AC107" s="405"/>
      <c r="AD107" s="405"/>
      <c r="AE107" s="405"/>
      <c r="AF107" s="405"/>
      <c r="AG107" s="405"/>
      <c r="AH107" s="405"/>
    </row>
    <row r="108" spans="1:34" s="40" customFormat="1" ht="14.25">
      <c r="A108" s="497">
        <v>6</v>
      </c>
      <c r="B108" s="529">
        <v>44063</v>
      </c>
      <c r="C108" s="529"/>
      <c r="D108" s="462" t="s">
        <v>3716</v>
      </c>
      <c r="E108" s="463" t="s">
        <v>601</v>
      </c>
      <c r="F108" s="463">
        <v>16</v>
      </c>
      <c r="G108" s="530"/>
      <c r="H108" s="530">
        <v>29</v>
      </c>
      <c r="I108" s="463">
        <v>50</v>
      </c>
      <c r="J108" s="460" t="s">
        <v>3674</v>
      </c>
      <c r="K108" s="460">
        <f>H108-F108</f>
        <v>13</v>
      </c>
      <c r="L108" s="460">
        <v>100</v>
      </c>
      <c r="M108" s="460">
        <f>(K108*N108)-100</f>
        <v>875</v>
      </c>
      <c r="N108" s="460">
        <v>75</v>
      </c>
      <c r="O108" s="465" t="s">
        <v>600</v>
      </c>
      <c r="P108" s="478">
        <v>44063</v>
      </c>
      <c r="Q108" s="392"/>
      <c r="R108" s="344" t="s">
        <v>3187</v>
      </c>
      <c r="Z108" s="405"/>
      <c r="AA108" s="405"/>
      <c r="AB108" s="405"/>
      <c r="AC108" s="405"/>
      <c r="AD108" s="405"/>
      <c r="AE108" s="405"/>
      <c r="AF108" s="405"/>
      <c r="AG108" s="405"/>
      <c r="AH108" s="405"/>
    </row>
    <row r="109" spans="1:34" s="40" customFormat="1" ht="14.25">
      <c r="A109" s="497">
        <v>7</v>
      </c>
      <c r="B109" s="529">
        <v>44064</v>
      </c>
      <c r="C109" s="529"/>
      <c r="D109" s="462" t="s">
        <v>3756</v>
      </c>
      <c r="E109" s="463" t="s">
        <v>601</v>
      </c>
      <c r="F109" s="463">
        <v>74.5</v>
      </c>
      <c r="G109" s="530">
        <v>35</v>
      </c>
      <c r="H109" s="530">
        <v>79</v>
      </c>
      <c r="I109" s="463">
        <v>150</v>
      </c>
      <c r="J109" s="460" t="s">
        <v>3757</v>
      </c>
      <c r="K109" s="460">
        <f>H109-F109</f>
        <v>4.5</v>
      </c>
      <c r="L109" s="460">
        <v>100</v>
      </c>
      <c r="M109" s="460">
        <f>(K109*N109)-100</f>
        <v>237.5</v>
      </c>
      <c r="N109" s="460">
        <v>75</v>
      </c>
      <c r="O109" s="465" t="s">
        <v>600</v>
      </c>
      <c r="P109" s="478">
        <v>44064</v>
      </c>
      <c r="Q109" s="392"/>
      <c r="R109" s="344" t="s">
        <v>603</v>
      </c>
      <c r="Z109" s="405"/>
      <c r="AA109" s="405"/>
      <c r="AB109" s="405"/>
      <c r="AC109" s="405"/>
      <c r="AD109" s="405"/>
      <c r="AE109" s="405"/>
      <c r="AF109" s="405"/>
      <c r="AG109" s="405"/>
      <c r="AH109" s="405"/>
    </row>
    <row r="110" spans="1:34" s="40" customFormat="1" ht="14.25">
      <c r="A110" s="497">
        <v>8</v>
      </c>
      <c r="B110" s="529">
        <v>44067</v>
      </c>
      <c r="C110" s="529"/>
      <c r="D110" s="462" t="s">
        <v>3782</v>
      </c>
      <c r="E110" s="463" t="s">
        <v>601</v>
      </c>
      <c r="F110" s="463">
        <v>0.55000000000000004</v>
      </c>
      <c r="G110" s="530"/>
      <c r="H110" s="530">
        <v>0.75</v>
      </c>
      <c r="I110" s="463" t="s">
        <v>3783</v>
      </c>
      <c r="J110" s="460" t="s">
        <v>3784</v>
      </c>
      <c r="K110" s="460">
        <f>H110-F110</f>
        <v>0.19999999999999996</v>
      </c>
      <c r="L110" s="460">
        <v>100</v>
      </c>
      <c r="M110" s="460">
        <f>(K110*N110)-100</f>
        <v>1599.9999999999995</v>
      </c>
      <c r="N110" s="460">
        <v>8500</v>
      </c>
      <c r="O110" s="465" t="s">
        <v>600</v>
      </c>
      <c r="P110" s="478">
        <v>44067</v>
      </c>
      <c r="Q110" s="392"/>
      <c r="R110" s="344"/>
      <c r="Z110" s="405"/>
      <c r="AA110" s="405"/>
      <c r="AB110" s="405"/>
      <c r="AC110" s="405"/>
      <c r="AD110" s="405"/>
      <c r="AE110" s="405"/>
      <c r="AF110" s="405"/>
      <c r="AG110" s="405"/>
      <c r="AH110" s="405"/>
    </row>
    <row r="111" spans="1:34" s="40" customFormat="1" ht="14.25">
      <c r="A111" s="489">
        <v>9</v>
      </c>
      <c r="B111" s="490">
        <v>44067</v>
      </c>
      <c r="C111" s="490"/>
      <c r="D111" s="491" t="s">
        <v>3785</v>
      </c>
      <c r="E111" s="492" t="s">
        <v>601</v>
      </c>
      <c r="F111" s="492" t="s">
        <v>3786</v>
      </c>
      <c r="G111" s="434">
        <v>18</v>
      </c>
      <c r="H111" s="434"/>
      <c r="I111" s="492" t="s">
        <v>3787</v>
      </c>
      <c r="J111" s="555" t="s">
        <v>602</v>
      </c>
      <c r="K111" s="555"/>
      <c r="L111" s="555"/>
      <c r="M111" s="555"/>
      <c r="N111" s="555"/>
      <c r="O111" s="426"/>
      <c r="P111" s="541"/>
      <c r="Q111" s="392"/>
      <c r="R111" s="344"/>
      <c r="Z111" s="405"/>
      <c r="AA111" s="405"/>
      <c r="AB111" s="405"/>
      <c r="AC111" s="405"/>
      <c r="AD111" s="405"/>
      <c r="AE111" s="405"/>
      <c r="AF111" s="405"/>
      <c r="AG111" s="405"/>
      <c r="AH111" s="405"/>
    </row>
    <row r="112" spans="1:34" s="40" customFormat="1" ht="14.25">
      <c r="A112" s="497">
        <v>10</v>
      </c>
      <c r="B112" s="529">
        <v>44067</v>
      </c>
      <c r="C112" s="529"/>
      <c r="D112" s="462" t="s">
        <v>3789</v>
      </c>
      <c r="E112" s="463" t="s">
        <v>601</v>
      </c>
      <c r="F112" s="463">
        <v>7.5</v>
      </c>
      <c r="G112" s="530">
        <v>2.5</v>
      </c>
      <c r="H112" s="530">
        <v>9.5</v>
      </c>
      <c r="I112" s="463" t="s">
        <v>3790</v>
      </c>
      <c r="J112" s="460" t="s">
        <v>3791</v>
      </c>
      <c r="K112" s="460">
        <f>H112-F112</f>
        <v>2</v>
      </c>
      <c r="L112" s="460">
        <v>100</v>
      </c>
      <c r="M112" s="460">
        <f>(K112*N112)-100</f>
        <v>1900</v>
      </c>
      <c r="N112" s="460">
        <v>1000</v>
      </c>
      <c r="O112" s="465" t="s">
        <v>600</v>
      </c>
      <c r="P112" s="478">
        <v>44067</v>
      </c>
      <c r="Q112" s="392"/>
      <c r="R112" s="344"/>
      <c r="Z112" s="405"/>
      <c r="AA112" s="405"/>
      <c r="AB112" s="405"/>
      <c r="AC112" s="405"/>
      <c r="AD112" s="405"/>
      <c r="AE112" s="405"/>
      <c r="AF112" s="405"/>
      <c r="AG112" s="405"/>
      <c r="AH112" s="405"/>
    </row>
    <row r="113" spans="1:34" s="40" customFormat="1" ht="15">
      <c r="A113" s="476"/>
      <c r="B113" s="472"/>
      <c r="C113" s="472"/>
      <c r="D113" s="391"/>
      <c r="E113" s="471"/>
      <c r="F113" s="432"/>
      <c r="G113" s="471"/>
      <c r="H113" s="471"/>
      <c r="I113" s="471"/>
      <c r="J113" s="472"/>
      <c r="K113" s="470"/>
      <c r="L113" s="471"/>
      <c r="M113" s="476"/>
      <c r="N113" s="476"/>
      <c r="O113" s="476"/>
      <c r="P113" s="473"/>
      <c r="Q113" s="392"/>
      <c r="R113" s="344"/>
      <c r="Z113" s="405"/>
      <c r="AA113" s="405"/>
      <c r="AB113" s="405"/>
      <c r="AC113" s="405"/>
      <c r="AD113" s="405"/>
      <c r="AE113" s="405"/>
      <c r="AF113" s="405"/>
      <c r="AG113" s="405"/>
      <c r="AH113" s="405"/>
    </row>
    <row r="114" spans="1:34" s="40" customFormat="1" ht="14.25">
      <c r="A114" s="379"/>
      <c r="B114" s="380"/>
      <c r="C114" s="380"/>
      <c r="D114" s="381"/>
      <c r="E114" s="379"/>
      <c r="F114" s="406"/>
      <c r="G114" s="379"/>
      <c r="H114" s="379"/>
      <c r="I114" s="379"/>
      <c r="J114" s="380"/>
      <c r="K114" s="407"/>
      <c r="L114" s="379"/>
      <c r="M114" s="379"/>
      <c r="N114" s="379"/>
      <c r="O114" s="408"/>
      <c r="P114" s="392"/>
      <c r="Q114" s="392"/>
      <c r="R114" s="344"/>
      <c r="Z114" s="405"/>
      <c r="AA114" s="405"/>
      <c r="AB114" s="405"/>
      <c r="AC114" s="405"/>
      <c r="AD114" s="405"/>
      <c r="AE114" s="405"/>
      <c r="AF114" s="405"/>
      <c r="AG114" s="405"/>
      <c r="AH114" s="405"/>
    </row>
    <row r="115" spans="1:34" ht="15">
      <c r="A115" s="100" t="s">
        <v>619</v>
      </c>
      <c r="B115" s="101"/>
      <c r="C115" s="101"/>
      <c r="D115" s="102"/>
      <c r="E115" s="34"/>
      <c r="F115" s="32"/>
      <c r="G115" s="32"/>
      <c r="H115" s="73"/>
      <c r="I115" s="120"/>
      <c r="J115" s="121"/>
      <c r="K115" s="17"/>
      <c r="L115" s="17"/>
      <c r="M115" s="17"/>
      <c r="N115" s="11"/>
      <c r="O115" s="53"/>
      <c r="Q115" s="9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34" ht="38.25">
      <c r="A116" s="20" t="s">
        <v>16</v>
      </c>
      <c r="B116" s="21" t="s">
        <v>575</v>
      </c>
      <c r="C116" s="21"/>
      <c r="D116" s="22" t="s">
        <v>588</v>
      </c>
      <c r="E116" s="21" t="s">
        <v>589</v>
      </c>
      <c r="F116" s="21" t="s">
        <v>590</v>
      </c>
      <c r="G116" s="21" t="s">
        <v>591</v>
      </c>
      <c r="H116" s="21" t="s">
        <v>592</v>
      </c>
      <c r="I116" s="21" t="s">
        <v>593</v>
      </c>
      <c r="J116" s="20" t="s">
        <v>594</v>
      </c>
      <c r="K116" s="21" t="s">
        <v>595</v>
      </c>
      <c r="L116" s="21" t="s">
        <v>596</v>
      </c>
      <c r="M116" s="21" t="s">
        <v>597</v>
      </c>
      <c r="N116" s="22" t="s">
        <v>598</v>
      </c>
      <c r="O116" s="21" t="s">
        <v>599</v>
      </c>
      <c r="P116" s="98"/>
      <c r="Q116" s="11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34" s="8" customFormat="1">
      <c r="A117" s="393"/>
      <c r="B117" s="394"/>
      <c r="C117" s="395"/>
      <c r="D117" s="396"/>
      <c r="E117" s="397"/>
      <c r="F117" s="397"/>
      <c r="G117" s="398"/>
      <c r="H117" s="398"/>
      <c r="I117" s="397"/>
      <c r="J117" s="399"/>
      <c r="K117" s="400"/>
      <c r="L117" s="401"/>
      <c r="M117" s="402"/>
      <c r="N117" s="403"/>
      <c r="O117" s="404"/>
      <c r="P117" s="124"/>
      <c r="Q117"/>
      <c r="R117" s="95"/>
      <c r="T117" s="57"/>
      <c r="U117" s="57"/>
      <c r="V117" s="57"/>
      <c r="W117" s="57"/>
      <c r="X117" s="57"/>
      <c r="Y117" s="57"/>
      <c r="Z117" s="57"/>
    </row>
    <row r="118" spans="1:34">
      <c r="A118" s="23" t="s">
        <v>604</v>
      </c>
      <c r="B118" s="23"/>
      <c r="C118" s="23"/>
      <c r="D118" s="23"/>
      <c r="E118" s="5"/>
      <c r="F118" s="30" t="s">
        <v>606</v>
      </c>
      <c r="G118" s="82"/>
      <c r="H118" s="82"/>
      <c r="I118" s="38"/>
      <c r="J118" s="85"/>
      <c r="K118" s="83"/>
      <c r="L118" s="84"/>
      <c r="M118" s="85"/>
      <c r="N118" s="86"/>
      <c r="O118" s="125"/>
      <c r="P118" s="11"/>
      <c r="Q118" s="16"/>
      <c r="R118" s="97"/>
      <c r="S118" s="16"/>
      <c r="T118" s="16"/>
      <c r="U118" s="16"/>
      <c r="V118" s="16"/>
      <c r="W118" s="16"/>
      <c r="X118" s="16"/>
      <c r="Y118" s="16"/>
    </row>
    <row r="119" spans="1:34">
      <c r="A119" s="29" t="s">
        <v>605</v>
      </c>
      <c r="B119" s="23"/>
      <c r="C119" s="23"/>
      <c r="D119" s="23"/>
      <c r="E119" s="32"/>
      <c r="F119" s="30" t="s">
        <v>608</v>
      </c>
      <c r="G119" s="12"/>
      <c r="H119" s="12"/>
      <c r="I119" s="12"/>
      <c r="J119" s="53"/>
      <c r="K119" s="12"/>
      <c r="L119" s="12"/>
      <c r="M119" s="12"/>
      <c r="N119" s="11"/>
      <c r="O119" s="53"/>
      <c r="Q119" s="7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34">
      <c r="A120" s="29"/>
      <c r="B120" s="23"/>
      <c r="C120" s="23"/>
      <c r="D120" s="23"/>
      <c r="E120" s="32"/>
      <c r="F120" s="30"/>
      <c r="G120" s="12"/>
      <c r="H120" s="12"/>
      <c r="I120" s="12"/>
      <c r="J120" s="53"/>
      <c r="K120" s="12"/>
      <c r="L120" s="12"/>
      <c r="M120" s="12"/>
      <c r="N120" s="11"/>
      <c r="O120" s="53"/>
      <c r="Q120" s="7"/>
      <c r="R120" s="82"/>
      <c r="S120" s="16"/>
      <c r="T120" s="16"/>
      <c r="U120" s="16"/>
      <c r="V120" s="16"/>
      <c r="W120" s="16"/>
      <c r="X120" s="16"/>
      <c r="Y120" s="16"/>
      <c r="Z120" s="16"/>
    </row>
    <row r="121" spans="1:34">
      <c r="A121" s="29"/>
      <c r="B121" s="23"/>
      <c r="C121" s="23"/>
      <c r="D121" s="23"/>
      <c r="E121" s="32"/>
      <c r="F121" s="30"/>
      <c r="G121" s="12"/>
      <c r="H121" s="12"/>
      <c r="I121" s="12"/>
      <c r="J121" s="53"/>
      <c r="K121" s="12"/>
      <c r="L121" s="12"/>
      <c r="M121" s="12"/>
      <c r="N121" s="11"/>
      <c r="O121" s="53"/>
      <c r="Q121" s="7"/>
      <c r="R121" s="82"/>
      <c r="S121" s="16"/>
      <c r="T121" s="16"/>
      <c r="U121" s="16"/>
      <c r="V121" s="16"/>
      <c r="W121" s="16"/>
      <c r="X121" s="16"/>
      <c r="Y121" s="16"/>
      <c r="Z121" s="16"/>
    </row>
    <row r="122" spans="1:34">
      <c r="A122" s="29"/>
      <c r="B122" s="23"/>
      <c r="C122" s="23"/>
      <c r="D122" s="23"/>
      <c r="E122" s="32"/>
      <c r="F122" s="30"/>
      <c r="G122" s="41"/>
      <c r="H122" s="42"/>
      <c r="I122" s="82"/>
      <c r="J122" s="17"/>
      <c r="K122" s="83"/>
      <c r="L122" s="84"/>
      <c r="M122" s="85"/>
      <c r="N122" s="86"/>
      <c r="O122" s="87"/>
      <c r="P122" s="5"/>
      <c r="Q122" s="11"/>
      <c r="R122" s="82"/>
      <c r="S122" s="16"/>
      <c r="T122" s="16"/>
      <c r="U122" s="16"/>
      <c r="V122" s="16"/>
      <c r="W122" s="16"/>
      <c r="X122" s="16"/>
      <c r="Y122" s="16"/>
      <c r="Z122" s="16"/>
    </row>
    <row r="123" spans="1:34">
      <c r="A123" s="37"/>
      <c r="B123" s="45"/>
      <c r="C123" s="103"/>
      <c r="D123" s="6"/>
      <c r="E123" s="38"/>
      <c r="F123" s="82"/>
      <c r="G123" s="41"/>
      <c r="H123" s="42"/>
      <c r="I123" s="82"/>
      <c r="J123" s="17"/>
      <c r="K123" s="83"/>
      <c r="L123" s="84"/>
      <c r="M123" s="85"/>
      <c r="N123" s="86"/>
      <c r="O123" s="87"/>
      <c r="P123" s="5"/>
      <c r="Q123" s="11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34" ht="15">
      <c r="A124" s="5"/>
      <c r="B124" s="104" t="s">
        <v>620</v>
      </c>
      <c r="C124" s="104"/>
      <c r="D124" s="104"/>
      <c r="E124" s="104"/>
      <c r="F124" s="17"/>
      <c r="G124" s="17"/>
      <c r="H124" s="105"/>
      <c r="I124" s="17"/>
      <c r="J124" s="74"/>
      <c r="K124" s="75"/>
      <c r="L124" s="17"/>
      <c r="M124" s="17"/>
      <c r="N124" s="16"/>
      <c r="O124" s="99"/>
      <c r="P124" s="7"/>
      <c r="Q124" s="11"/>
      <c r="R124" s="142"/>
      <c r="S124" s="16"/>
      <c r="T124" s="16"/>
      <c r="U124" s="16"/>
      <c r="V124" s="16"/>
      <c r="W124" s="16"/>
      <c r="X124" s="16"/>
      <c r="Y124" s="16"/>
      <c r="Z124" s="16"/>
    </row>
    <row r="125" spans="1:34" ht="38.25">
      <c r="A125" s="20" t="s">
        <v>16</v>
      </c>
      <c r="B125" s="21" t="s">
        <v>575</v>
      </c>
      <c r="C125" s="21"/>
      <c r="D125" s="22" t="s">
        <v>588</v>
      </c>
      <c r="E125" s="21" t="s">
        <v>589</v>
      </c>
      <c r="F125" s="21" t="s">
        <v>590</v>
      </c>
      <c r="G125" s="21" t="s">
        <v>621</v>
      </c>
      <c r="H125" s="21" t="s">
        <v>622</v>
      </c>
      <c r="I125" s="21" t="s">
        <v>593</v>
      </c>
      <c r="J125" s="61" t="s">
        <v>594</v>
      </c>
      <c r="K125" s="21" t="s">
        <v>595</v>
      </c>
      <c r="L125" s="21" t="s">
        <v>596</v>
      </c>
      <c r="M125" s="21" t="s">
        <v>597</v>
      </c>
      <c r="N125" s="22" t="s">
        <v>598</v>
      </c>
      <c r="O125" s="99"/>
      <c r="P125" s="7"/>
      <c r="Q125" s="11"/>
      <c r="R125" s="142"/>
      <c r="S125" s="16"/>
      <c r="T125" s="16"/>
      <c r="U125" s="16"/>
      <c r="V125" s="16"/>
      <c r="W125" s="16"/>
      <c r="X125" s="16"/>
      <c r="Y125" s="16"/>
      <c r="Z125" s="16"/>
    </row>
    <row r="126" spans="1:34">
      <c r="A126" s="203">
        <v>1</v>
      </c>
      <c r="B126" s="106">
        <v>41579</v>
      </c>
      <c r="C126" s="106"/>
      <c r="D126" s="107" t="s">
        <v>623</v>
      </c>
      <c r="E126" s="108" t="s">
        <v>624</v>
      </c>
      <c r="F126" s="109">
        <v>82</v>
      </c>
      <c r="G126" s="108" t="s">
        <v>625</v>
      </c>
      <c r="H126" s="108">
        <v>100</v>
      </c>
      <c r="I126" s="126">
        <v>100</v>
      </c>
      <c r="J126" s="127" t="s">
        <v>626</v>
      </c>
      <c r="K126" s="128">
        <f t="shared" ref="K126:K157" si="85">H126-F126</f>
        <v>18</v>
      </c>
      <c r="L126" s="129">
        <f t="shared" ref="L126:L157" si="86">K126/F126</f>
        <v>0.21951219512195122</v>
      </c>
      <c r="M126" s="130" t="s">
        <v>600</v>
      </c>
      <c r="N126" s="131">
        <v>42657</v>
      </c>
      <c r="O126" s="53"/>
      <c r="P126" s="11"/>
      <c r="Q126" s="16"/>
      <c r="R126" s="142"/>
      <c r="S126" s="16"/>
      <c r="T126" s="16"/>
      <c r="U126" s="16"/>
      <c r="V126" s="16"/>
      <c r="W126" s="16"/>
      <c r="X126" s="16"/>
      <c r="Y126" s="16"/>
      <c r="Z126" s="16"/>
    </row>
    <row r="127" spans="1:34">
      <c r="A127" s="203">
        <v>2</v>
      </c>
      <c r="B127" s="106">
        <v>41794</v>
      </c>
      <c r="C127" s="106"/>
      <c r="D127" s="107" t="s">
        <v>627</v>
      </c>
      <c r="E127" s="108" t="s">
        <v>601</v>
      </c>
      <c r="F127" s="109">
        <v>257</v>
      </c>
      <c r="G127" s="108" t="s">
        <v>625</v>
      </c>
      <c r="H127" s="108">
        <v>300</v>
      </c>
      <c r="I127" s="126">
        <v>300</v>
      </c>
      <c r="J127" s="127" t="s">
        <v>626</v>
      </c>
      <c r="K127" s="128">
        <f t="shared" si="85"/>
        <v>43</v>
      </c>
      <c r="L127" s="129">
        <f t="shared" si="86"/>
        <v>0.16731517509727625</v>
      </c>
      <c r="M127" s="130" t="s">
        <v>600</v>
      </c>
      <c r="N127" s="131">
        <v>41822</v>
      </c>
      <c r="O127" s="53"/>
      <c r="P127" s="11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34">
      <c r="A128" s="203">
        <v>3</v>
      </c>
      <c r="B128" s="106">
        <v>41828</v>
      </c>
      <c r="C128" s="106"/>
      <c r="D128" s="107" t="s">
        <v>628</v>
      </c>
      <c r="E128" s="108" t="s">
        <v>601</v>
      </c>
      <c r="F128" s="109">
        <v>393</v>
      </c>
      <c r="G128" s="108" t="s">
        <v>625</v>
      </c>
      <c r="H128" s="108">
        <v>468</v>
      </c>
      <c r="I128" s="126">
        <v>468</v>
      </c>
      <c r="J128" s="127" t="s">
        <v>626</v>
      </c>
      <c r="K128" s="128">
        <f t="shared" si="85"/>
        <v>75</v>
      </c>
      <c r="L128" s="129">
        <f t="shared" si="86"/>
        <v>0.19083969465648856</v>
      </c>
      <c r="M128" s="130" t="s">
        <v>600</v>
      </c>
      <c r="N128" s="131">
        <v>41863</v>
      </c>
      <c r="O128" s="53"/>
      <c r="P128" s="11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4</v>
      </c>
      <c r="B129" s="106">
        <v>41857</v>
      </c>
      <c r="C129" s="106"/>
      <c r="D129" s="107" t="s">
        <v>629</v>
      </c>
      <c r="E129" s="108" t="s">
        <v>601</v>
      </c>
      <c r="F129" s="109">
        <v>205</v>
      </c>
      <c r="G129" s="108" t="s">
        <v>625</v>
      </c>
      <c r="H129" s="108">
        <v>275</v>
      </c>
      <c r="I129" s="126">
        <v>250</v>
      </c>
      <c r="J129" s="127" t="s">
        <v>626</v>
      </c>
      <c r="K129" s="128">
        <f t="shared" si="85"/>
        <v>70</v>
      </c>
      <c r="L129" s="129">
        <f t="shared" si="86"/>
        <v>0.34146341463414637</v>
      </c>
      <c r="M129" s="130" t="s">
        <v>600</v>
      </c>
      <c r="N129" s="131">
        <v>41962</v>
      </c>
      <c r="O129" s="53"/>
      <c r="P129" s="11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5</v>
      </c>
      <c r="B130" s="106">
        <v>41886</v>
      </c>
      <c r="C130" s="106"/>
      <c r="D130" s="107" t="s">
        <v>630</v>
      </c>
      <c r="E130" s="108" t="s">
        <v>601</v>
      </c>
      <c r="F130" s="109">
        <v>162</v>
      </c>
      <c r="G130" s="108" t="s">
        <v>625</v>
      </c>
      <c r="H130" s="108">
        <v>190</v>
      </c>
      <c r="I130" s="126">
        <v>190</v>
      </c>
      <c r="J130" s="127" t="s">
        <v>626</v>
      </c>
      <c r="K130" s="128">
        <f t="shared" si="85"/>
        <v>28</v>
      </c>
      <c r="L130" s="129">
        <f t="shared" si="86"/>
        <v>0.1728395061728395</v>
      </c>
      <c r="M130" s="130" t="s">
        <v>600</v>
      </c>
      <c r="N130" s="131">
        <v>42006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6</v>
      </c>
      <c r="B131" s="106">
        <v>41886</v>
      </c>
      <c r="C131" s="106"/>
      <c r="D131" s="107" t="s">
        <v>631</v>
      </c>
      <c r="E131" s="108" t="s">
        <v>601</v>
      </c>
      <c r="F131" s="109">
        <v>75</v>
      </c>
      <c r="G131" s="108" t="s">
        <v>625</v>
      </c>
      <c r="H131" s="108">
        <v>91.5</v>
      </c>
      <c r="I131" s="126" t="s">
        <v>632</v>
      </c>
      <c r="J131" s="127" t="s">
        <v>633</v>
      </c>
      <c r="K131" s="128">
        <f t="shared" si="85"/>
        <v>16.5</v>
      </c>
      <c r="L131" s="129">
        <f t="shared" si="86"/>
        <v>0.22</v>
      </c>
      <c r="M131" s="130" t="s">
        <v>600</v>
      </c>
      <c r="N131" s="131">
        <v>41954</v>
      </c>
      <c r="O131" s="53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7</v>
      </c>
      <c r="B132" s="106">
        <v>41913</v>
      </c>
      <c r="C132" s="106"/>
      <c r="D132" s="107" t="s">
        <v>634</v>
      </c>
      <c r="E132" s="108" t="s">
        <v>601</v>
      </c>
      <c r="F132" s="109">
        <v>850</v>
      </c>
      <c r="G132" s="108" t="s">
        <v>625</v>
      </c>
      <c r="H132" s="108">
        <v>982.5</v>
      </c>
      <c r="I132" s="126">
        <v>1050</v>
      </c>
      <c r="J132" s="127" t="s">
        <v>635</v>
      </c>
      <c r="K132" s="128">
        <f t="shared" si="85"/>
        <v>132.5</v>
      </c>
      <c r="L132" s="129">
        <f t="shared" si="86"/>
        <v>0.15588235294117647</v>
      </c>
      <c r="M132" s="130" t="s">
        <v>600</v>
      </c>
      <c r="N132" s="131">
        <v>42039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8</v>
      </c>
      <c r="B133" s="106">
        <v>41913</v>
      </c>
      <c r="C133" s="106"/>
      <c r="D133" s="107" t="s">
        <v>636</v>
      </c>
      <c r="E133" s="108" t="s">
        <v>601</v>
      </c>
      <c r="F133" s="109">
        <v>475</v>
      </c>
      <c r="G133" s="108" t="s">
        <v>625</v>
      </c>
      <c r="H133" s="108">
        <v>515</v>
      </c>
      <c r="I133" s="126">
        <v>600</v>
      </c>
      <c r="J133" s="127" t="s">
        <v>637</v>
      </c>
      <c r="K133" s="128">
        <f t="shared" si="85"/>
        <v>40</v>
      </c>
      <c r="L133" s="129">
        <f t="shared" si="86"/>
        <v>8.4210526315789472E-2</v>
      </c>
      <c r="M133" s="130" t="s">
        <v>600</v>
      </c>
      <c r="N133" s="131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9</v>
      </c>
      <c r="B134" s="106">
        <v>41913</v>
      </c>
      <c r="C134" s="106"/>
      <c r="D134" s="107" t="s">
        <v>638</v>
      </c>
      <c r="E134" s="108" t="s">
        <v>601</v>
      </c>
      <c r="F134" s="109">
        <v>86</v>
      </c>
      <c r="G134" s="108" t="s">
        <v>625</v>
      </c>
      <c r="H134" s="108">
        <v>99</v>
      </c>
      <c r="I134" s="126">
        <v>140</v>
      </c>
      <c r="J134" s="127" t="s">
        <v>639</v>
      </c>
      <c r="K134" s="128">
        <f t="shared" si="85"/>
        <v>13</v>
      </c>
      <c r="L134" s="129">
        <f t="shared" si="86"/>
        <v>0.15116279069767441</v>
      </c>
      <c r="M134" s="130" t="s">
        <v>600</v>
      </c>
      <c r="N134" s="131">
        <v>41939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10</v>
      </c>
      <c r="B135" s="106">
        <v>41926</v>
      </c>
      <c r="C135" s="106"/>
      <c r="D135" s="107" t="s">
        <v>640</v>
      </c>
      <c r="E135" s="108" t="s">
        <v>601</v>
      </c>
      <c r="F135" s="109">
        <v>496.6</v>
      </c>
      <c r="G135" s="108" t="s">
        <v>625</v>
      </c>
      <c r="H135" s="108">
        <v>621</v>
      </c>
      <c r="I135" s="126">
        <v>580</v>
      </c>
      <c r="J135" s="127" t="s">
        <v>626</v>
      </c>
      <c r="K135" s="128">
        <f t="shared" si="85"/>
        <v>124.39999999999998</v>
      </c>
      <c r="L135" s="129">
        <f t="shared" si="86"/>
        <v>0.25050342327829234</v>
      </c>
      <c r="M135" s="130" t="s">
        <v>600</v>
      </c>
      <c r="N135" s="131">
        <v>42605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11</v>
      </c>
      <c r="B136" s="106">
        <v>41926</v>
      </c>
      <c r="C136" s="106"/>
      <c r="D136" s="107" t="s">
        <v>641</v>
      </c>
      <c r="E136" s="108" t="s">
        <v>601</v>
      </c>
      <c r="F136" s="109">
        <v>2481.9</v>
      </c>
      <c r="G136" s="108" t="s">
        <v>625</v>
      </c>
      <c r="H136" s="108">
        <v>2840</v>
      </c>
      <c r="I136" s="126">
        <v>2870</v>
      </c>
      <c r="J136" s="127" t="s">
        <v>642</v>
      </c>
      <c r="K136" s="128">
        <f t="shared" si="85"/>
        <v>358.09999999999991</v>
      </c>
      <c r="L136" s="129">
        <f t="shared" si="86"/>
        <v>0.14428462065353154</v>
      </c>
      <c r="M136" s="130" t="s">
        <v>600</v>
      </c>
      <c r="N136" s="131">
        <v>42017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12</v>
      </c>
      <c r="B137" s="106">
        <v>41928</v>
      </c>
      <c r="C137" s="106"/>
      <c r="D137" s="107" t="s">
        <v>643</v>
      </c>
      <c r="E137" s="108" t="s">
        <v>601</v>
      </c>
      <c r="F137" s="109">
        <v>84.5</v>
      </c>
      <c r="G137" s="108" t="s">
        <v>625</v>
      </c>
      <c r="H137" s="108">
        <v>93</v>
      </c>
      <c r="I137" s="126">
        <v>110</v>
      </c>
      <c r="J137" s="127" t="s">
        <v>644</v>
      </c>
      <c r="K137" s="128">
        <f t="shared" si="85"/>
        <v>8.5</v>
      </c>
      <c r="L137" s="129">
        <f t="shared" si="86"/>
        <v>0.10059171597633136</v>
      </c>
      <c r="M137" s="130" t="s">
        <v>600</v>
      </c>
      <c r="N137" s="131">
        <v>41939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13</v>
      </c>
      <c r="B138" s="106">
        <v>41928</v>
      </c>
      <c r="C138" s="106"/>
      <c r="D138" s="107" t="s">
        <v>645</v>
      </c>
      <c r="E138" s="108" t="s">
        <v>601</v>
      </c>
      <c r="F138" s="109">
        <v>401</v>
      </c>
      <c r="G138" s="108" t="s">
        <v>625</v>
      </c>
      <c r="H138" s="108">
        <v>428</v>
      </c>
      <c r="I138" s="126">
        <v>450</v>
      </c>
      <c r="J138" s="127" t="s">
        <v>646</v>
      </c>
      <c r="K138" s="128">
        <f t="shared" si="85"/>
        <v>27</v>
      </c>
      <c r="L138" s="129">
        <f t="shared" si="86"/>
        <v>6.7331670822942641E-2</v>
      </c>
      <c r="M138" s="130" t="s">
        <v>600</v>
      </c>
      <c r="N138" s="131">
        <v>42020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14</v>
      </c>
      <c r="B139" s="106">
        <v>41928</v>
      </c>
      <c r="C139" s="106"/>
      <c r="D139" s="107" t="s">
        <v>647</v>
      </c>
      <c r="E139" s="108" t="s">
        <v>601</v>
      </c>
      <c r="F139" s="109">
        <v>101</v>
      </c>
      <c r="G139" s="108" t="s">
        <v>625</v>
      </c>
      <c r="H139" s="108">
        <v>112</v>
      </c>
      <c r="I139" s="126">
        <v>120</v>
      </c>
      <c r="J139" s="127" t="s">
        <v>648</v>
      </c>
      <c r="K139" s="128">
        <f t="shared" si="85"/>
        <v>11</v>
      </c>
      <c r="L139" s="129">
        <f t="shared" si="86"/>
        <v>0.10891089108910891</v>
      </c>
      <c r="M139" s="130" t="s">
        <v>600</v>
      </c>
      <c r="N139" s="131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15</v>
      </c>
      <c r="B140" s="106">
        <v>41954</v>
      </c>
      <c r="C140" s="106"/>
      <c r="D140" s="107" t="s">
        <v>649</v>
      </c>
      <c r="E140" s="108" t="s">
        <v>601</v>
      </c>
      <c r="F140" s="109">
        <v>59</v>
      </c>
      <c r="G140" s="108" t="s">
        <v>625</v>
      </c>
      <c r="H140" s="108">
        <v>76</v>
      </c>
      <c r="I140" s="126">
        <v>76</v>
      </c>
      <c r="J140" s="127" t="s">
        <v>626</v>
      </c>
      <c r="K140" s="128">
        <f t="shared" si="85"/>
        <v>17</v>
      </c>
      <c r="L140" s="129">
        <f t="shared" si="86"/>
        <v>0.28813559322033899</v>
      </c>
      <c r="M140" s="130" t="s">
        <v>600</v>
      </c>
      <c r="N140" s="131">
        <v>43032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16</v>
      </c>
      <c r="B141" s="106">
        <v>41954</v>
      </c>
      <c r="C141" s="106"/>
      <c r="D141" s="107" t="s">
        <v>638</v>
      </c>
      <c r="E141" s="108" t="s">
        <v>601</v>
      </c>
      <c r="F141" s="109">
        <v>99</v>
      </c>
      <c r="G141" s="108" t="s">
        <v>625</v>
      </c>
      <c r="H141" s="108">
        <v>120</v>
      </c>
      <c r="I141" s="126">
        <v>120</v>
      </c>
      <c r="J141" s="127" t="s">
        <v>650</v>
      </c>
      <c r="K141" s="128">
        <f t="shared" si="85"/>
        <v>21</v>
      </c>
      <c r="L141" s="129">
        <f t="shared" si="86"/>
        <v>0.21212121212121213</v>
      </c>
      <c r="M141" s="130" t="s">
        <v>600</v>
      </c>
      <c r="N141" s="131">
        <v>41960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17</v>
      </c>
      <c r="B142" s="106">
        <v>41956</v>
      </c>
      <c r="C142" s="106"/>
      <c r="D142" s="107" t="s">
        <v>651</v>
      </c>
      <c r="E142" s="108" t="s">
        <v>601</v>
      </c>
      <c r="F142" s="109">
        <v>22</v>
      </c>
      <c r="G142" s="108" t="s">
        <v>625</v>
      </c>
      <c r="H142" s="108">
        <v>33.549999999999997</v>
      </c>
      <c r="I142" s="126">
        <v>32</v>
      </c>
      <c r="J142" s="127" t="s">
        <v>652</v>
      </c>
      <c r="K142" s="128">
        <f t="shared" si="85"/>
        <v>11.549999999999997</v>
      </c>
      <c r="L142" s="129">
        <f t="shared" si="86"/>
        <v>0.52499999999999991</v>
      </c>
      <c r="M142" s="130" t="s">
        <v>600</v>
      </c>
      <c r="N142" s="131">
        <v>42188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18</v>
      </c>
      <c r="B143" s="106">
        <v>41976</v>
      </c>
      <c r="C143" s="106"/>
      <c r="D143" s="107" t="s">
        <v>653</v>
      </c>
      <c r="E143" s="108" t="s">
        <v>601</v>
      </c>
      <c r="F143" s="109">
        <v>440</v>
      </c>
      <c r="G143" s="108" t="s">
        <v>625</v>
      </c>
      <c r="H143" s="108">
        <v>520</v>
      </c>
      <c r="I143" s="126">
        <v>520</v>
      </c>
      <c r="J143" s="127" t="s">
        <v>654</v>
      </c>
      <c r="K143" s="128">
        <f t="shared" si="85"/>
        <v>80</v>
      </c>
      <c r="L143" s="129">
        <f t="shared" si="86"/>
        <v>0.18181818181818182</v>
      </c>
      <c r="M143" s="130" t="s">
        <v>600</v>
      </c>
      <c r="N143" s="131">
        <v>42208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19</v>
      </c>
      <c r="B144" s="106">
        <v>41976</v>
      </c>
      <c r="C144" s="106"/>
      <c r="D144" s="107" t="s">
        <v>655</v>
      </c>
      <c r="E144" s="108" t="s">
        <v>601</v>
      </c>
      <c r="F144" s="109">
        <v>360</v>
      </c>
      <c r="G144" s="108" t="s">
        <v>625</v>
      </c>
      <c r="H144" s="108">
        <v>427</v>
      </c>
      <c r="I144" s="126">
        <v>425</v>
      </c>
      <c r="J144" s="127" t="s">
        <v>656</v>
      </c>
      <c r="K144" s="128">
        <f t="shared" si="85"/>
        <v>67</v>
      </c>
      <c r="L144" s="129">
        <f t="shared" si="86"/>
        <v>0.18611111111111112</v>
      </c>
      <c r="M144" s="130" t="s">
        <v>600</v>
      </c>
      <c r="N144" s="131">
        <v>42058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20</v>
      </c>
      <c r="B145" s="106">
        <v>42012</v>
      </c>
      <c r="C145" s="106"/>
      <c r="D145" s="107" t="s">
        <v>657</v>
      </c>
      <c r="E145" s="108" t="s">
        <v>601</v>
      </c>
      <c r="F145" s="109">
        <v>360</v>
      </c>
      <c r="G145" s="108" t="s">
        <v>625</v>
      </c>
      <c r="H145" s="108">
        <v>455</v>
      </c>
      <c r="I145" s="126">
        <v>420</v>
      </c>
      <c r="J145" s="127" t="s">
        <v>658</v>
      </c>
      <c r="K145" s="128">
        <f t="shared" si="85"/>
        <v>95</v>
      </c>
      <c r="L145" s="129">
        <f t="shared" si="86"/>
        <v>0.2638888888888889</v>
      </c>
      <c r="M145" s="130" t="s">
        <v>600</v>
      </c>
      <c r="N145" s="131">
        <v>42024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21</v>
      </c>
      <c r="B146" s="106">
        <v>42012</v>
      </c>
      <c r="C146" s="106"/>
      <c r="D146" s="107" t="s">
        <v>659</v>
      </c>
      <c r="E146" s="108" t="s">
        <v>601</v>
      </c>
      <c r="F146" s="109">
        <v>130</v>
      </c>
      <c r="G146" s="108"/>
      <c r="H146" s="108">
        <v>175.5</v>
      </c>
      <c r="I146" s="126">
        <v>165</v>
      </c>
      <c r="J146" s="127" t="s">
        <v>660</v>
      </c>
      <c r="K146" s="128">
        <f t="shared" si="85"/>
        <v>45.5</v>
      </c>
      <c r="L146" s="129">
        <f t="shared" si="86"/>
        <v>0.35</v>
      </c>
      <c r="M146" s="130" t="s">
        <v>600</v>
      </c>
      <c r="N146" s="131">
        <v>43088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22</v>
      </c>
      <c r="B147" s="106">
        <v>42040</v>
      </c>
      <c r="C147" s="106"/>
      <c r="D147" s="107" t="s">
        <v>390</v>
      </c>
      <c r="E147" s="108" t="s">
        <v>624</v>
      </c>
      <c r="F147" s="109">
        <v>98</v>
      </c>
      <c r="G147" s="108"/>
      <c r="H147" s="108">
        <v>120</v>
      </c>
      <c r="I147" s="126">
        <v>120</v>
      </c>
      <c r="J147" s="127" t="s">
        <v>626</v>
      </c>
      <c r="K147" s="128">
        <f t="shared" si="85"/>
        <v>22</v>
      </c>
      <c r="L147" s="129">
        <f t="shared" si="86"/>
        <v>0.22448979591836735</v>
      </c>
      <c r="M147" s="130" t="s">
        <v>600</v>
      </c>
      <c r="N147" s="131">
        <v>42753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23</v>
      </c>
      <c r="B148" s="106">
        <v>42040</v>
      </c>
      <c r="C148" s="106"/>
      <c r="D148" s="107" t="s">
        <v>661</v>
      </c>
      <c r="E148" s="108" t="s">
        <v>624</v>
      </c>
      <c r="F148" s="109">
        <v>196</v>
      </c>
      <c r="G148" s="108"/>
      <c r="H148" s="108">
        <v>262</v>
      </c>
      <c r="I148" s="126">
        <v>255</v>
      </c>
      <c r="J148" s="127" t="s">
        <v>626</v>
      </c>
      <c r="K148" s="128">
        <f t="shared" si="85"/>
        <v>66</v>
      </c>
      <c r="L148" s="129">
        <f t="shared" si="86"/>
        <v>0.33673469387755101</v>
      </c>
      <c r="M148" s="130" t="s">
        <v>600</v>
      </c>
      <c r="N148" s="131">
        <v>42599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24</v>
      </c>
      <c r="B149" s="110">
        <v>42067</v>
      </c>
      <c r="C149" s="110"/>
      <c r="D149" s="111" t="s">
        <v>389</v>
      </c>
      <c r="E149" s="112" t="s">
        <v>624</v>
      </c>
      <c r="F149" s="113">
        <v>235</v>
      </c>
      <c r="G149" s="113"/>
      <c r="H149" s="114">
        <v>77</v>
      </c>
      <c r="I149" s="132" t="s">
        <v>662</v>
      </c>
      <c r="J149" s="133" t="s">
        <v>663</v>
      </c>
      <c r="K149" s="134">
        <f t="shared" si="85"/>
        <v>-158</v>
      </c>
      <c r="L149" s="135">
        <f t="shared" si="86"/>
        <v>-0.67234042553191486</v>
      </c>
      <c r="M149" s="136" t="s">
        <v>664</v>
      </c>
      <c r="N149" s="137">
        <v>43522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25</v>
      </c>
      <c r="B150" s="106">
        <v>42067</v>
      </c>
      <c r="C150" s="106"/>
      <c r="D150" s="107" t="s">
        <v>481</v>
      </c>
      <c r="E150" s="108" t="s">
        <v>624</v>
      </c>
      <c r="F150" s="109">
        <v>185</v>
      </c>
      <c r="G150" s="108"/>
      <c r="H150" s="108">
        <v>224</v>
      </c>
      <c r="I150" s="126" t="s">
        <v>665</v>
      </c>
      <c r="J150" s="127" t="s">
        <v>626</v>
      </c>
      <c r="K150" s="128">
        <f t="shared" si="85"/>
        <v>39</v>
      </c>
      <c r="L150" s="129">
        <f t="shared" si="86"/>
        <v>0.21081081081081082</v>
      </c>
      <c r="M150" s="130" t="s">
        <v>600</v>
      </c>
      <c r="N150" s="131">
        <v>42647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364">
        <v>26</v>
      </c>
      <c r="B151" s="115">
        <v>42090</v>
      </c>
      <c r="C151" s="115"/>
      <c r="D151" s="116" t="s">
        <v>666</v>
      </c>
      <c r="E151" s="117" t="s">
        <v>624</v>
      </c>
      <c r="F151" s="118">
        <v>49.5</v>
      </c>
      <c r="G151" s="119"/>
      <c r="H151" s="119">
        <v>15.85</v>
      </c>
      <c r="I151" s="119">
        <v>67</v>
      </c>
      <c r="J151" s="138" t="s">
        <v>667</v>
      </c>
      <c r="K151" s="119">
        <f t="shared" si="85"/>
        <v>-33.65</v>
      </c>
      <c r="L151" s="139">
        <f t="shared" si="86"/>
        <v>-0.67979797979797973</v>
      </c>
      <c r="M151" s="136" t="s">
        <v>664</v>
      </c>
      <c r="N151" s="140">
        <v>43627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27</v>
      </c>
      <c r="B152" s="106">
        <v>42093</v>
      </c>
      <c r="C152" s="106"/>
      <c r="D152" s="107" t="s">
        <v>668</v>
      </c>
      <c r="E152" s="108" t="s">
        <v>624</v>
      </c>
      <c r="F152" s="109">
        <v>183.5</v>
      </c>
      <c r="G152" s="108"/>
      <c r="H152" s="108">
        <v>219</v>
      </c>
      <c r="I152" s="126">
        <v>218</v>
      </c>
      <c r="J152" s="127" t="s">
        <v>669</v>
      </c>
      <c r="K152" s="128">
        <f t="shared" si="85"/>
        <v>35.5</v>
      </c>
      <c r="L152" s="129">
        <f t="shared" si="86"/>
        <v>0.19346049046321526</v>
      </c>
      <c r="M152" s="130" t="s">
        <v>600</v>
      </c>
      <c r="N152" s="131">
        <v>42103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28</v>
      </c>
      <c r="B153" s="106">
        <v>42114</v>
      </c>
      <c r="C153" s="106"/>
      <c r="D153" s="107" t="s">
        <v>670</v>
      </c>
      <c r="E153" s="108" t="s">
        <v>624</v>
      </c>
      <c r="F153" s="109">
        <f>(227+237)/2</f>
        <v>232</v>
      </c>
      <c r="G153" s="108"/>
      <c r="H153" s="108">
        <v>298</v>
      </c>
      <c r="I153" s="126">
        <v>298</v>
      </c>
      <c r="J153" s="127" t="s">
        <v>626</v>
      </c>
      <c r="K153" s="128">
        <f t="shared" si="85"/>
        <v>66</v>
      </c>
      <c r="L153" s="129">
        <f t="shared" si="86"/>
        <v>0.28448275862068967</v>
      </c>
      <c r="M153" s="130" t="s">
        <v>600</v>
      </c>
      <c r="N153" s="131">
        <v>42823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29</v>
      </c>
      <c r="B154" s="106">
        <v>42128</v>
      </c>
      <c r="C154" s="106"/>
      <c r="D154" s="107" t="s">
        <v>671</v>
      </c>
      <c r="E154" s="108" t="s">
        <v>601</v>
      </c>
      <c r="F154" s="109">
        <v>385</v>
      </c>
      <c r="G154" s="108"/>
      <c r="H154" s="108">
        <f>212.5+331</f>
        <v>543.5</v>
      </c>
      <c r="I154" s="126">
        <v>510</v>
      </c>
      <c r="J154" s="127" t="s">
        <v>672</v>
      </c>
      <c r="K154" s="128">
        <f t="shared" si="85"/>
        <v>158.5</v>
      </c>
      <c r="L154" s="129">
        <f t="shared" si="86"/>
        <v>0.41168831168831171</v>
      </c>
      <c r="M154" s="130" t="s">
        <v>600</v>
      </c>
      <c r="N154" s="131">
        <v>42235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30</v>
      </c>
      <c r="B155" s="106">
        <v>42128</v>
      </c>
      <c r="C155" s="106"/>
      <c r="D155" s="107" t="s">
        <v>673</v>
      </c>
      <c r="E155" s="108" t="s">
        <v>601</v>
      </c>
      <c r="F155" s="109">
        <v>115.5</v>
      </c>
      <c r="G155" s="108"/>
      <c r="H155" s="108">
        <v>146</v>
      </c>
      <c r="I155" s="126">
        <v>142</v>
      </c>
      <c r="J155" s="127" t="s">
        <v>674</v>
      </c>
      <c r="K155" s="128">
        <f t="shared" si="85"/>
        <v>30.5</v>
      </c>
      <c r="L155" s="129">
        <f t="shared" si="86"/>
        <v>0.26406926406926406</v>
      </c>
      <c r="M155" s="130" t="s">
        <v>600</v>
      </c>
      <c r="N155" s="131">
        <v>42202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31</v>
      </c>
      <c r="B156" s="106">
        <v>42151</v>
      </c>
      <c r="C156" s="106"/>
      <c r="D156" s="107" t="s">
        <v>675</v>
      </c>
      <c r="E156" s="108" t="s">
        <v>601</v>
      </c>
      <c r="F156" s="109">
        <v>237.5</v>
      </c>
      <c r="G156" s="108"/>
      <c r="H156" s="108">
        <v>279.5</v>
      </c>
      <c r="I156" s="126">
        <v>278</v>
      </c>
      <c r="J156" s="127" t="s">
        <v>626</v>
      </c>
      <c r="K156" s="128">
        <f t="shared" si="85"/>
        <v>42</v>
      </c>
      <c r="L156" s="129">
        <f t="shared" si="86"/>
        <v>0.17684210526315788</v>
      </c>
      <c r="M156" s="130" t="s">
        <v>600</v>
      </c>
      <c r="N156" s="131">
        <v>42222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32</v>
      </c>
      <c r="B157" s="106">
        <v>42174</v>
      </c>
      <c r="C157" s="106"/>
      <c r="D157" s="107" t="s">
        <v>645</v>
      </c>
      <c r="E157" s="108" t="s">
        <v>624</v>
      </c>
      <c r="F157" s="109">
        <v>340</v>
      </c>
      <c r="G157" s="108"/>
      <c r="H157" s="108">
        <v>448</v>
      </c>
      <c r="I157" s="126">
        <v>448</v>
      </c>
      <c r="J157" s="127" t="s">
        <v>626</v>
      </c>
      <c r="K157" s="128">
        <f t="shared" si="85"/>
        <v>108</v>
      </c>
      <c r="L157" s="129">
        <f t="shared" si="86"/>
        <v>0.31764705882352939</v>
      </c>
      <c r="M157" s="130" t="s">
        <v>600</v>
      </c>
      <c r="N157" s="131">
        <v>43018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33</v>
      </c>
      <c r="B158" s="106">
        <v>42191</v>
      </c>
      <c r="C158" s="106"/>
      <c r="D158" s="107" t="s">
        <v>676</v>
      </c>
      <c r="E158" s="108" t="s">
        <v>624</v>
      </c>
      <c r="F158" s="109">
        <v>390</v>
      </c>
      <c r="G158" s="108"/>
      <c r="H158" s="108">
        <v>460</v>
      </c>
      <c r="I158" s="126">
        <v>460</v>
      </c>
      <c r="J158" s="127" t="s">
        <v>626</v>
      </c>
      <c r="K158" s="128">
        <f t="shared" ref="K158:K178" si="87">H158-F158</f>
        <v>70</v>
      </c>
      <c r="L158" s="129">
        <f t="shared" ref="L158:L178" si="88">K158/F158</f>
        <v>0.17948717948717949</v>
      </c>
      <c r="M158" s="130" t="s">
        <v>600</v>
      </c>
      <c r="N158" s="131">
        <v>42478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34</v>
      </c>
      <c r="B159" s="110">
        <v>42195</v>
      </c>
      <c r="C159" s="110"/>
      <c r="D159" s="111" t="s">
        <v>677</v>
      </c>
      <c r="E159" s="112" t="s">
        <v>624</v>
      </c>
      <c r="F159" s="113">
        <v>122.5</v>
      </c>
      <c r="G159" s="113"/>
      <c r="H159" s="114">
        <v>61</v>
      </c>
      <c r="I159" s="132">
        <v>172</v>
      </c>
      <c r="J159" s="133" t="s">
        <v>678</v>
      </c>
      <c r="K159" s="134">
        <f t="shared" si="87"/>
        <v>-61.5</v>
      </c>
      <c r="L159" s="135">
        <f t="shared" si="88"/>
        <v>-0.50204081632653064</v>
      </c>
      <c r="M159" s="136" t="s">
        <v>664</v>
      </c>
      <c r="N159" s="137">
        <v>43333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35</v>
      </c>
      <c r="B160" s="106">
        <v>42219</v>
      </c>
      <c r="C160" s="106"/>
      <c r="D160" s="107" t="s">
        <v>679</v>
      </c>
      <c r="E160" s="108" t="s">
        <v>624</v>
      </c>
      <c r="F160" s="109">
        <v>297.5</v>
      </c>
      <c r="G160" s="108"/>
      <c r="H160" s="108">
        <v>350</v>
      </c>
      <c r="I160" s="126">
        <v>360</v>
      </c>
      <c r="J160" s="127" t="s">
        <v>680</v>
      </c>
      <c r="K160" s="128">
        <f t="shared" si="87"/>
        <v>52.5</v>
      </c>
      <c r="L160" s="129">
        <f t="shared" si="88"/>
        <v>0.17647058823529413</v>
      </c>
      <c r="M160" s="130" t="s">
        <v>600</v>
      </c>
      <c r="N160" s="131">
        <v>42232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36</v>
      </c>
      <c r="B161" s="106">
        <v>42219</v>
      </c>
      <c r="C161" s="106"/>
      <c r="D161" s="107" t="s">
        <v>681</v>
      </c>
      <c r="E161" s="108" t="s">
        <v>624</v>
      </c>
      <c r="F161" s="109">
        <v>115.5</v>
      </c>
      <c r="G161" s="108"/>
      <c r="H161" s="108">
        <v>149</v>
      </c>
      <c r="I161" s="126">
        <v>140</v>
      </c>
      <c r="J161" s="141" t="s">
        <v>682</v>
      </c>
      <c r="K161" s="128">
        <f t="shared" si="87"/>
        <v>33.5</v>
      </c>
      <c r="L161" s="129">
        <f t="shared" si="88"/>
        <v>0.29004329004329005</v>
      </c>
      <c r="M161" s="130" t="s">
        <v>600</v>
      </c>
      <c r="N161" s="131">
        <v>42740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37</v>
      </c>
      <c r="B162" s="106">
        <v>42251</v>
      </c>
      <c r="C162" s="106"/>
      <c r="D162" s="107" t="s">
        <v>675</v>
      </c>
      <c r="E162" s="108" t="s">
        <v>624</v>
      </c>
      <c r="F162" s="109">
        <v>226</v>
      </c>
      <c r="G162" s="108"/>
      <c r="H162" s="108">
        <v>292</v>
      </c>
      <c r="I162" s="126">
        <v>292</v>
      </c>
      <c r="J162" s="127" t="s">
        <v>683</v>
      </c>
      <c r="K162" s="128">
        <f t="shared" si="87"/>
        <v>66</v>
      </c>
      <c r="L162" s="129">
        <f t="shared" si="88"/>
        <v>0.29203539823008851</v>
      </c>
      <c r="M162" s="130" t="s">
        <v>600</v>
      </c>
      <c r="N162" s="131">
        <v>42286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38</v>
      </c>
      <c r="B163" s="106">
        <v>42254</v>
      </c>
      <c r="C163" s="106"/>
      <c r="D163" s="107" t="s">
        <v>670</v>
      </c>
      <c r="E163" s="108" t="s">
        <v>624</v>
      </c>
      <c r="F163" s="109">
        <v>232.5</v>
      </c>
      <c r="G163" s="108"/>
      <c r="H163" s="108">
        <v>312.5</v>
      </c>
      <c r="I163" s="126">
        <v>310</v>
      </c>
      <c r="J163" s="127" t="s">
        <v>626</v>
      </c>
      <c r="K163" s="128">
        <f t="shared" si="87"/>
        <v>80</v>
      </c>
      <c r="L163" s="129">
        <f t="shared" si="88"/>
        <v>0.34408602150537637</v>
      </c>
      <c r="M163" s="130" t="s">
        <v>600</v>
      </c>
      <c r="N163" s="131">
        <v>42823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39</v>
      </c>
      <c r="B164" s="106">
        <v>42268</v>
      </c>
      <c r="C164" s="106"/>
      <c r="D164" s="107" t="s">
        <v>684</v>
      </c>
      <c r="E164" s="108" t="s">
        <v>624</v>
      </c>
      <c r="F164" s="109">
        <v>196.5</v>
      </c>
      <c r="G164" s="108"/>
      <c r="H164" s="108">
        <v>238</v>
      </c>
      <c r="I164" s="126">
        <v>238</v>
      </c>
      <c r="J164" s="127" t="s">
        <v>683</v>
      </c>
      <c r="K164" s="128">
        <f t="shared" si="87"/>
        <v>41.5</v>
      </c>
      <c r="L164" s="129">
        <f t="shared" si="88"/>
        <v>0.21119592875318066</v>
      </c>
      <c r="M164" s="130" t="s">
        <v>600</v>
      </c>
      <c r="N164" s="131">
        <v>42291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40</v>
      </c>
      <c r="B165" s="106">
        <v>42271</v>
      </c>
      <c r="C165" s="106"/>
      <c r="D165" s="107" t="s">
        <v>623</v>
      </c>
      <c r="E165" s="108" t="s">
        <v>624</v>
      </c>
      <c r="F165" s="109">
        <v>65</v>
      </c>
      <c r="G165" s="108"/>
      <c r="H165" s="108">
        <v>82</v>
      </c>
      <c r="I165" s="126">
        <v>82</v>
      </c>
      <c r="J165" s="127" t="s">
        <v>683</v>
      </c>
      <c r="K165" s="128">
        <f t="shared" si="87"/>
        <v>17</v>
      </c>
      <c r="L165" s="129">
        <f t="shared" si="88"/>
        <v>0.26153846153846155</v>
      </c>
      <c r="M165" s="130" t="s">
        <v>600</v>
      </c>
      <c r="N165" s="131">
        <v>42578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41</v>
      </c>
      <c r="B166" s="106">
        <v>42291</v>
      </c>
      <c r="C166" s="106"/>
      <c r="D166" s="107" t="s">
        <v>685</v>
      </c>
      <c r="E166" s="108" t="s">
        <v>624</v>
      </c>
      <c r="F166" s="109">
        <v>144</v>
      </c>
      <c r="G166" s="108"/>
      <c r="H166" s="108">
        <v>182.5</v>
      </c>
      <c r="I166" s="126">
        <v>181</v>
      </c>
      <c r="J166" s="127" t="s">
        <v>683</v>
      </c>
      <c r="K166" s="128">
        <f t="shared" si="87"/>
        <v>38.5</v>
      </c>
      <c r="L166" s="129">
        <f t="shared" si="88"/>
        <v>0.2673611111111111</v>
      </c>
      <c r="M166" s="130" t="s">
        <v>600</v>
      </c>
      <c r="N166" s="131">
        <v>42817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42</v>
      </c>
      <c r="B167" s="106">
        <v>42291</v>
      </c>
      <c r="C167" s="106"/>
      <c r="D167" s="107" t="s">
        <v>686</v>
      </c>
      <c r="E167" s="108" t="s">
        <v>624</v>
      </c>
      <c r="F167" s="109">
        <v>264</v>
      </c>
      <c r="G167" s="108"/>
      <c r="H167" s="108">
        <v>311</v>
      </c>
      <c r="I167" s="126">
        <v>311</v>
      </c>
      <c r="J167" s="127" t="s">
        <v>683</v>
      </c>
      <c r="K167" s="128">
        <f t="shared" si="87"/>
        <v>47</v>
      </c>
      <c r="L167" s="129">
        <f t="shared" si="88"/>
        <v>0.17803030303030304</v>
      </c>
      <c r="M167" s="130" t="s">
        <v>600</v>
      </c>
      <c r="N167" s="131">
        <v>42604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43</v>
      </c>
      <c r="B168" s="106">
        <v>42318</v>
      </c>
      <c r="C168" s="106"/>
      <c r="D168" s="107" t="s">
        <v>687</v>
      </c>
      <c r="E168" s="108" t="s">
        <v>601</v>
      </c>
      <c r="F168" s="109">
        <v>549.5</v>
      </c>
      <c r="G168" s="108"/>
      <c r="H168" s="108">
        <v>630</v>
      </c>
      <c r="I168" s="126">
        <v>630</v>
      </c>
      <c r="J168" s="127" t="s">
        <v>683</v>
      </c>
      <c r="K168" s="128">
        <f t="shared" si="87"/>
        <v>80.5</v>
      </c>
      <c r="L168" s="129">
        <f t="shared" si="88"/>
        <v>0.1464968152866242</v>
      </c>
      <c r="M168" s="130" t="s">
        <v>600</v>
      </c>
      <c r="N168" s="131">
        <v>42419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44</v>
      </c>
      <c r="B169" s="106">
        <v>42342</v>
      </c>
      <c r="C169" s="106"/>
      <c r="D169" s="107" t="s">
        <v>688</v>
      </c>
      <c r="E169" s="108" t="s">
        <v>624</v>
      </c>
      <c r="F169" s="109">
        <v>1027.5</v>
      </c>
      <c r="G169" s="108"/>
      <c r="H169" s="108">
        <v>1315</v>
      </c>
      <c r="I169" s="126">
        <v>1250</v>
      </c>
      <c r="J169" s="127" t="s">
        <v>683</v>
      </c>
      <c r="K169" s="128">
        <f t="shared" si="87"/>
        <v>287.5</v>
      </c>
      <c r="L169" s="129">
        <f t="shared" si="88"/>
        <v>0.27980535279805352</v>
      </c>
      <c r="M169" s="130" t="s">
        <v>600</v>
      </c>
      <c r="N169" s="131">
        <v>43244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45</v>
      </c>
      <c r="B170" s="106">
        <v>42367</v>
      </c>
      <c r="C170" s="106"/>
      <c r="D170" s="107" t="s">
        <v>689</v>
      </c>
      <c r="E170" s="108" t="s">
        <v>624</v>
      </c>
      <c r="F170" s="109">
        <v>465</v>
      </c>
      <c r="G170" s="108"/>
      <c r="H170" s="108">
        <v>540</v>
      </c>
      <c r="I170" s="126">
        <v>540</v>
      </c>
      <c r="J170" s="127" t="s">
        <v>683</v>
      </c>
      <c r="K170" s="128">
        <f t="shared" si="87"/>
        <v>75</v>
      </c>
      <c r="L170" s="129">
        <f t="shared" si="88"/>
        <v>0.16129032258064516</v>
      </c>
      <c r="M170" s="130" t="s">
        <v>600</v>
      </c>
      <c r="N170" s="131">
        <v>42530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46</v>
      </c>
      <c r="B171" s="106">
        <v>42380</v>
      </c>
      <c r="C171" s="106"/>
      <c r="D171" s="107" t="s">
        <v>390</v>
      </c>
      <c r="E171" s="108" t="s">
        <v>601</v>
      </c>
      <c r="F171" s="109">
        <v>81</v>
      </c>
      <c r="G171" s="108"/>
      <c r="H171" s="108">
        <v>110</v>
      </c>
      <c r="I171" s="126">
        <v>110</v>
      </c>
      <c r="J171" s="127" t="s">
        <v>683</v>
      </c>
      <c r="K171" s="128">
        <f t="shared" si="87"/>
        <v>29</v>
      </c>
      <c r="L171" s="129">
        <f t="shared" si="88"/>
        <v>0.35802469135802467</v>
      </c>
      <c r="M171" s="130" t="s">
        <v>600</v>
      </c>
      <c r="N171" s="131">
        <v>42745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47</v>
      </c>
      <c r="B172" s="106">
        <v>42382</v>
      </c>
      <c r="C172" s="106"/>
      <c r="D172" s="107" t="s">
        <v>690</v>
      </c>
      <c r="E172" s="108" t="s">
        <v>601</v>
      </c>
      <c r="F172" s="109">
        <v>417.5</v>
      </c>
      <c r="G172" s="108"/>
      <c r="H172" s="108">
        <v>547</v>
      </c>
      <c r="I172" s="126">
        <v>535</v>
      </c>
      <c r="J172" s="127" t="s">
        <v>683</v>
      </c>
      <c r="K172" s="128">
        <f t="shared" si="87"/>
        <v>129.5</v>
      </c>
      <c r="L172" s="129">
        <f t="shared" si="88"/>
        <v>0.31017964071856285</v>
      </c>
      <c r="M172" s="130" t="s">
        <v>600</v>
      </c>
      <c r="N172" s="131">
        <v>42578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48</v>
      </c>
      <c r="B173" s="106">
        <v>42408</v>
      </c>
      <c r="C173" s="106"/>
      <c r="D173" s="107" t="s">
        <v>691</v>
      </c>
      <c r="E173" s="108" t="s">
        <v>624</v>
      </c>
      <c r="F173" s="109">
        <v>650</v>
      </c>
      <c r="G173" s="108"/>
      <c r="H173" s="108">
        <v>800</v>
      </c>
      <c r="I173" s="126">
        <v>800</v>
      </c>
      <c r="J173" s="127" t="s">
        <v>683</v>
      </c>
      <c r="K173" s="128">
        <f t="shared" si="87"/>
        <v>150</v>
      </c>
      <c r="L173" s="129">
        <f t="shared" si="88"/>
        <v>0.23076923076923078</v>
      </c>
      <c r="M173" s="130" t="s">
        <v>600</v>
      </c>
      <c r="N173" s="131">
        <v>43154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49</v>
      </c>
      <c r="B174" s="106">
        <v>42433</v>
      </c>
      <c r="C174" s="106"/>
      <c r="D174" s="107" t="s">
        <v>197</v>
      </c>
      <c r="E174" s="108" t="s">
        <v>624</v>
      </c>
      <c r="F174" s="109">
        <v>437.5</v>
      </c>
      <c r="G174" s="108"/>
      <c r="H174" s="108">
        <v>504.5</v>
      </c>
      <c r="I174" s="126">
        <v>522</v>
      </c>
      <c r="J174" s="127" t="s">
        <v>692</v>
      </c>
      <c r="K174" s="128">
        <f t="shared" si="87"/>
        <v>67</v>
      </c>
      <c r="L174" s="129">
        <f t="shared" si="88"/>
        <v>0.15314285714285714</v>
      </c>
      <c r="M174" s="130" t="s">
        <v>600</v>
      </c>
      <c r="N174" s="131">
        <v>42480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50</v>
      </c>
      <c r="B175" s="106">
        <v>42438</v>
      </c>
      <c r="C175" s="106"/>
      <c r="D175" s="107" t="s">
        <v>693</v>
      </c>
      <c r="E175" s="108" t="s">
        <v>624</v>
      </c>
      <c r="F175" s="109">
        <v>189.5</v>
      </c>
      <c r="G175" s="108"/>
      <c r="H175" s="108">
        <v>218</v>
      </c>
      <c r="I175" s="126">
        <v>218</v>
      </c>
      <c r="J175" s="127" t="s">
        <v>683</v>
      </c>
      <c r="K175" s="128">
        <f t="shared" si="87"/>
        <v>28.5</v>
      </c>
      <c r="L175" s="129">
        <f t="shared" si="88"/>
        <v>0.15039577836411611</v>
      </c>
      <c r="M175" s="130" t="s">
        <v>600</v>
      </c>
      <c r="N175" s="131">
        <v>43034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4">
        <v>51</v>
      </c>
      <c r="B176" s="115">
        <v>42471</v>
      </c>
      <c r="C176" s="115"/>
      <c r="D176" s="116" t="s">
        <v>694</v>
      </c>
      <c r="E176" s="117" t="s">
        <v>624</v>
      </c>
      <c r="F176" s="118">
        <v>36.5</v>
      </c>
      <c r="G176" s="119"/>
      <c r="H176" s="119">
        <v>15.85</v>
      </c>
      <c r="I176" s="119">
        <v>60</v>
      </c>
      <c r="J176" s="138" t="s">
        <v>695</v>
      </c>
      <c r="K176" s="134">
        <f t="shared" si="87"/>
        <v>-20.65</v>
      </c>
      <c r="L176" s="168">
        <f t="shared" si="88"/>
        <v>-0.5657534246575342</v>
      </c>
      <c r="M176" s="136" t="s">
        <v>664</v>
      </c>
      <c r="N176" s="169">
        <v>43627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52</v>
      </c>
      <c r="B177" s="106">
        <v>42472</v>
      </c>
      <c r="C177" s="106"/>
      <c r="D177" s="107" t="s">
        <v>696</v>
      </c>
      <c r="E177" s="108" t="s">
        <v>624</v>
      </c>
      <c r="F177" s="109">
        <v>93</v>
      </c>
      <c r="G177" s="108"/>
      <c r="H177" s="108">
        <v>149</v>
      </c>
      <c r="I177" s="126">
        <v>140</v>
      </c>
      <c r="J177" s="141" t="s">
        <v>697</v>
      </c>
      <c r="K177" s="128">
        <f t="shared" si="87"/>
        <v>56</v>
      </c>
      <c r="L177" s="129">
        <f t="shared" si="88"/>
        <v>0.60215053763440862</v>
      </c>
      <c r="M177" s="130" t="s">
        <v>600</v>
      </c>
      <c r="N177" s="131">
        <v>42740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53</v>
      </c>
      <c r="B178" s="106">
        <v>42472</v>
      </c>
      <c r="C178" s="106"/>
      <c r="D178" s="107" t="s">
        <v>698</v>
      </c>
      <c r="E178" s="108" t="s">
        <v>624</v>
      </c>
      <c r="F178" s="109">
        <v>130</v>
      </c>
      <c r="G178" s="108"/>
      <c r="H178" s="108">
        <v>150</v>
      </c>
      <c r="I178" s="126" t="s">
        <v>699</v>
      </c>
      <c r="J178" s="127" t="s">
        <v>683</v>
      </c>
      <c r="K178" s="128">
        <f t="shared" si="87"/>
        <v>20</v>
      </c>
      <c r="L178" s="129">
        <f t="shared" si="88"/>
        <v>0.15384615384615385</v>
      </c>
      <c r="M178" s="130" t="s">
        <v>600</v>
      </c>
      <c r="N178" s="131">
        <v>42564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54</v>
      </c>
      <c r="B179" s="106">
        <v>42473</v>
      </c>
      <c r="C179" s="106"/>
      <c r="D179" s="107" t="s">
        <v>354</v>
      </c>
      <c r="E179" s="108" t="s">
        <v>624</v>
      </c>
      <c r="F179" s="109">
        <v>196</v>
      </c>
      <c r="G179" s="108"/>
      <c r="H179" s="108">
        <v>299</v>
      </c>
      <c r="I179" s="126">
        <v>299</v>
      </c>
      <c r="J179" s="127" t="s">
        <v>683</v>
      </c>
      <c r="K179" s="128">
        <v>103</v>
      </c>
      <c r="L179" s="129">
        <v>0.52551020408163296</v>
      </c>
      <c r="M179" s="130" t="s">
        <v>600</v>
      </c>
      <c r="N179" s="131">
        <v>42620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55</v>
      </c>
      <c r="B180" s="106">
        <v>42473</v>
      </c>
      <c r="C180" s="106"/>
      <c r="D180" s="107" t="s">
        <v>757</v>
      </c>
      <c r="E180" s="108" t="s">
        <v>624</v>
      </c>
      <c r="F180" s="109">
        <v>88</v>
      </c>
      <c r="G180" s="108"/>
      <c r="H180" s="108">
        <v>103</v>
      </c>
      <c r="I180" s="126">
        <v>103</v>
      </c>
      <c r="J180" s="127" t="s">
        <v>683</v>
      </c>
      <c r="K180" s="128">
        <v>15</v>
      </c>
      <c r="L180" s="129">
        <v>0.170454545454545</v>
      </c>
      <c r="M180" s="130" t="s">
        <v>600</v>
      </c>
      <c r="N180" s="131">
        <v>42530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56</v>
      </c>
      <c r="B181" s="106">
        <v>42492</v>
      </c>
      <c r="C181" s="106"/>
      <c r="D181" s="107" t="s">
        <v>700</v>
      </c>
      <c r="E181" s="108" t="s">
        <v>624</v>
      </c>
      <c r="F181" s="109">
        <v>127.5</v>
      </c>
      <c r="G181" s="108"/>
      <c r="H181" s="108">
        <v>148</v>
      </c>
      <c r="I181" s="126" t="s">
        <v>701</v>
      </c>
      <c r="J181" s="127" t="s">
        <v>683</v>
      </c>
      <c r="K181" s="128">
        <f>H181-F181</f>
        <v>20.5</v>
      </c>
      <c r="L181" s="129">
        <f>K181/F181</f>
        <v>0.16078431372549021</v>
      </c>
      <c r="M181" s="130" t="s">
        <v>600</v>
      </c>
      <c r="N181" s="131">
        <v>42564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57</v>
      </c>
      <c r="B182" s="106">
        <v>42493</v>
      </c>
      <c r="C182" s="106"/>
      <c r="D182" s="107" t="s">
        <v>702</v>
      </c>
      <c r="E182" s="108" t="s">
        <v>624</v>
      </c>
      <c r="F182" s="109">
        <v>675</v>
      </c>
      <c r="G182" s="108"/>
      <c r="H182" s="108">
        <v>815</v>
      </c>
      <c r="I182" s="126" t="s">
        <v>703</v>
      </c>
      <c r="J182" s="127" t="s">
        <v>683</v>
      </c>
      <c r="K182" s="128">
        <f>H182-F182</f>
        <v>140</v>
      </c>
      <c r="L182" s="129">
        <f>K182/F182</f>
        <v>0.2074074074074074</v>
      </c>
      <c r="M182" s="130" t="s">
        <v>600</v>
      </c>
      <c r="N182" s="131">
        <v>43154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58</v>
      </c>
      <c r="B183" s="110">
        <v>42522</v>
      </c>
      <c r="C183" s="110"/>
      <c r="D183" s="111" t="s">
        <v>758</v>
      </c>
      <c r="E183" s="112" t="s">
        <v>624</v>
      </c>
      <c r="F183" s="113">
        <v>500</v>
      </c>
      <c r="G183" s="113"/>
      <c r="H183" s="114">
        <v>232.5</v>
      </c>
      <c r="I183" s="132" t="s">
        <v>759</v>
      </c>
      <c r="J183" s="133" t="s">
        <v>760</v>
      </c>
      <c r="K183" s="134">
        <f>H183-F183</f>
        <v>-267.5</v>
      </c>
      <c r="L183" s="135">
        <f>K183/F183</f>
        <v>-0.53500000000000003</v>
      </c>
      <c r="M183" s="136" t="s">
        <v>664</v>
      </c>
      <c r="N183" s="137">
        <v>43735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59</v>
      </c>
      <c r="B184" s="106">
        <v>42527</v>
      </c>
      <c r="C184" s="106"/>
      <c r="D184" s="107" t="s">
        <v>704</v>
      </c>
      <c r="E184" s="108" t="s">
        <v>624</v>
      </c>
      <c r="F184" s="109">
        <v>110</v>
      </c>
      <c r="G184" s="108"/>
      <c r="H184" s="108">
        <v>126.5</v>
      </c>
      <c r="I184" s="126">
        <v>125</v>
      </c>
      <c r="J184" s="127" t="s">
        <v>633</v>
      </c>
      <c r="K184" s="128">
        <f>H184-F184</f>
        <v>16.5</v>
      </c>
      <c r="L184" s="129">
        <f>K184/F184</f>
        <v>0.15</v>
      </c>
      <c r="M184" s="130" t="s">
        <v>600</v>
      </c>
      <c r="N184" s="131">
        <v>42552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60</v>
      </c>
      <c r="B185" s="106">
        <v>42538</v>
      </c>
      <c r="C185" s="106"/>
      <c r="D185" s="107" t="s">
        <v>705</v>
      </c>
      <c r="E185" s="108" t="s">
        <v>624</v>
      </c>
      <c r="F185" s="109">
        <v>44</v>
      </c>
      <c r="G185" s="108"/>
      <c r="H185" s="108">
        <v>69.5</v>
      </c>
      <c r="I185" s="126">
        <v>69.5</v>
      </c>
      <c r="J185" s="127" t="s">
        <v>706</v>
      </c>
      <c r="K185" s="128">
        <f>H185-F185</f>
        <v>25.5</v>
      </c>
      <c r="L185" s="129">
        <f>K185/F185</f>
        <v>0.57954545454545459</v>
      </c>
      <c r="M185" s="130" t="s">
        <v>600</v>
      </c>
      <c r="N185" s="131">
        <v>42977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61</v>
      </c>
      <c r="B186" s="106">
        <v>42549</v>
      </c>
      <c r="C186" s="106"/>
      <c r="D186" s="148" t="s">
        <v>761</v>
      </c>
      <c r="E186" s="108" t="s">
        <v>624</v>
      </c>
      <c r="F186" s="109">
        <v>262.5</v>
      </c>
      <c r="G186" s="108"/>
      <c r="H186" s="108">
        <v>340</v>
      </c>
      <c r="I186" s="126">
        <v>333</v>
      </c>
      <c r="J186" s="127" t="s">
        <v>762</v>
      </c>
      <c r="K186" s="128">
        <v>77.5</v>
      </c>
      <c r="L186" s="129">
        <v>0.29523809523809502</v>
      </c>
      <c r="M186" s="130" t="s">
        <v>600</v>
      </c>
      <c r="N186" s="131">
        <v>43017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62</v>
      </c>
      <c r="B187" s="106">
        <v>42549</v>
      </c>
      <c r="C187" s="106"/>
      <c r="D187" s="148" t="s">
        <v>763</v>
      </c>
      <c r="E187" s="108" t="s">
        <v>624</v>
      </c>
      <c r="F187" s="109">
        <v>840</v>
      </c>
      <c r="G187" s="108"/>
      <c r="H187" s="108">
        <v>1230</v>
      </c>
      <c r="I187" s="126">
        <v>1230</v>
      </c>
      <c r="J187" s="127" t="s">
        <v>683</v>
      </c>
      <c r="K187" s="128">
        <v>390</v>
      </c>
      <c r="L187" s="129">
        <v>0.46428571428571402</v>
      </c>
      <c r="M187" s="130" t="s">
        <v>600</v>
      </c>
      <c r="N187" s="131">
        <v>42649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65">
        <v>63</v>
      </c>
      <c r="B188" s="143">
        <v>42556</v>
      </c>
      <c r="C188" s="143"/>
      <c r="D188" s="144" t="s">
        <v>707</v>
      </c>
      <c r="E188" s="145" t="s">
        <v>624</v>
      </c>
      <c r="F188" s="146">
        <v>395</v>
      </c>
      <c r="G188" s="147"/>
      <c r="H188" s="147">
        <f>(468.5+342.5)/2</f>
        <v>405.5</v>
      </c>
      <c r="I188" s="147">
        <v>510</v>
      </c>
      <c r="J188" s="170" t="s">
        <v>708</v>
      </c>
      <c r="K188" s="171">
        <f t="shared" ref="K188:K194" si="89">H188-F188</f>
        <v>10.5</v>
      </c>
      <c r="L188" s="172">
        <f t="shared" ref="L188:L194" si="90">K188/F188</f>
        <v>2.6582278481012658E-2</v>
      </c>
      <c r="M188" s="173" t="s">
        <v>709</v>
      </c>
      <c r="N188" s="174">
        <v>43606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64</v>
      </c>
      <c r="B189" s="110">
        <v>42584</v>
      </c>
      <c r="C189" s="110"/>
      <c r="D189" s="111" t="s">
        <v>710</v>
      </c>
      <c r="E189" s="112" t="s">
        <v>601</v>
      </c>
      <c r="F189" s="113">
        <f>169.5-12.8</f>
        <v>156.69999999999999</v>
      </c>
      <c r="G189" s="113"/>
      <c r="H189" s="114">
        <v>77</v>
      </c>
      <c r="I189" s="132" t="s">
        <v>711</v>
      </c>
      <c r="J189" s="385" t="s">
        <v>3402</v>
      </c>
      <c r="K189" s="134">
        <f t="shared" si="89"/>
        <v>-79.699999999999989</v>
      </c>
      <c r="L189" s="135">
        <f t="shared" si="90"/>
        <v>-0.50861518825781749</v>
      </c>
      <c r="M189" s="136" t="s">
        <v>664</v>
      </c>
      <c r="N189" s="137">
        <v>43522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65</v>
      </c>
      <c r="B190" s="110">
        <v>42586</v>
      </c>
      <c r="C190" s="110"/>
      <c r="D190" s="111" t="s">
        <v>712</v>
      </c>
      <c r="E190" s="112" t="s">
        <v>624</v>
      </c>
      <c r="F190" s="113">
        <v>400</v>
      </c>
      <c r="G190" s="113"/>
      <c r="H190" s="114">
        <v>305</v>
      </c>
      <c r="I190" s="132">
        <v>475</v>
      </c>
      <c r="J190" s="133" t="s">
        <v>713</v>
      </c>
      <c r="K190" s="134">
        <f t="shared" si="89"/>
        <v>-95</v>
      </c>
      <c r="L190" s="135">
        <f t="shared" si="90"/>
        <v>-0.23749999999999999</v>
      </c>
      <c r="M190" s="136" t="s">
        <v>664</v>
      </c>
      <c r="N190" s="137">
        <v>43606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66</v>
      </c>
      <c r="B191" s="106">
        <v>42593</v>
      </c>
      <c r="C191" s="106"/>
      <c r="D191" s="107" t="s">
        <v>714</v>
      </c>
      <c r="E191" s="108" t="s">
        <v>624</v>
      </c>
      <c r="F191" s="109">
        <v>86.5</v>
      </c>
      <c r="G191" s="108"/>
      <c r="H191" s="108">
        <v>130</v>
      </c>
      <c r="I191" s="126">
        <v>130</v>
      </c>
      <c r="J191" s="141" t="s">
        <v>715</v>
      </c>
      <c r="K191" s="128">
        <f t="shared" si="89"/>
        <v>43.5</v>
      </c>
      <c r="L191" s="129">
        <f t="shared" si="90"/>
        <v>0.50289017341040465</v>
      </c>
      <c r="M191" s="130" t="s">
        <v>600</v>
      </c>
      <c r="N191" s="131">
        <v>43091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67</v>
      </c>
      <c r="B192" s="110">
        <v>42600</v>
      </c>
      <c r="C192" s="110"/>
      <c r="D192" s="111" t="s">
        <v>381</v>
      </c>
      <c r="E192" s="112" t="s">
        <v>624</v>
      </c>
      <c r="F192" s="113">
        <v>133.5</v>
      </c>
      <c r="G192" s="113"/>
      <c r="H192" s="114">
        <v>126.5</v>
      </c>
      <c r="I192" s="132">
        <v>178</v>
      </c>
      <c r="J192" s="133" t="s">
        <v>716</v>
      </c>
      <c r="K192" s="134">
        <f t="shared" si="89"/>
        <v>-7</v>
      </c>
      <c r="L192" s="135">
        <f t="shared" si="90"/>
        <v>-5.2434456928838954E-2</v>
      </c>
      <c r="M192" s="136" t="s">
        <v>664</v>
      </c>
      <c r="N192" s="137">
        <v>42615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68</v>
      </c>
      <c r="B193" s="106">
        <v>42613</v>
      </c>
      <c r="C193" s="106"/>
      <c r="D193" s="107" t="s">
        <v>717</v>
      </c>
      <c r="E193" s="108" t="s">
        <v>624</v>
      </c>
      <c r="F193" s="109">
        <v>560</v>
      </c>
      <c r="G193" s="108"/>
      <c r="H193" s="108">
        <v>725</v>
      </c>
      <c r="I193" s="126">
        <v>725</v>
      </c>
      <c r="J193" s="127" t="s">
        <v>626</v>
      </c>
      <c r="K193" s="128">
        <f t="shared" si="89"/>
        <v>165</v>
      </c>
      <c r="L193" s="129">
        <f t="shared" si="90"/>
        <v>0.29464285714285715</v>
      </c>
      <c r="M193" s="130" t="s">
        <v>600</v>
      </c>
      <c r="N193" s="131">
        <v>42456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69</v>
      </c>
      <c r="B194" s="106">
        <v>42614</v>
      </c>
      <c r="C194" s="106"/>
      <c r="D194" s="107" t="s">
        <v>718</v>
      </c>
      <c r="E194" s="108" t="s">
        <v>624</v>
      </c>
      <c r="F194" s="109">
        <v>160.5</v>
      </c>
      <c r="G194" s="108"/>
      <c r="H194" s="108">
        <v>210</v>
      </c>
      <c r="I194" s="126">
        <v>210</v>
      </c>
      <c r="J194" s="127" t="s">
        <v>626</v>
      </c>
      <c r="K194" s="128">
        <f t="shared" si="89"/>
        <v>49.5</v>
      </c>
      <c r="L194" s="129">
        <f t="shared" si="90"/>
        <v>0.30841121495327101</v>
      </c>
      <c r="M194" s="130" t="s">
        <v>600</v>
      </c>
      <c r="N194" s="131">
        <v>42871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70</v>
      </c>
      <c r="B195" s="106">
        <v>42646</v>
      </c>
      <c r="C195" s="106"/>
      <c r="D195" s="148" t="s">
        <v>405</v>
      </c>
      <c r="E195" s="108" t="s">
        <v>624</v>
      </c>
      <c r="F195" s="109">
        <v>430</v>
      </c>
      <c r="G195" s="108"/>
      <c r="H195" s="108">
        <v>596</v>
      </c>
      <c r="I195" s="126">
        <v>575</v>
      </c>
      <c r="J195" s="127" t="s">
        <v>764</v>
      </c>
      <c r="K195" s="128">
        <v>166</v>
      </c>
      <c r="L195" s="129">
        <v>0.38604651162790699</v>
      </c>
      <c r="M195" s="130" t="s">
        <v>600</v>
      </c>
      <c r="N195" s="131">
        <v>42769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71</v>
      </c>
      <c r="B196" s="106">
        <v>42657</v>
      </c>
      <c r="C196" s="106"/>
      <c r="D196" s="107" t="s">
        <v>719</v>
      </c>
      <c r="E196" s="108" t="s">
        <v>624</v>
      </c>
      <c r="F196" s="109">
        <v>280</v>
      </c>
      <c r="G196" s="108"/>
      <c r="H196" s="108">
        <v>345</v>
      </c>
      <c r="I196" s="126">
        <v>345</v>
      </c>
      <c r="J196" s="127" t="s">
        <v>626</v>
      </c>
      <c r="K196" s="128">
        <f t="shared" ref="K196:K201" si="91">H196-F196</f>
        <v>65</v>
      </c>
      <c r="L196" s="129">
        <f>K196/F196</f>
        <v>0.23214285714285715</v>
      </c>
      <c r="M196" s="130" t="s">
        <v>600</v>
      </c>
      <c r="N196" s="131">
        <v>42814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72</v>
      </c>
      <c r="B197" s="106">
        <v>42657</v>
      </c>
      <c r="C197" s="106"/>
      <c r="D197" s="107" t="s">
        <v>720</v>
      </c>
      <c r="E197" s="108" t="s">
        <v>624</v>
      </c>
      <c r="F197" s="109">
        <v>245</v>
      </c>
      <c r="G197" s="108"/>
      <c r="H197" s="108">
        <v>325.5</v>
      </c>
      <c r="I197" s="126">
        <v>330</v>
      </c>
      <c r="J197" s="127" t="s">
        <v>721</v>
      </c>
      <c r="K197" s="128">
        <f t="shared" si="91"/>
        <v>80.5</v>
      </c>
      <c r="L197" s="129">
        <f>K197/F197</f>
        <v>0.32857142857142857</v>
      </c>
      <c r="M197" s="130" t="s">
        <v>600</v>
      </c>
      <c r="N197" s="131">
        <v>42769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73</v>
      </c>
      <c r="B198" s="106">
        <v>42660</v>
      </c>
      <c r="C198" s="106"/>
      <c r="D198" s="107" t="s">
        <v>349</v>
      </c>
      <c r="E198" s="108" t="s">
        <v>624</v>
      </c>
      <c r="F198" s="109">
        <v>125</v>
      </c>
      <c r="G198" s="108"/>
      <c r="H198" s="108">
        <v>160</v>
      </c>
      <c r="I198" s="126">
        <v>160</v>
      </c>
      <c r="J198" s="127" t="s">
        <v>683</v>
      </c>
      <c r="K198" s="128">
        <f t="shared" si="91"/>
        <v>35</v>
      </c>
      <c r="L198" s="129">
        <v>0.28000000000000003</v>
      </c>
      <c r="M198" s="130" t="s">
        <v>600</v>
      </c>
      <c r="N198" s="131">
        <v>42803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74</v>
      </c>
      <c r="B199" s="106">
        <v>42660</v>
      </c>
      <c r="C199" s="106"/>
      <c r="D199" s="107" t="s">
        <v>483</v>
      </c>
      <c r="E199" s="108" t="s">
        <v>624</v>
      </c>
      <c r="F199" s="109">
        <v>114</v>
      </c>
      <c r="G199" s="108"/>
      <c r="H199" s="108">
        <v>145</v>
      </c>
      <c r="I199" s="126">
        <v>145</v>
      </c>
      <c r="J199" s="127" t="s">
        <v>683</v>
      </c>
      <c r="K199" s="128">
        <f t="shared" si="91"/>
        <v>31</v>
      </c>
      <c r="L199" s="129">
        <f>K199/F199</f>
        <v>0.27192982456140352</v>
      </c>
      <c r="M199" s="130" t="s">
        <v>600</v>
      </c>
      <c r="N199" s="131">
        <v>42859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75</v>
      </c>
      <c r="B200" s="106">
        <v>42660</v>
      </c>
      <c r="C200" s="106"/>
      <c r="D200" s="107" t="s">
        <v>722</v>
      </c>
      <c r="E200" s="108" t="s">
        <v>624</v>
      </c>
      <c r="F200" s="109">
        <v>212</v>
      </c>
      <c r="G200" s="108"/>
      <c r="H200" s="108">
        <v>280</v>
      </c>
      <c r="I200" s="126">
        <v>276</v>
      </c>
      <c r="J200" s="127" t="s">
        <v>723</v>
      </c>
      <c r="K200" s="128">
        <f t="shared" si="91"/>
        <v>68</v>
      </c>
      <c r="L200" s="129">
        <f>K200/F200</f>
        <v>0.32075471698113206</v>
      </c>
      <c r="M200" s="130" t="s">
        <v>600</v>
      </c>
      <c r="N200" s="131">
        <v>42858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76</v>
      </c>
      <c r="B201" s="106">
        <v>42678</v>
      </c>
      <c r="C201" s="106"/>
      <c r="D201" s="107" t="s">
        <v>151</v>
      </c>
      <c r="E201" s="108" t="s">
        <v>624</v>
      </c>
      <c r="F201" s="109">
        <v>155</v>
      </c>
      <c r="G201" s="108"/>
      <c r="H201" s="108">
        <v>210</v>
      </c>
      <c r="I201" s="126">
        <v>210</v>
      </c>
      <c r="J201" s="127" t="s">
        <v>724</v>
      </c>
      <c r="K201" s="128">
        <f t="shared" si="91"/>
        <v>55</v>
      </c>
      <c r="L201" s="129">
        <f>K201/F201</f>
        <v>0.35483870967741937</v>
      </c>
      <c r="M201" s="130" t="s">
        <v>600</v>
      </c>
      <c r="N201" s="131">
        <v>42944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77</v>
      </c>
      <c r="B202" s="110">
        <v>42710</v>
      </c>
      <c r="C202" s="110"/>
      <c r="D202" s="111" t="s">
        <v>765</v>
      </c>
      <c r="E202" s="112" t="s">
        <v>624</v>
      </c>
      <c r="F202" s="113">
        <v>150.5</v>
      </c>
      <c r="G202" s="113"/>
      <c r="H202" s="114">
        <v>72.5</v>
      </c>
      <c r="I202" s="132">
        <v>174</v>
      </c>
      <c r="J202" s="133" t="s">
        <v>766</v>
      </c>
      <c r="K202" s="134">
        <v>-78</v>
      </c>
      <c r="L202" s="135">
        <v>-0.51827242524916906</v>
      </c>
      <c r="M202" s="136" t="s">
        <v>664</v>
      </c>
      <c r="N202" s="137">
        <v>43333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78</v>
      </c>
      <c r="B203" s="106">
        <v>42712</v>
      </c>
      <c r="C203" s="106"/>
      <c r="D203" s="107" t="s">
        <v>125</v>
      </c>
      <c r="E203" s="108" t="s">
        <v>624</v>
      </c>
      <c r="F203" s="109">
        <v>380</v>
      </c>
      <c r="G203" s="108"/>
      <c r="H203" s="108">
        <v>478</v>
      </c>
      <c r="I203" s="126">
        <v>468</v>
      </c>
      <c r="J203" s="127" t="s">
        <v>683</v>
      </c>
      <c r="K203" s="128">
        <f>H203-F203</f>
        <v>98</v>
      </c>
      <c r="L203" s="129">
        <f>K203/F203</f>
        <v>0.25789473684210529</v>
      </c>
      <c r="M203" s="130" t="s">
        <v>600</v>
      </c>
      <c r="N203" s="131">
        <v>43025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79</v>
      </c>
      <c r="B204" s="106">
        <v>42734</v>
      </c>
      <c r="C204" s="106"/>
      <c r="D204" s="107" t="s">
        <v>248</v>
      </c>
      <c r="E204" s="108" t="s">
        <v>624</v>
      </c>
      <c r="F204" s="109">
        <v>305</v>
      </c>
      <c r="G204" s="108"/>
      <c r="H204" s="108">
        <v>375</v>
      </c>
      <c r="I204" s="126">
        <v>375</v>
      </c>
      <c r="J204" s="127" t="s">
        <v>683</v>
      </c>
      <c r="K204" s="128">
        <f>H204-F204</f>
        <v>70</v>
      </c>
      <c r="L204" s="129">
        <f>K204/F204</f>
        <v>0.22950819672131148</v>
      </c>
      <c r="M204" s="130" t="s">
        <v>600</v>
      </c>
      <c r="N204" s="131">
        <v>42768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80</v>
      </c>
      <c r="B205" s="106">
        <v>42739</v>
      </c>
      <c r="C205" s="106"/>
      <c r="D205" s="107" t="s">
        <v>351</v>
      </c>
      <c r="E205" s="108" t="s">
        <v>624</v>
      </c>
      <c r="F205" s="109">
        <v>99.5</v>
      </c>
      <c r="G205" s="108"/>
      <c r="H205" s="108">
        <v>158</v>
      </c>
      <c r="I205" s="126">
        <v>158</v>
      </c>
      <c r="J205" s="127" t="s">
        <v>683</v>
      </c>
      <c r="K205" s="128">
        <f>H205-F205</f>
        <v>58.5</v>
      </c>
      <c r="L205" s="129">
        <f>K205/F205</f>
        <v>0.5879396984924623</v>
      </c>
      <c r="M205" s="130" t="s">
        <v>600</v>
      </c>
      <c r="N205" s="131">
        <v>42898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81</v>
      </c>
      <c r="B206" s="106">
        <v>42739</v>
      </c>
      <c r="C206" s="106"/>
      <c r="D206" s="107" t="s">
        <v>351</v>
      </c>
      <c r="E206" s="108" t="s">
        <v>624</v>
      </c>
      <c r="F206" s="109">
        <v>99.5</v>
      </c>
      <c r="G206" s="108"/>
      <c r="H206" s="108">
        <v>158</v>
      </c>
      <c r="I206" s="126">
        <v>158</v>
      </c>
      <c r="J206" s="127" t="s">
        <v>683</v>
      </c>
      <c r="K206" s="128">
        <v>58.5</v>
      </c>
      <c r="L206" s="129">
        <v>0.58793969849246197</v>
      </c>
      <c r="M206" s="130" t="s">
        <v>600</v>
      </c>
      <c r="N206" s="131">
        <v>42898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82</v>
      </c>
      <c r="B207" s="106">
        <v>42786</v>
      </c>
      <c r="C207" s="106"/>
      <c r="D207" s="107" t="s">
        <v>169</v>
      </c>
      <c r="E207" s="108" t="s">
        <v>624</v>
      </c>
      <c r="F207" s="109">
        <v>140.5</v>
      </c>
      <c r="G207" s="108"/>
      <c r="H207" s="108">
        <v>220</v>
      </c>
      <c r="I207" s="126">
        <v>220</v>
      </c>
      <c r="J207" s="127" t="s">
        <v>683</v>
      </c>
      <c r="K207" s="128">
        <f>H207-F207</f>
        <v>79.5</v>
      </c>
      <c r="L207" s="129">
        <f>K207/F207</f>
        <v>0.5658362989323843</v>
      </c>
      <c r="M207" s="130" t="s">
        <v>600</v>
      </c>
      <c r="N207" s="131">
        <v>42864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83</v>
      </c>
      <c r="B208" s="106">
        <v>42786</v>
      </c>
      <c r="C208" s="106"/>
      <c r="D208" s="107" t="s">
        <v>767</v>
      </c>
      <c r="E208" s="108" t="s">
        <v>624</v>
      </c>
      <c r="F208" s="109">
        <v>202.5</v>
      </c>
      <c r="G208" s="108"/>
      <c r="H208" s="108">
        <v>234</v>
      </c>
      <c r="I208" s="126">
        <v>234</v>
      </c>
      <c r="J208" s="127" t="s">
        <v>683</v>
      </c>
      <c r="K208" s="128">
        <v>31.5</v>
      </c>
      <c r="L208" s="129">
        <v>0.155555555555556</v>
      </c>
      <c r="M208" s="130" t="s">
        <v>600</v>
      </c>
      <c r="N208" s="131">
        <v>42836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84</v>
      </c>
      <c r="B209" s="106">
        <v>42818</v>
      </c>
      <c r="C209" s="106"/>
      <c r="D209" s="107" t="s">
        <v>557</v>
      </c>
      <c r="E209" s="108" t="s">
        <v>624</v>
      </c>
      <c r="F209" s="109">
        <v>300.5</v>
      </c>
      <c r="G209" s="108"/>
      <c r="H209" s="108">
        <v>417.5</v>
      </c>
      <c r="I209" s="126">
        <v>420</v>
      </c>
      <c r="J209" s="127" t="s">
        <v>725</v>
      </c>
      <c r="K209" s="128">
        <f>H209-F209</f>
        <v>117</v>
      </c>
      <c r="L209" s="129">
        <f>K209/F209</f>
        <v>0.38935108153078202</v>
      </c>
      <c r="M209" s="130" t="s">
        <v>600</v>
      </c>
      <c r="N209" s="131">
        <v>43070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85</v>
      </c>
      <c r="B210" s="106">
        <v>42818</v>
      </c>
      <c r="C210" s="106"/>
      <c r="D210" s="107" t="s">
        <v>763</v>
      </c>
      <c r="E210" s="108" t="s">
        <v>624</v>
      </c>
      <c r="F210" s="109">
        <v>850</v>
      </c>
      <c r="G210" s="108"/>
      <c r="H210" s="108">
        <v>1042.5</v>
      </c>
      <c r="I210" s="126">
        <v>1023</v>
      </c>
      <c r="J210" s="127" t="s">
        <v>768</v>
      </c>
      <c r="K210" s="128">
        <v>192.5</v>
      </c>
      <c r="L210" s="129">
        <v>0.22647058823529401</v>
      </c>
      <c r="M210" s="130" t="s">
        <v>600</v>
      </c>
      <c r="N210" s="131">
        <v>42830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86</v>
      </c>
      <c r="B211" s="106">
        <v>42830</v>
      </c>
      <c r="C211" s="106"/>
      <c r="D211" s="107" t="s">
        <v>501</v>
      </c>
      <c r="E211" s="108" t="s">
        <v>624</v>
      </c>
      <c r="F211" s="109">
        <v>785</v>
      </c>
      <c r="G211" s="108"/>
      <c r="H211" s="108">
        <v>930</v>
      </c>
      <c r="I211" s="126">
        <v>920</v>
      </c>
      <c r="J211" s="127" t="s">
        <v>726</v>
      </c>
      <c r="K211" s="128">
        <f>H211-F211</f>
        <v>145</v>
      </c>
      <c r="L211" s="129">
        <f>K211/F211</f>
        <v>0.18471337579617833</v>
      </c>
      <c r="M211" s="130" t="s">
        <v>600</v>
      </c>
      <c r="N211" s="131">
        <v>42976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87</v>
      </c>
      <c r="B212" s="110">
        <v>42831</v>
      </c>
      <c r="C212" s="110"/>
      <c r="D212" s="111" t="s">
        <v>769</v>
      </c>
      <c r="E212" s="112" t="s">
        <v>624</v>
      </c>
      <c r="F212" s="113">
        <v>40</v>
      </c>
      <c r="G212" s="113"/>
      <c r="H212" s="114">
        <v>13.1</v>
      </c>
      <c r="I212" s="132">
        <v>60</v>
      </c>
      <c r="J212" s="138" t="s">
        <v>770</v>
      </c>
      <c r="K212" s="134">
        <v>-26.9</v>
      </c>
      <c r="L212" s="135">
        <v>-0.67249999999999999</v>
      </c>
      <c r="M212" s="136" t="s">
        <v>664</v>
      </c>
      <c r="N212" s="137">
        <v>43138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88</v>
      </c>
      <c r="B213" s="106">
        <v>42837</v>
      </c>
      <c r="C213" s="106"/>
      <c r="D213" s="107" t="s">
        <v>88</v>
      </c>
      <c r="E213" s="108" t="s">
        <v>624</v>
      </c>
      <c r="F213" s="109">
        <v>289.5</v>
      </c>
      <c r="G213" s="108"/>
      <c r="H213" s="108">
        <v>354</v>
      </c>
      <c r="I213" s="126">
        <v>360</v>
      </c>
      <c r="J213" s="127" t="s">
        <v>727</v>
      </c>
      <c r="K213" s="128">
        <f t="shared" ref="K213:K221" si="92">H213-F213</f>
        <v>64.5</v>
      </c>
      <c r="L213" s="129">
        <f t="shared" ref="L213:L221" si="93">K213/F213</f>
        <v>0.22279792746113988</v>
      </c>
      <c r="M213" s="130" t="s">
        <v>600</v>
      </c>
      <c r="N213" s="131">
        <v>43040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89</v>
      </c>
      <c r="B214" s="106">
        <v>42845</v>
      </c>
      <c r="C214" s="106"/>
      <c r="D214" s="107" t="s">
        <v>438</v>
      </c>
      <c r="E214" s="108" t="s">
        <v>624</v>
      </c>
      <c r="F214" s="109">
        <v>700</v>
      </c>
      <c r="G214" s="108"/>
      <c r="H214" s="108">
        <v>840</v>
      </c>
      <c r="I214" s="126">
        <v>840</v>
      </c>
      <c r="J214" s="127" t="s">
        <v>728</v>
      </c>
      <c r="K214" s="128">
        <f t="shared" si="92"/>
        <v>140</v>
      </c>
      <c r="L214" s="129">
        <f t="shared" si="93"/>
        <v>0.2</v>
      </c>
      <c r="M214" s="130" t="s">
        <v>600</v>
      </c>
      <c r="N214" s="131">
        <v>42893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90</v>
      </c>
      <c r="B215" s="106">
        <v>42887</v>
      </c>
      <c r="C215" s="106"/>
      <c r="D215" s="148" t="s">
        <v>363</v>
      </c>
      <c r="E215" s="108" t="s">
        <v>624</v>
      </c>
      <c r="F215" s="109">
        <v>130</v>
      </c>
      <c r="G215" s="108"/>
      <c r="H215" s="108">
        <v>144.25</v>
      </c>
      <c r="I215" s="126">
        <v>170</v>
      </c>
      <c r="J215" s="127" t="s">
        <v>729</v>
      </c>
      <c r="K215" s="128">
        <f t="shared" si="92"/>
        <v>14.25</v>
      </c>
      <c r="L215" s="129">
        <f t="shared" si="93"/>
        <v>0.10961538461538461</v>
      </c>
      <c r="M215" s="130" t="s">
        <v>600</v>
      </c>
      <c r="N215" s="131">
        <v>43675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91</v>
      </c>
      <c r="B216" s="106">
        <v>42901</v>
      </c>
      <c r="C216" s="106"/>
      <c r="D216" s="148" t="s">
        <v>730</v>
      </c>
      <c r="E216" s="108" t="s">
        <v>624</v>
      </c>
      <c r="F216" s="109">
        <v>214.5</v>
      </c>
      <c r="G216" s="108"/>
      <c r="H216" s="108">
        <v>262</v>
      </c>
      <c r="I216" s="126">
        <v>262</v>
      </c>
      <c r="J216" s="127" t="s">
        <v>731</v>
      </c>
      <c r="K216" s="128">
        <f t="shared" si="92"/>
        <v>47.5</v>
      </c>
      <c r="L216" s="129">
        <f t="shared" si="93"/>
        <v>0.22144522144522144</v>
      </c>
      <c r="M216" s="130" t="s">
        <v>600</v>
      </c>
      <c r="N216" s="131">
        <v>42977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92</v>
      </c>
      <c r="B217" s="154">
        <v>42933</v>
      </c>
      <c r="C217" s="154"/>
      <c r="D217" s="155" t="s">
        <v>732</v>
      </c>
      <c r="E217" s="156" t="s">
        <v>624</v>
      </c>
      <c r="F217" s="157">
        <v>370</v>
      </c>
      <c r="G217" s="156"/>
      <c r="H217" s="156">
        <v>447.5</v>
      </c>
      <c r="I217" s="178">
        <v>450</v>
      </c>
      <c r="J217" s="231" t="s">
        <v>683</v>
      </c>
      <c r="K217" s="128">
        <f t="shared" si="92"/>
        <v>77.5</v>
      </c>
      <c r="L217" s="180">
        <f t="shared" si="93"/>
        <v>0.20945945945945946</v>
      </c>
      <c r="M217" s="181" t="s">
        <v>600</v>
      </c>
      <c r="N217" s="182">
        <v>43035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93</v>
      </c>
      <c r="B218" s="154">
        <v>42943</v>
      </c>
      <c r="C218" s="154"/>
      <c r="D218" s="155" t="s">
        <v>167</v>
      </c>
      <c r="E218" s="156" t="s">
        <v>624</v>
      </c>
      <c r="F218" s="157">
        <v>657.5</v>
      </c>
      <c r="G218" s="156"/>
      <c r="H218" s="156">
        <v>825</v>
      </c>
      <c r="I218" s="178">
        <v>820</v>
      </c>
      <c r="J218" s="231" t="s">
        <v>683</v>
      </c>
      <c r="K218" s="128">
        <f t="shared" si="92"/>
        <v>167.5</v>
      </c>
      <c r="L218" s="180">
        <f t="shared" si="93"/>
        <v>0.25475285171102663</v>
      </c>
      <c r="M218" s="181" t="s">
        <v>600</v>
      </c>
      <c r="N218" s="182">
        <v>43090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94</v>
      </c>
      <c r="B219" s="106">
        <v>42964</v>
      </c>
      <c r="C219" s="106"/>
      <c r="D219" s="107" t="s">
        <v>368</v>
      </c>
      <c r="E219" s="108" t="s">
        <v>624</v>
      </c>
      <c r="F219" s="109">
        <v>605</v>
      </c>
      <c r="G219" s="108"/>
      <c r="H219" s="108">
        <v>750</v>
      </c>
      <c r="I219" s="126">
        <v>750</v>
      </c>
      <c r="J219" s="127" t="s">
        <v>726</v>
      </c>
      <c r="K219" s="128">
        <f t="shared" si="92"/>
        <v>145</v>
      </c>
      <c r="L219" s="129">
        <f t="shared" si="93"/>
        <v>0.23966942148760331</v>
      </c>
      <c r="M219" s="130" t="s">
        <v>600</v>
      </c>
      <c r="N219" s="131">
        <v>43027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6">
        <v>95</v>
      </c>
      <c r="B220" s="149">
        <v>42979</v>
      </c>
      <c r="C220" s="149"/>
      <c r="D220" s="150" t="s">
        <v>509</v>
      </c>
      <c r="E220" s="151" t="s">
        <v>624</v>
      </c>
      <c r="F220" s="152">
        <v>255</v>
      </c>
      <c r="G220" s="153"/>
      <c r="H220" s="153">
        <v>217.25</v>
      </c>
      <c r="I220" s="153">
        <v>320</v>
      </c>
      <c r="J220" s="175" t="s">
        <v>733</v>
      </c>
      <c r="K220" s="134">
        <f t="shared" si="92"/>
        <v>-37.75</v>
      </c>
      <c r="L220" s="176">
        <f t="shared" si="93"/>
        <v>-0.14803921568627451</v>
      </c>
      <c r="M220" s="136" t="s">
        <v>664</v>
      </c>
      <c r="N220" s="177">
        <v>43661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96</v>
      </c>
      <c r="B221" s="106">
        <v>42997</v>
      </c>
      <c r="C221" s="106"/>
      <c r="D221" s="107" t="s">
        <v>734</v>
      </c>
      <c r="E221" s="108" t="s">
        <v>624</v>
      </c>
      <c r="F221" s="109">
        <v>215</v>
      </c>
      <c r="G221" s="108"/>
      <c r="H221" s="108">
        <v>258</v>
      </c>
      <c r="I221" s="126">
        <v>258</v>
      </c>
      <c r="J221" s="127" t="s">
        <v>683</v>
      </c>
      <c r="K221" s="128">
        <f t="shared" si="92"/>
        <v>43</v>
      </c>
      <c r="L221" s="129">
        <f t="shared" si="93"/>
        <v>0.2</v>
      </c>
      <c r="M221" s="130" t="s">
        <v>600</v>
      </c>
      <c r="N221" s="131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97</v>
      </c>
      <c r="B222" s="106">
        <v>42997</v>
      </c>
      <c r="C222" s="106"/>
      <c r="D222" s="107" t="s">
        <v>734</v>
      </c>
      <c r="E222" s="108" t="s">
        <v>624</v>
      </c>
      <c r="F222" s="109">
        <v>215</v>
      </c>
      <c r="G222" s="108"/>
      <c r="H222" s="108">
        <v>258</v>
      </c>
      <c r="I222" s="126">
        <v>258</v>
      </c>
      <c r="J222" s="231" t="s">
        <v>683</v>
      </c>
      <c r="K222" s="128">
        <v>43</v>
      </c>
      <c r="L222" s="129">
        <v>0.2</v>
      </c>
      <c r="M222" s="130" t="s">
        <v>600</v>
      </c>
      <c r="N222" s="131">
        <v>43040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98</v>
      </c>
      <c r="B223" s="207">
        <v>42998</v>
      </c>
      <c r="C223" s="207"/>
      <c r="D223" s="375" t="s">
        <v>2980</v>
      </c>
      <c r="E223" s="208" t="s">
        <v>624</v>
      </c>
      <c r="F223" s="209">
        <v>75</v>
      </c>
      <c r="G223" s="208"/>
      <c r="H223" s="208">
        <v>90</v>
      </c>
      <c r="I223" s="232">
        <v>90</v>
      </c>
      <c r="J223" s="127" t="s">
        <v>735</v>
      </c>
      <c r="K223" s="128">
        <f t="shared" ref="K223:K228" si="94">H223-F223</f>
        <v>15</v>
      </c>
      <c r="L223" s="129">
        <f t="shared" ref="L223:L228" si="95">K223/F223</f>
        <v>0.2</v>
      </c>
      <c r="M223" s="130" t="s">
        <v>600</v>
      </c>
      <c r="N223" s="131">
        <v>43019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99</v>
      </c>
      <c r="B224" s="154">
        <v>43011</v>
      </c>
      <c r="C224" s="154"/>
      <c r="D224" s="155" t="s">
        <v>736</v>
      </c>
      <c r="E224" s="156" t="s">
        <v>624</v>
      </c>
      <c r="F224" s="157">
        <v>315</v>
      </c>
      <c r="G224" s="156"/>
      <c r="H224" s="156">
        <v>392</v>
      </c>
      <c r="I224" s="178">
        <v>384</v>
      </c>
      <c r="J224" s="231" t="s">
        <v>737</v>
      </c>
      <c r="K224" s="128">
        <f t="shared" si="94"/>
        <v>77</v>
      </c>
      <c r="L224" s="180">
        <f t="shared" si="95"/>
        <v>0.24444444444444444</v>
      </c>
      <c r="M224" s="181" t="s">
        <v>600</v>
      </c>
      <c r="N224" s="182">
        <v>43017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100</v>
      </c>
      <c r="B225" s="154">
        <v>43013</v>
      </c>
      <c r="C225" s="154"/>
      <c r="D225" s="155" t="s">
        <v>738</v>
      </c>
      <c r="E225" s="156" t="s">
        <v>624</v>
      </c>
      <c r="F225" s="157">
        <v>145</v>
      </c>
      <c r="G225" s="156"/>
      <c r="H225" s="156">
        <v>179</v>
      </c>
      <c r="I225" s="178">
        <v>180</v>
      </c>
      <c r="J225" s="231" t="s">
        <v>614</v>
      </c>
      <c r="K225" s="128">
        <f t="shared" si="94"/>
        <v>34</v>
      </c>
      <c r="L225" s="180">
        <f t="shared" si="95"/>
        <v>0.23448275862068965</v>
      </c>
      <c r="M225" s="181" t="s">
        <v>600</v>
      </c>
      <c r="N225" s="182">
        <v>43025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101</v>
      </c>
      <c r="B226" s="154">
        <v>43014</v>
      </c>
      <c r="C226" s="154"/>
      <c r="D226" s="155" t="s">
        <v>339</v>
      </c>
      <c r="E226" s="156" t="s">
        <v>624</v>
      </c>
      <c r="F226" s="157">
        <v>256</v>
      </c>
      <c r="G226" s="156"/>
      <c r="H226" s="156">
        <v>323</v>
      </c>
      <c r="I226" s="178">
        <v>320</v>
      </c>
      <c r="J226" s="231" t="s">
        <v>683</v>
      </c>
      <c r="K226" s="128">
        <f t="shared" si="94"/>
        <v>67</v>
      </c>
      <c r="L226" s="180">
        <f t="shared" si="95"/>
        <v>0.26171875</v>
      </c>
      <c r="M226" s="181" t="s">
        <v>600</v>
      </c>
      <c r="N226" s="182">
        <v>43067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102</v>
      </c>
      <c r="B227" s="154">
        <v>43017</v>
      </c>
      <c r="C227" s="154"/>
      <c r="D227" s="155" t="s">
        <v>360</v>
      </c>
      <c r="E227" s="156" t="s">
        <v>624</v>
      </c>
      <c r="F227" s="157">
        <v>137.5</v>
      </c>
      <c r="G227" s="156"/>
      <c r="H227" s="156">
        <v>184</v>
      </c>
      <c r="I227" s="178">
        <v>183</v>
      </c>
      <c r="J227" s="179" t="s">
        <v>739</v>
      </c>
      <c r="K227" s="128">
        <f t="shared" si="94"/>
        <v>46.5</v>
      </c>
      <c r="L227" s="180">
        <f t="shared" si="95"/>
        <v>0.33818181818181819</v>
      </c>
      <c r="M227" s="181" t="s">
        <v>600</v>
      </c>
      <c r="N227" s="182">
        <v>43108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5">
        <v>103</v>
      </c>
      <c r="B228" s="154">
        <v>43018</v>
      </c>
      <c r="C228" s="154"/>
      <c r="D228" s="155" t="s">
        <v>740</v>
      </c>
      <c r="E228" s="156" t="s">
        <v>624</v>
      </c>
      <c r="F228" s="157">
        <v>125.5</v>
      </c>
      <c r="G228" s="156"/>
      <c r="H228" s="156">
        <v>158</v>
      </c>
      <c r="I228" s="178">
        <v>155</v>
      </c>
      <c r="J228" s="179" t="s">
        <v>741</v>
      </c>
      <c r="K228" s="128">
        <f t="shared" si="94"/>
        <v>32.5</v>
      </c>
      <c r="L228" s="180">
        <f t="shared" si="95"/>
        <v>0.25896414342629481</v>
      </c>
      <c r="M228" s="181" t="s">
        <v>600</v>
      </c>
      <c r="N228" s="182">
        <v>43067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104</v>
      </c>
      <c r="B229" s="154">
        <v>43018</v>
      </c>
      <c r="C229" s="154"/>
      <c r="D229" s="155" t="s">
        <v>771</v>
      </c>
      <c r="E229" s="156" t="s">
        <v>624</v>
      </c>
      <c r="F229" s="157">
        <v>895</v>
      </c>
      <c r="G229" s="156"/>
      <c r="H229" s="156">
        <v>1122.5</v>
      </c>
      <c r="I229" s="178">
        <v>1078</v>
      </c>
      <c r="J229" s="179" t="s">
        <v>772</v>
      </c>
      <c r="K229" s="128">
        <v>227.5</v>
      </c>
      <c r="L229" s="180">
        <v>0.25418994413407803</v>
      </c>
      <c r="M229" s="181" t="s">
        <v>600</v>
      </c>
      <c r="N229" s="182">
        <v>43117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105</v>
      </c>
      <c r="B230" s="154">
        <v>43020</v>
      </c>
      <c r="C230" s="154"/>
      <c r="D230" s="155" t="s">
        <v>347</v>
      </c>
      <c r="E230" s="156" t="s">
        <v>624</v>
      </c>
      <c r="F230" s="157">
        <v>525</v>
      </c>
      <c r="G230" s="156"/>
      <c r="H230" s="156">
        <v>629</v>
      </c>
      <c r="I230" s="178">
        <v>629</v>
      </c>
      <c r="J230" s="231" t="s">
        <v>683</v>
      </c>
      <c r="K230" s="128">
        <v>104</v>
      </c>
      <c r="L230" s="180">
        <v>0.19809523809523799</v>
      </c>
      <c r="M230" s="181" t="s">
        <v>600</v>
      </c>
      <c r="N230" s="182">
        <v>43119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106</v>
      </c>
      <c r="B231" s="154">
        <v>43046</v>
      </c>
      <c r="C231" s="154"/>
      <c r="D231" s="155" t="s">
        <v>393</v>
      </c>
      <c r="E231" s="156" t="s">
        <v>624</v>
      </c>
      <c r="F231" s="157">
        <v>740</v>
      </c>
      <c r="G231" s="156"/>
      <c r="H231" s="156">
        <v>892.5</v>
      </c>
      <c r="I231" s="178">
        <v>900</v>
      </c>
      <c r="J231" s="179" t="s">
        <v>742</v>
      </c>
      <c r="K231" s="128">
        <f>H231-F231</f>
        <v>152.5</v>
      </c>
      <c r="L231" s="180">
        <f>K231/F231</f>
        <v>0.20608108108108109</v>
      </c>
      <c r="M231" s="181" t="s">
        <v>600</v>
      </c>
      <c r="N231" s="182">
        <v>43052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107</v>
      </c>
      <c r="B232" s="106">
        <v>43073</v>
      </c>
      <c r="C232" s="106"/>
      <c r="D232" s="107" t="s">
        <v>743</v>
      </c>
      <c r="E232" s="108" t="s">
        <v>624</v>
      </c>
      <c r="F232" s="109">
        <v>118.5</v>
      </c>
      <c r="G232" s="108"/>
      <c r="H232" s="108">
        <v>143.5</v>
      </c>
      <c r="I232" s="126">
        <v>145</v>
      </c>
      <c r="J232" s="141" t="s">
        <v>744</v>
      </c>
      <c r="K232" s="128">
        <f>H232-F232</f>
        <v>25</v>
      </c>
      <c r="L232" s="129">
        <f>K232/F232</f>
        <v>0.2109704641350211</v>
      </c>
      <c r="M232" s="130" t="s">
        <v>600</v>
      </c>
      <c r="N232" s="131">
        <v>43097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108</v>
      </c>
      <c r="B233" s="110">
        <v>43090</v>
      </c>
      <c r="C233" s="110"/>
      <c r="D233" s="158" t="s">
        <v>443</v>
      </c>
      <c r="E233" s="112" t="s">
        <v>624</v>
      </c>
      <c r="F233" s="113">
        <v>715</v>
      </c>
      <c r="G233" s="113"/>
      <c r="H233" s="114">
        <v>500</v>
      </c>
      <c r="I233" s="132">
        <v>872</v>
      </c>
      <c r="J233" s="138" t="s">
        <v>745</v>
      </c>
      <c r="K233" s="134">
        <f>H233-F233</f>
        <v>-215</v>
      </c>
      <c r="L233" s="135">
        <f>K233/F233</f>
        <v>-0.30069930069930068</v>
      </c>
      <c r="M233" s="136" t="s">
        <v>664</v>
      </c>
      <c r="N233" s="137">
        <v>43670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109</v>
      </c>
      <c r="B234" s="106">
        <v>43098</v>
      </c>
      <c r="C234" s="106"/>
      <c r="D234" s="107" t="s">
        <v>736</v>
      </c>
      <c r="E234" s="108" t="s">
        <v>624</v>
      </c>
      <c r="F234" s="109">
        <v>435</v>
      </c>
      <c r="G234" s="108"/>
      <c r="H234" s="108">
        <v>542.5</v>
      </c>
      <c r="I234" s="126">
        <v>539</v>
      </c>
      <c r="J234" s="141" t="s">
        <v>683</v>
      </c>
      <c r="K234" s="128">
        <v>107.5</v>
      </c>
      <c r="L234" s="129">
        <v>0.247126436781609</v>
      </c>
      <c r="M234" s="130" t="s">
        <v>600</v>
      </c>
      <c r="N234" s="131">
        <v>43206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110</v>
      </c>
      <c r="B235" s="106">
        <v>43098</v>
      </c>
      <c r="C235" s="106"/>
      <c r="D235" s="107" t="s">
        <v>571</v>
      </c>
      <c r="E235" s="108" t="s">
        <v>624</v>
      </c>
      <c r="F235" s="109">
        <v>885</v>
      </c>
      <c r="G235" s="108"/>
      <c r="H235" s="108">
        <v>1090</v>
      </c>
      <c r="I235" s="126">
        <v>1084</v>
      </c>
      <c r="J235" s="141" t="s">
        <v>683</v>
      </c>
      <c r="K235" s="128">
        <v>205</v>
      </c>
      <c r="L235" s="129">
        <v>0.23163841807909599</v>
      </c>
      <c r="M235" s="130" t="s">
        <v>600</v>
      </c>
      <c r="N235" s="131">
        <v>43213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7">
        <v>111</v>
      </c>
      <c r="B236" s="348">
        <v>43192</v>
      </c>
      <c r="C236" s="348"/>
      <c r="D236" s="116" t="s">
        <v>753</v>
      </c>
      <c r="E236" s="351" t="s">
        <v>624</v>
      </c>
      <c r="F236" s="354">
        <v>478.5</v>
      </c>
      <c r="G236" s="351"/>
      <c r="H236" s="351">
        <v>442</v>
      </c>
      <c r="I236" s="357">
        <v>613</v>
      </c>
      <c r="J236" s="385" t="s">
        <v>3404</v>
      </c>
      <c r="K236" s="134">
        <f>H236-F236</f>
        <v>-36.5</v>
      </c>
      <c r="L236" s="135">
        <f>K236/F236</f>
        <v>-7.6280041797283177E-2</v>
      </c>
      <c r="M236" s="136" t="s">
        <v>664</v>
      </c>
      <c r="N236" s="137">
        <v>43762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112</v>
      </c>
      <c r="B237" s="110">
        <v>43194</v>
      </c>
      <c r="C237" s="110"/>
      <c r="D237" s="374" t="s">
        <v>2979</v>
      </c>
      <c r="E237" s="112" t="s">
        <v>624</v>
      </c>
      <c r="F237" s="113">
        <f>141.5-7.3</f>
        <v>134.19999999999999</v>
      </c>
      <c r="G237" s="113"/>
      <c r="H237" s="114">
        <v>77</v>
      </c>
      <c r="I237" s="132">
        <v>180</v>
      </c>
      <c r="J237" s="385" t="s">
        <v>3403</v>
      </c>
      <c r="K237" s="134">
        <f>H237-F237</f>
        <v>-57.199999999999989</v>
      </c>
      <c r="L237" s="135">
        <f>K237/F237</f>
        <v>-0.42622950819672129</v>
      </c>
      <c r="M237" s="136" t="s">
        <v>664</v>
      </c>
      <c r="N237" s="137">
        <v>43522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113</v>
      </c>
      <c r="B238" s="110">
        <v>43209</v>
      </c>
      <c r="C238" s="110"/>
      <c r="D238" s="111" t="s">
        <v>746</v>
      </c>
      <c r="E238" s="112" t="s">
        <v>624</v>
      </c>
      <c r="F238" s="113">
        <v>430</v>
      </c>
      <c r="G238" s="113"/>
      <c r="H238" s="114">
        <v>220</v>
      </c>
      <c r="I238" s="132">
        <v>537</v>
      </c>
      <c r="J238" s="138" t="s">
        <v>747</v>
      </c>
      <c r="K238" s="134">
        <f>H238-F238</f>
        <v>-210</v>
      </c>
      <c r="L238" s="135">
        <f>K238/F238</f>
        <v>-0.48837209302325579</v>
      </c>
      <c r="M238" s="136" t="s">
        <v>664</v>
      </c>
      <c r="N238" s="137">
        <v>43252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8">
        <v>114</v>
      </c>
      <c r="B239" s="159">
        <v>43220</v>
      </c>
      <c r="C239" s="159"/>
      <c r="D239" s="160" t="s">
        <v>394</v>
      </c>
      <c r="E239" s="161" t="s">
        <v>624</v>
      </c>
      <c r="F239" s="163">
        <v>153.5</v>
      </c>
      <c r="G239" s="163"/>
      <c r="H239" s="163">
        <v>196</v>
      </c>
      <c r="I239" s="163">
        <v>196</v>
      </c>
      <c r="J239" s="359" t="s">
        <v>3495</v>
      </c>
      <c r="K239" s="183">
        <f>H239-F239</f>
        <v>42.5</v>
      </c>
      <c r="L239" s="184">
        <f>K239/F239</f>
        <v>0.27687296416938112</v>
      </c>
      <c r="M239" s="162" t="s">
        <v>600</v>
      </c>
      <c r="N239" s="185">
        <v>43605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115</v>
      </c>
      <c r="B240" s="110">
        <v>43306</v>
      </c>
      <c r="C240" s="110"/>
      <c r="D240" s="111" t="s">
        <v>769</v>
      </c>
      <c r="E240" s="112" t="s">
        <v>624</v>
      </c>
      <c r="F240" s="113">
        <v>27.5</v>
      </c>
      <c r="G240" s="113"/>
      <c r="H240" s="114">
        <v>13.1</v>
      </c>
      <c r="I240" s="132">
        <v>60</v>
      </c>
      <c r="J240" s="138" t="s">
        <v>773</v>
      </c>
      <c r="K240" s="134">
        <v>-14.4</v>
      </c>
      <c r="L240" s="135">
        <v>-0.52363636363636401</v>
      </c>
      <c r="M240" s="136" t="s">
        <v>664</v>
      </c>
      <c r="N240" s="137">
        <v>43138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7">
        <v>116</v>
      </c>
      <c r="B241" s="348">
        <v>43318</v>
      </c>
      <c r="C241" s="348"/>
      <c r="D241" s="116" t="s">
        <v>748</v>
      </c>
      <c r="E241" s="351" t="s">
        <v>624</v>
      </c>
      <c r="F241" s="351">
        <v>148.5</v>
      </c>
      <c r="G241" s="351"/>
      <c r="H241" s="351">
        <v>102</v>
      </c>
      <c r="I241" s="357">
        <v>182</v>
      </c>
      <c r="J241" s="138" t="s">
        <v>3494</v>
      </c>
      <c r="K241" s="134">
        <f>H241-F241</f>
        <v>-46.5</v>
      </c>
      <c r="L241" s="135">
        <f>K241/F241</f>
        <v>-0.31313131313131315</v>
      </c>
      <c r="M241" s="136" t="s">
        <v>664</v>
      </c>
      <c r="N241" s="137">
        <v>43661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117</v>
      </c>
      <c r="B242" s="106">
        <v>43335</v>
      </c>
      <c r="C242" s="106"/>
      <c r="D242" s="107" t="s">
        <v>774</v>
      </c>
      <c r="E242" s="108" t="s">
        <v>624</v>
      </c>
      <c r="F242" s="156">
        <v>285</v>
      </c>
      <c r="G242" s="108"/>
      <c r="H242" s="108">
        <v>355</v>
      </c>
      <c r="I242" s="126">
        <v>364</v>
      </c>
      <c r="J242" s="141" t="s">
        <v>775</v>
      </c>
      <c r="K242" s="128">
        <v>70</v>
      </c>
      <c r="L242" s="129">
        <v>0.24561403508771901</v>
      </c>
      <c r="M242" s="130" t="s">
        <v>600</v>
      </c>
      <c r="N242" s="131">
        <v>43455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118</v>
      </c>
      <c r="B243" s="106">
        <v>43341</v>
      </c>
      <c r="C243" s="106"/>
      <c r="D243" s="107" t="s">
        <v>384</v>
      </c>
      <c r="E243" s="108" t="s">
        <v>624</v>
      </c>
      <c r="F243" s="156">
        <v>525</v>
      </c>
      <c r="G243" s="108"/>
      <c r="H243" s="108">
        <v>585</v>
      </c>
      <c r="I243" s="126">
        <v>635</v>
      </c>
      <c r="J243" s="141" t="s">
        <v>749</v>
      </c>
      <c r="K243" s="128">
        <f t="shared" ref="K243:K255" si="96">H243-F243</f>
        <v>60</v>
      </c>
      <c r="L243" s="129">
        <f t="shared" ref="L243:L255" si="97">K243/F243</f>
        <v>0.11428571428571428</v>
      </c>
      <c r="M243" s="130" t="s">
        <v>600</v>
      </c>
      <c r="N243" s="131">
        <v>43662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119</v>
      </c>
      <c r="B244" s="106">
        <v>43395</v>
      </c>
      <c r="C244" s="106"/>
      <c r="D244" s="107" t="s">
        <v>368</v>
      </c>
      <c r="E244" s="108" t="s">
        <v>624</v>
      </c>
      <c r="F244" s="156">
        <v>475</v>
      </c>
      <c r="G244" s="108"/>
      <c r="H244" s="108">
        <v>574</v>
      </c>
      <c r="I244" s="126">
        <v>570</v>
      </c>
      <c r="J244" s="141" t="s">
        <v>683</v>
      </c>
      <c r="K244" s="128">
        <f t="shared" si="96"/>
        <v>99</v>
      </c>
      <c r="L244" s="129">
        <f t="shared" si="97"/>
        <v>0.20842105263157895</v>
      </c>
      <c r="M244" s="130" t="s">
        <v>600</v>
      </c>
      <c r="N244" s="131">
        <v>43403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5">
        <v>120</v>
      </c>
      <c r="B245" s="154">
        <v>43397</v>
      </c>
      <c r="C245" s="154"/>
      <c r="D245" s="414" t="s">
        <v>391</v>
      </c>
      <c r="E245" s="156" t="s">
        <v>624</v>
      </c>
      <c r="F245" s="156">
        <v>707.5</v>
      </c>
      <c r="G245" s="156"/>
      <c r="H245" s="156">
        <v>872</v>
      </c>
      <c r="I245" s="178">
        <v>872</v>
      </c>
      <c r="J245" s="179" t="s">
        <v>683</v>
      </c>
      <c r="K245" s="128">
        <f t="shared" si="96"/>
        <v>164.5</v>
      </c>
      <c r="L245" s="180">
        <f t="shared" si="97"/>
        <v>0.23250883392226149</v>
      </c>
      <c r="M245" s="181" t="s">
        <v>600</v>
      </c>
      <c r="N245" s="182">
        <v>43482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121</v>
      </c>
      <c r="B246" s="154">
        <v>43398</v>
      </c>
      <c r="C246" s="154"/>
      <c r="D246" s="414" t="s">
        <v>348</v>
      </c>
      <c r="E246" s="156" t="s">
        <v>624</v>
      </c>
      <c r="F246" s="156">
        <v>162</v>
      </c>
      <c r="G246" s="156"/>
      <c r="H246" s="156">
        <v>204</v>
      </c>
      <c r="I246" s="178">
        <v>209</v>
      </c>
      <c r="J246" s="179" t="s">
        <v>3493</v>
      </c>
      <c r="K246" s="128">
        <f t="shared" si="96"/>
        <v>42</v>
      </c>
      <c r="L246" s="180">
        <f t="shared" si="97"/>
        <v>0.25925925925925924</v>
      </c>
      <c r="M246" s="181" t="s">
        <v>600</v>
      </c>
      <c r="N246" s="182">
        <v>43539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122</v>
      </c>
      <c r="B247" s="207">
        <v>43399</v>
      </c>
      <c r="C247" s="207"/>
      <c r="D247" s="155" t="s">
        <v>495</v>
      </c>
      <c r="E247" s="208" t="s">
        <v>624</v>
      </c>
      <c r="F247" s="208">
        <v>240</v>
      </c>
      <c r="G247" s="208"/>
      <c r="H247" s="208">
        <v>297</v>
      </c>
      <c r="I247" s="232">
        <v>297</v>
      </c>
      <c r="J247" s="179" t="s">
        <v>683</v>
      </c>
      <c r="K247" s="233">
        <f t="shared" si="96"/>
        <v>57</v>
      </c>
      <c r="L247" s="234">
        <f t="shared" si="97"/>
        <v>0.23749999999999999</v>
      </c>
      <c r="M247" s="235" t="s">
        <v>600</v>
      </c>
      <c r="N247" s="236">
        <v>43417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123</v>
      </c>
      <c r="B248" s="106">
        <v>43439</v>
      </c>
      <c r="C248" s="106"/>
      <c r="D248" s="148" t="s">
        <v>750</v>
      </c>
      <c r="E248" s="108" t="s">
        <v>624</v>
      </c>
      <c r="F248" s="108">
        <v>202.5</v>
      </c>
      <c r="G248" s="108"/>
      <c r="H248" s="108">
        <v>255</v>
      </c>
      <c r="I248" s="126">
        <v>252</v>
      </c>
      <c r="J248" s="141" t="s">
        <v>683</v>
      </c>
      <c r="K248" s="128">
        <f t="shared" si="96"/>
        <v>52.5</v>
      </c>
      <c r="L248" s="129">
        <f t="shared" si="97"/>
        <v>0.25925925925925924</v>
      </c>
      <c r="M248" s="130" t="s">
        <v>600</v>
      </c>
      <c r="N248" s="131">
        <v>43542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124</v>
      </c>
      <c r="B249" s="207">
        <v>43465</v>
      </c>
      <c r="C249" s="106"/>
      <c r="D249" s="414" t="s">
        <v>423</v>
      </c>
      <c r="E249" s="208" t="s">
        <v>624</v>
      </c>
      <c r="F249" s="208">
        <v>710</v>
      </c>
      <c r="G249" s="208"/>
      <c r="H249" s="208">
        <v>866</v>
      </c>
      <c r="I249" s="232">
        <v>866</v>
      </c>
      <c r="J249" s="179" t="s">
        <v>683</v>
      </c>
      <c r="K249" s="128">
        <f t="shared" si="96"/>
        <v>156</v>
      </c>
      <c r="L249" s="129">
        <f t="shared" si="97"/>
        <v>0.21971830985915494</v>
      </c>
      <c r="M249" s="130" t="s">
        <v>600</v>
      </c>
      <c r="N249" s="362">
        <v>43553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125</v>
      </c>
      <c r="B250" s="207">
        <v>43522</v>
      </c>
      <c r="C250" s="207"/>
      <c r="D250" s="414" t="s">
        <v>141</v>
      </c>
      <c r="E250" s="208" t="s">
        <v>624</v>
      </c>
      <c r="F250" s="208">
        <v>337.25</v>
      </c>
      <c r="G250" s="208"/>
      <c r="H250" s="208">
        <v>398.5</v>
      </c>
      <c r="I250" s="232">
        <v>411</v>
      </c>
      <c r="J250" s="141" t="s">
        <v>3492</v>
      </c>
      <c r="K250" s="128">
        <f t="shared" si="96"/>
        <v>61.25</v>
      </c>
      <c r="L250" s="129">
        <f t="shared" si="97"/>
        <v>0.1816160118606375</v>
      </c>
      <c r="M250" s="130" t="s">
        <v>600</v>
      </c>
      <c r="N250" s="362">
        <v>43760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9">
        <v>126</v>
      </c>
      <c r="B251" s="164">
        <v>43559</v>
      </c>
      <c r="C251" s="164"/>
      <c r="D251" s="165" t="s">
        <v>410</v>
      </c>
      <c r="E251" s="166" t="s">
        <v>624</v>
      </c>
      <c r="F251" s="166">
        <v>130</v>
      </c>
      <c r="G251" s="166"/>
      <c r="H251" s="166">
        <v>65</v>
      </c>
      <c r="I251" s="186">
        <v>158</v>
      </c>
      <c r="J251" s="138" t="s">
        <v>751</v>
      </c>
      <c r="K251" s="134">
        <f t="shared" si="96"/>
        <v>-65</v>
      </c>
      <c r="L251" s="135">
        <f t="shared" si="97"/>
        <v>-0.5</v>
      </c>
      <c r="M251" s="136" t="s">
        <v>664</v>
      </c>
      <c r="N251" s="137">
        <v>43726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0">
        <v>127</v>
      </c>
      <c r="B252" s="187">
        <v>43017</v>
      </c>
      <c r="C252" s="187"/>
      <c r="D252" s="188" t="s">
        <v>169</v>
      </c>
      <c r="E252" s="189" t="s">
        <v>624</v>
      </c>
      <c r="F252" s="190">
        <v>141.5</v>
      </c>
      <c r="G252" s="191"/>
      <c r="H252" s="191">
        <v>183.5</v>
      </c>
      <c r="I252" s="191">
        <v>210</v>
      </c>
      <c r="J252" s="218" t="s">
        <v>3441</v>
      </c>
      <c r="K252" s="219">
        <f t="shared" si="96"/>
        <v>42</v>
      </c>
      <c r="L252" s="220">
        <f t="shared" si="97"/>
        <v>0.29681978798586572</v>
      </c>
      <c r="M252" s="190" t="s">
        <v>600</v>
      </c>
      <c r="N252" s="221">
        <v>43042</v>
      </c>
      <c r="O252" s="57"/>
      <c r="P252" s="16"/>
      <c r="Q252" s="16"/>
      <c r="R252" s="94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128</v>
      </c>
      <c r="B253" s="164">
        <v>43074</v>
      </c>
      <c r="C253" s="164"/>
      <c r="D253" s="165" t="s">
        <v>303</v>
      </c>
      <c r="E253" s="166" t="s">
        <v>624</v>
      </c>
      <c r="F253" s="167">
        <v>172</v>
      </c>
      <c r="G253" s="166"/>
      <c r="H253" s="166">
        <v>155.25</v>
      </c>
      <c r="I253" s="186">
        <v>230</v>
      </c>
      <c r="J253" s="385" t="s">
        <v>3401</v>
      </c>
      <c r="K253" s="134">
        <f t="shared" ref="K253" si="98">H253-F253</f>
        <v>-16.75</v>
      </c>
      <c r="L253" s="135">
        <f t="shared" ref="L253" si="99">K253/F253</f>
        <v>-9.7383720930232565E-2</v>
      </c>
      <c r="M253" s="136" t="s">
        <v>664</v>
      </c>
      <c r="N253" s="137">
        <v>43787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0">
        <v>129</v>
      </c>
      <c r="B254" s="187">
        <v>43398</v>
      </c>
      <c r="C254" s="187"/>
      <c r="D254" s="188" t="s">
        <v>104</v>
      </c>
      <c r="E254" s="189" t="s">
        <v>624</v>
      </c>
      <c r="F254" s="191">
        <v>698.5</v>
      </c>
      <c r="G254" s="191"/>
      <c r="H254" s="191">
        <v>850</v>
      </c>
      <c r="I254" s="191">
        <v>890</v>
      </c>
      <c r="J254" s="222" t="s">
        <v>3489</v>
      </c>
      <c r="K254" s="219">
        <f t="shared" si="96"/>
        <v>151.5</v>
      </c>
      <c r="L254" s="220">
        <f t="shared" si="97"/>
        <v>0.21689334287759485</v>
      </c>
      <c r="M254" s="190" t="s">
        <v>600</v>
      </c>
      <c r="N254" s="221">
        <v>43453</v>
      </c>
      <c r="O254" s="57"/>
      <c r="P254" s="16"/>
      <c r="Q254" s="16"/>
      <c r="R254" s="94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6">
        <v>130</v>
      </c>
      <c r="B255" s="159">
        <v>42877</v>
      </c>
      <c r="C255" s="159"/>
      <c r="D255" s="160" t="s">
        <v>383</v>
      </c>
      <c r="E255" s="161" t="s">
        <v>624</v>
      </c>
      <c r="F255" s="162">
        <v>127.6</v>
      </c>
      <c r="G255" s="163"/>
      <c r="H255" s="163">
        <v>138</v>
      </c>
      <c r="I255" s="163">
        <v>190</v>
      </c>
      <c r="J255" s="386" t="s">
        <v>3405</v>
      </c>
      <c r="K255" s="183">
        <f t="shared" si="96"/>
        <v>10.400000000000006</v>
      </c>
      <c r="L255" s="184">
        <f t="shared" si="97"/>
        <v>8.1504702194357417E-2</v>
      </c>
      <c r="M255" s="162" t="s">
        <v>600</v>
      </c>
      <c r="N255" s="185">
        <v>43774</v>
      </c>
      <c r="O255" s="57"/>
      <c r="P255" s="16"/>
      <c r="Q255" s="16"/>
      <c r="R255" s="17" t="s">
        <v>754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131</v>
      </c>
      <c r="B256" s="195">
        <v>43158</v>
      </c>
      <c r="C256" s="195"/>
      <c r="D256" s="192" t="s">
        <v>755</v>
      </c>
      <c r="E256" s="196" t="s">
        <v>624</v>
      </c>
      <c r="F256" s="197">
        <v>317</v>
      </c>
      <c r="G256" s="196"/>
      <c r="H256" s="196"/>
      <c r="I256" s="225">
        <v>398</v>
      </c>
      <c r="J256" s="238" t="s">
        <v>602</v>
      </c>
      <c r="K256" s="194"/>
      <c r="L256" s="193"/>
      <c r="M256" s="224" t="s">
        <v>602</v>
      </c>
      <c r="N256" s="223"/>
      <c r="O256" s="57"/>
      <c r="P256" s="16"/>
      <c r="Q256" s="16"/>
      <c r="R256" s="94" t="s">
        <v>754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9">
        <v>132</v>
      </c>
      <c r="B257" s="164">
        <v>43164</v>
      </c>
      <c r="C257" s="164"/>
      <c r="D257" s="165" t="s">
        <v>135</v>
      </c>
      <c r="E257" s="166" t="s">
        <v>624</v>
      </c>
      <c r="F257" s="167">
        <f>510-14.4</f>
        <v>495.6</v>
      </c>
      <c r="G257" s="166"/>
      <c r="H257" s="166">
        <v>350</v>
      </c>
      <c r="I257" s="186">
        <v>672</v>
      </c>
      <c r="J257" s="385" t="s">
        <v>3462</v>
      </c>
      <c r="K257" s="134">
        <f t="shared" ref="K257" si="100">H257-F257</f>
        <v>-145.60000000000002</v>
      </c>
      <c r="L257" s="135">
        <f t="shared" ref="L257" si="101">K257/F257</f>
        <v>-0.29378531073446329</v>
      </c>
      <c r="M257" s="136" t="s">
        <v>664</v>
      </c>
      <c r="N257" s="137">
        <v>43887</v>
      </c>
      <c r="O257" s="57"/>
      <c r="P257" s="16"/>
      <c r="Q257" s="16"/>
      <c r="R257" s="17" t="s">
        <v>754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9">
        <v>133</v>
      </c>
      <c r="B258" s="164">
        <v>43237</v>
      </c>
      <c r="C258" s="164"/>
      <c r="D258" s="165" t="s">
        <v>489</v>
      </c>
      <c r="E258" s="166" t="s">
        <v>624</v>
      </c>
      <c r="F258" s="167">
        <v>230.3</v>
      </c>
      <c r="G258" s="166"/>
      <c r="H258" s="166">
        <v>102.5</v>
      </c>
      <c r="I258" s="186">
        <v>348</v>
      </c>
      <c r="J258" s="385" t="s">
        <v>3483</v>
      </c>
      <c r="K258" s="134">
        <f t="shared" ref="K258" si="102">H258-F258</f>
        <v>-127.80000000000001</v>
      </c>
      <c r="L258" s="135">
        <f t="shared" ref="L258" si="103">K258/F258</f>
        <v>-0.55492835432045162</v>
      </c>
      <c r="M258" s="136" t="s">
        <v>664</v>
      </c>
      <c r="N258" s="137">
        <v>43896</v>
      </c>
      <c r="O258" s="57"/>
      <c r="P258" s="16"/>
      <c r="Q258" s="16"/>
      <c r="R258" s="17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5">
        <v>134</v>
      </c>
      <c r="B259" s="198">
        <v>43258</v>
      </c>
      <c r="C259" s="198"/>
      <c r="D259" s="201" t="s">
        <v>449</v>
      </c>
      <c r="E259" s="199" t="s">
        <v>624</v>
      </c>
      <c r="F259" s="197">
        <f>342.5-5.1</f>
        <v>337.4</v>
      </c>
      <c r="G259" s="199"/>
      <c r="H259" s="199"/>
      <c r="I259" s="226">
        <v>439</v>
      </c>
      <c r="J259" s="238" t="s">
        <v>602</v>
      </c>
      <c r="K259" s="228"/>
      <c r="L259" s="229"/>
      <c r="M259" s="227" t="s">
        <v>602</v>
      </c>
      <c r="N259" s="230"/>
      <c r="O259" s="57"/>
      <c r="P259" s="16"/>
      <c r="Q259" s="16"/>
      <c r="R259" s="94" t="s">
        <v>754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5">
        <v>135</v>
      </c>
      <c r="B260" s="198">
        <v>43285</v>
      </c>
      <c r="C260" s="198"/>
      <c r="D260" s="202" t="s">
        <v>49</v>
      </c>
      <c r="E260" s="199" t="s">
        <v>624</v>
      </c>
      <c r="F260" s="197">
        <f>127.5-5.53</f>
        <v>121.97</v>
      </c>
      <c r="G260" s="199"/>
      <c r="H260" s="199"/>
      <c r="I260" s="226">
        <v>170</v>
      </c>
      <c r="J260" s="238" t="s">
        <v>602</v>
      </c>
      <c r="K260" s="228"/>
      <c r="L260" s="229"/>
      <c r="M260" s="227" t="s">
        <v>602</v>
      </c>
      <c r="N260" s="230"/>
      <c r="O260" s="57"/>
      <c r="P260" s="16"/>
      <c r="Q260" s="16"/>
      <c r="R260" s="342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136</v>
      </c>
      <c r="B261" s="164">
        <v>43294</v>
      </c>
      <c r="C261" s="164"/>
      <c r="D261" s="165" t="s">
        <v>243</v>
      </c>
      <c r="E261" s="166" t="s">
        <v>624</v>
      </c>
      <c r="F261" s="167">
        <v>46.5</v>
      </c>
      <c r="G261" s="166"/>
      <c r="H261" s="166">
        <v>17</v>
      </c>
      <c r="I261" s="186">
        <v>59</v>
      </c>
      <c r="J261" s="385" t="s">
        <v>3461</v>
      </c>
      <c r="K261" s="134">
        <f t="shared" ref="K261" si="104">H261-F261</f>
        <v>-29.5</v>
      </c>
      <c r="L261" s="135">
        <f t="shared" ref="L261" si="105">K261/F261</f>
        <v>-0.63440860215053763</v>
      </c>
      <c r="M261" s="136" t="s">
        <v>664</v>
      </c>
      <c r="N261" s="137">
        <v>43887</v>
      </c>
      <c r="O261" s="57"/>
      <c r="P261" s="16"/>
      <c r="Q261" s="16"/>
      <c r="R261" s="17" t="s">
        <v>752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137</v>
      </c>
      <c r="B262" s="195">
        <v>43396</v>
      </c>
      <c r="C262" s="195"/>
      <c r="D262" s="202" t="s">
        <v>425</v>
      </c>
      <c r="E262" s="199" t="s">
        <v>624</v>
      </c>
      <c r="F262" s="200">
        <v>156.5</v>
      </c>
      <c r="G262" s="199"/>
      <c r="H262" s="199"/>
      <c r="I262" s="226">
        <v>191</v>
      </c>
      <c r="J262" s="238" t="s">
        <v>602</v>
      </c>
      <c r="K262" s="228"/>
      <c r="L262" s="229"/>
      <c r="M262" s="227" t="s">
        <v>602</v>
      </c>
      <c r="N262" s="230"/>
      <c r="O262" s="57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1">
        <v>138</v>
      </c>
      <c r="B263" s="195">
        <v>43439</v>
      </c>
      <c r="C263" s="195"/>
      <c r="D263" s="202" t="s">
        <v>330</v>
      </c>
      <c r="E263" s="199" t="s">
        <v>624</v>
      </c>
      <c r="F263" s="200">
        <v>259.5</v>
      </c>
      <c r="G263" s="199"/>
      <c r="H263" s="199"/>
      <c r="I263" s="226">
        <v>321</v>
      </c>
      <c r="J263" s="238" t="s">
        <v>602</v>
      </c>
      <c r="K263" s="228"/>
      <c r="L263" s="229"/>
      <c r="M263" s="227" t="s">
        <v>602</v>
      </c>
      <c r="N263" s="230"/>
      <c r="O263" s="16"/>
      <c r="P263" s="16"/>
      <c r="Q263" s="16"/>
      <c r="R263" s="342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139</v>
      </c>
      <c r="B264" s="164">
        <v>43439</v>
      </c>
      <c r="C264" s="164"/>
      <c r="D264" s="165" t="s">
        <v>776</v>
      </c>
      <c r="E264" s="166" t="s">
        <v>624</v>
      </c>
      <c r="F264" s="166">
        <v>715</v>
      </c>
      <c r="G264" s="166"/>
      <c r="H264" s="166">
        <v>445</v>
      </c>
      <c r="I264" s="186">
        <v>840</v>
      </c>
      <c r="J264" s="138" t="s">
        <v>2995</v>
      </c>
      <c r="K264" s="134">
        <f t="shared" ref="K264:K267" si="106">H264-F264</f>
        <v>-270</v>
      </c>
      <c r="L264" s="135">
        <f t="shared" ref="L264:L267" si="107">K264/F264</f>
        <v>-0.3776223776223776</v>
      </c>
      <c r="M264" s="136" t="s">
        <v>664</v>
      </c>
      <c r="N264" s="137">
        <v>43800</v>
      </c>
      <c r="O264" s="57"/>
      <c r="P264" s="16"/>
      <c r="Q264" s="16"/>
      <c r="R264" s="17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140</v>
      </c>
      <c r="B265" s="207">
        <v>43469</v>
      </c>
      <c r="C265" s="207"/>
      <c r="D265" s="155" t="s">
        <v>145</v>
      </c>
      <c r="E265" s="208" t="s">
        <v>624</v>
      </c>
      <c r="F265" s="208">
        <v>875</v>
      </c>
      <c r="G265" s="208"/>
      <c r="H265" s="208">
        <v>1165</v>
      </c>
      <c r="I265" s="232">
        <v>1185</v>
      </c>
      <c r="J265" s="141" t="s">
        <v>3490</v>
      </c>
      <c r="K265" s="128">
        <f t="shared" si="106"/>
        <v>290</v>
      </c>
      <c r="L265" s="129">
        <f t="shared" si="107"/>
        <v>0.33142857142857141</v>
      </c>
      <c r="M265" s="130" t="s">
        <v>600</v>
      </c>
      <c r="N265" s="362">
        <v>43847</v>
      </c>
      <c r="O265" s="57"/>
      <c r="P265" s="16"/>
      <c r="Q265" s="16"/>
      <c r="R265" s="17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141</v>
      </c>
      <c r="B266" s="207">
        <v>43559</v>
      </c>
      <c r="C266" s="207"/>
      <c r="D266" s="414" t="s">
        <v>345</v>
      </c>
      <c r="E266" s="208" t="s">
        <v>624</v>
      </c>
      <c r="F266" s="208">
        <f>387-14.63</f>
        <v>372.37</v>
      </c>
      <c r="G266" s="208"/>
      <c r="H266" s="208">
        <v>490</v>
      </c>
      <c r="I266" s="232">
        <v>490</v>
      </c>
      <c r="J266" s="141" t="s">
        <v>683</v>
      </c>
      <c r="K266" s="128">
        <f t="shared" si="106"/>
        <v>117.63</v>
      </c>
      <c r="L266" s="129">
        <f t="shared" si="107"/>
        <v>0.31589548030185027</v>
      </c>
      <c r="M266" s="130" t="s">
        <v>600</v>
      </c>
      <c r="N266" s="362">
        <v>43850</v>
      </c>
      <c r="O266" s="57"/>
      <c r="P266" s="16"/>
      <c r="Q266" s="16"/>
      <c r="R266" s="17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9">
        <v>142</v>
      </c>
      <c r="B267" s="164">
        <v>43578</v>
      </c>
      <c r="C267" s="164"/>
      <c r="D267" s="165" t="s">
        <v>777</v>
      </c>
      <c r="E267" s="166" t="s">
        <v>601</v>
      </c>
      <c r="F267" s="166">
        <v>220</v>
      </c>
      <c r="G267" s="166"/>
      <c r="H267" s="166">
        <v>127.5</v>
      </c>
      <c r="I267" s="186">
        <v>284</v>
      </c>
      <c r="J267" s="385" t="s">
        <v>3484</v>
      </c>
      <c r="K267" s="134">
        <f t="shared" si="106"/>
        <v>-92.5</v>
      </c>
      <c r="L267" s="135">
        <f t="shared" si="107"/>
        <v>-0.42045454545454547</v>
      </c>
      <c r="M267" s="136" t="s">
        <v>664</v>
      </c>
      <c r="N267" s="137">
        <v>43896</v>
      </c>
      <c r="O267" s="57"/>
      <c r="P267" s="16"/>
      <c r="Q267" s="16"/>
      <c r="R267" s="17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143</v>
      </c>
      <c r="B268" s="207">
        <v>43622</v>
      </c>
      <c r="C268" s="207"/>
      <c r="D268" s="414" t="s">
        <v>496</v>
      </c>
      <c r="E268" s="208" t="s">
        <v>601</v>
      </c>
      <c r="F268" s="208">
        <v>332.8</v>
      </c>
      <c r="G268" s="208"/>
      <c r="H268" s="208">
        <v>405</v>
      </c>
      <c r="I268" s="232">
        <v>419</v>
      </c>
      <c r="J268" s="141" t="s">
        <v>3491</v>
      </c>
      <c r="K268" s="128">
        <f t="shared" ref="K268" si="108">H268-F268</f>
        <v>72.199999999999989</v>
      </c>
      <c r="L268" s="129">
        <f t="shared" ref="L268" si="109">K268/F268</f>
        <v>0.21694711538461534</v>
      </c>
      <c r="M268" s="130" t="s">
        <v>600</v>
      </c>
      <c r="N268" s="362">
        <v>43860</v>
      </c>
      <c r="O268" s="57"/>
      <c r="P268" s="16"/>
      <c r="Q268" s="16"/>
      <c r="R268" s="17" t="s">
        <v>752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44">
        <v>144</v>
      </c>
      <c r="B269" s="143">
        <v>43641</v>
      </c>
      <c r="C269" s="143"/>
      <c r="D269" s="144" t="s">
        <v>139</v>
      </c>
      <c r="E269" s="145" t="s">
        <v>624</v>
      </c>
      <c r="F269" s="146">
        <v>386</v>
      </c>
      <c r="G269" s="147"/>
      <c r="H269" s="147">
        <v>395</v>
      </c>
      <c r="I269" s="147">
        <v>452</v>
      </c>
      <c r="J269" s="170" t="s">
        <v>3406</v>
      </c>
      <c r="K269" s="171">
        <f t="shared" ref="K269" si="110">H269-F269</f>
        <v>9</v>
      </c>
      <c r="L269" s="172">
        <f t="shared" ref="L269" si="111">K269/F269</f>
        <v>2.3316062176165803E-2</v>
      </c>
      <c r="M269" s="173" t="s">
        <v>709</v>
      </c>
      <c r="N269" s="174">
        <v>43868</v>
      </c>
      <c r="O269" s="16"/>
      <c r="P269" s="16"/>
      <c r="Q269" s="16"/>
      <c r="R269" s="344" t="s">
        <v>752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2">
        <v>145</v>
      </c>
      <c r="B270" s="195">
        <v>43707</v>
      </c>
      <c r="C270" s="195"/>
      <c r="D270" s="202" t="s">
        <v>260</v>
      </c>
      <c r="E270" s="199" t="s">
        <v>624</v>
      </c>
      <c r="F270" s="199" t="s">
        <v>756</v>
      </c>
      <c r="G270" s="199"/>
      <c r="H270" s="199"/>
      <c r="I270" s="226">
        <v>190</v>
      </c>
      <c r="J270" s="238" t="s">
        <v>602</v>
      </c>
      <c r="K270" s="228"/>
      <c r="L270" s="229"/>
      <c r="M270" s="358" t="s">
        <v>602</v>
      </c>
      <c r="N270" s="230"/>
      <c r="O270" s="16"/>
      <c r="P270" s="16"/>
      <c r="Q270" s="16"/>
      <c r="R270" s="344" t="s">
        <v>752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146</v>
      </c>
      <c r="B271" s="207">
        <v>43731</v>
      </c>
      <c r="C271" s="207"/>
      <c r="D271" s="155" t="s">
        <v>440</v>
      </c>
      <c r="E271" s="208" t="s">
        <v>624</v>
      </c>
      <c r="F271" s="208">
        <v>235</v>
      </c>
      <c r="G271" s="208"/>
      <c r="H271" s="208">
        <v>295</v>
      </c>
      <c r="I271" s="232">
        <v>296</v>
      </c>
      <c r="J271" s="141" t="s">
        <v>3148</v>
      </c>
      <c r="K271" s="128">
        <f t="shared" ref="K271" si="112">H271-F271</f>
        <v>60</v>
      </c>
      <c r="L271" s="129">
        <f t="shared" ref="L271" si="113">K271/F271</f>
        <v>0.25531914893617019</v>
      </c>
      <c r="M271" s="130" t="s">
        <v>600</v>
      </c>
      <c r="N271" s="362">
        <v>43844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147</v>
      </c>
      <c r="B272" s="207">
        <v>43752</v>
      </c>
      <c r="C272" s="207"/>
      <c r="D272" s="155" t="s">
        <v>2978</v>
      </c>
      <c r="E272" s="208" t="s">
        <v>624</v>
      </c>
      <c r="F272" s="208">
        <v>277.5</v>
      </c>
      <c r="G272" s="208"/>
      <c r="H272" s="208">
        <v>333</v>
      </c>
      <c r="I272" s="232">
        <v>333</v>
      </c>
      <c r="J272" s="141" t="s">
        <v>3149</v>
      </c>
      <c r="K272" s="128">
        <f t="shared" ref="K272" si="114">H272-F272</f>
        <v>55.5</v>
      </c>
      <c r="L272" s="129">
        <f t="shared" ref="L272" si="115">K272/F272</f>
        <v>0.2</v>
      </c>
      <c r="M272" s="130" t="s">
        <v>600</v>
      </c>
      <c r="N272" s="362">
        <v>43846</v>
      </c>
      <c r="O272" s="57"/>
      <c r="P272" s="16"/>
      <c r="Q272" s="16"/>
      <c r="R272" s="17" t="s">
        <v>754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148</v>
      </c>
      <c r="B273" s="207">
        <v>43752</v>
      </c>
      <c r="C273" s="207"/>
      <c r="D273" s="155" t="s">
        <v>2977</v>
      </c>
      <c r="E273" s="208" t="s">
        <v>624</v>
      </c>
      <c r="F273" s="208">
        <v>930</v>
      </c>
      <c r="G273" s="208"/>
      <c r="H273" s="208">
        <v>1165</v>
      </c>
      <c r="I273" s="232">
        <v>1200</v>
      </c>
      <c r="J273" s="141" t="s">
        <v>3151</v>
      </c>
      <c r="K273" s="128">
        <f t="shared" ref="K273" si="116">H273-F273</f>
        <v>235</v>
      </c>
      <c r="L273" s="129">
        <f t="shared" ref="L273" si="117">K273/F273</f>
        <v>0.25268817204301075</v>
      </c>
      <c r="M273" s="130" t="s">
        <v>600</v>
      </c>
      <c r="N273" s="362">
        <v>43847</v>
      </c>
      <c r="O273" s="57"/>
      <c r="P273" s="16"/>
      <c r="Q273" s="16"/>
      <c r="R273" s="17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149</v>
      </c>
      <c r="B274" s="347">
        <v>43753</v>
      </c>
      <c r="C274" s="212"/>
      <c r="D274" s="373" t="s">
        <v>2976</v>
      </c>
      <c r="E274" s="350" t="s">
        <v>624</v>
      </c>
      <c r="F274" s="353">
        <v>111</v>
      </c>
      <c r="G274" s="350"/>
      <c r="H274" s="350"/>
      <c r="I274" s="356">
        <v>141</v>
      </c>
      <c r="J274" s="238" t="s">
        <v>602</v>
      </c>
      <c r="K274" s="238"/>
      <c r="L274" s="123"/>
      <c r="M274" s="361" t="s">
        <v>602</v>
      </c>
      <c r="N274" s="240"/>
      <c r="O274" s="16"/>
      <c r="P274" s="16"/>
      <c r="Q274" s="16"/>
      <c r="R274" s="344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150</v>
      </c>
      <c r="B275" s="207">
        <v>43753</v>
      </c>
      <c r="C275" s="207"/>
      <c r="D275" s="155" t="s">
        <v>2975</v>
      </c>
      <c r="E275" s="208" t="s">
        <v>624</v>
      </c>
      <c r="F275" s="209">
        <v>296</v>
      </c>
      <c r="G275" s="208"/>
      <c r="H275" s="208">
        <v>370</v>
      </c>
      <c r="I275" s="232">
        <v>370</v>
      </c>
      <c r="J275" s="141" t="s">
        <v>683</v>
      </c>
      <c r="K275" s="128">
        <f t="shared" ref="K275" si="118">H275-F275</f>
        <v>74</v>
      </c>
      <c r="L275" s="129">
        <f t="shared" ref="L275" si="119">K275/F275</f>
        <v>0.25</v>
      </c>
      <c r="M275" s="130" t="s">
        <v>600</v>
      </c>
      <c r="N275" s="362">
        <v>43853</v>
      </c>
      <c r="O275" s="57"/>
      <c r="P275" s="16"/>
      <c r="Q275" s="16"/>
      <c r="R275" s="17" t="s">
        <v>754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2">
        <v>151</v>
      </c>
      <c r="B276" s="211">
        <v>43754</v>
      </c>
      <c r="C276" s="211"/>
      <c r="D276" s="192" t="s">
        <v>2974</v>
      </c>
      <c r="E276" s="349" t="s">
        <v>624</v>
      </c>
      <c r="F276" s="352" t="s">
        <v>2940</v>
      </c>
      <c r="G276" s="349"/>
      <c r="H276" s="349"/>
      <c r="I276" s="355">
        <v>344</v>
      </c>
      <c r="J276" s="238" t="s">
        <v>602</v>
      </c>
      <c r="K276" s="241"/>
      <c r="L276" s="360"/>
      <c r="M276" s="343" t="s">
        <v>602</v>
      </c>
      <c r="N276" s="363"/>
      <c r="O276" s="16"/>
      <c r="P276" s="16"/>
      <c r="Q276" s="16"/>
      <c r="R276" s="344" t="s">
        <v>752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46">
        <v>152</v>
      </c>
      <c r="B277" s="212">
        <v>43832</v>
      </c>
      <c r="C277" s="212"/>
      <c r="D277" s="216" t="s">
        <v>2254</v>
      </c>
      <c r="E277" s="213" t="s">
        <v>624</v>
      </c>
      <c r="F277" s="214" t="s">
        <v>3136</v>
      </c>
      <c r="G277" s="213"/>
      <c r="H277" s="213"/>
      <c r="I277" s="237">
        <v>590</v>
      </c>
      <c r="J277" s="238" t="s">
        <v>602</v>
      </c>
      <c r="K277" s="238"/>
      <c r="L277" s="123"/>
      <c r="M277" s="343" t="s">
        <v>602</v>
      </c>
      <c r="N277" s="240"/>
      <c r="O277" s="16"/>
      <c r="P277" s="16"/>
      <c r="Q277" s="16"/>
      <c r="R277" s="344" t="s">
        <v>754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153</v>
      </c>
      <c r="B278" s="207">
        <v>43966</v>
      </c>
      <c r="C278" s="207"/>
      <c r="D278" s="155" t="s">
        <v>65</v>
      </c>
      <c r="E278" s="208" t="s">
        <v>624</v>
      </c>
      <c r="F278" s="209">
        <v>67.5</v>
      </c>
      <c r="G278" s="208"/>
      <c r="H278" s="208">
        <v>86</v>
      </c>
      <c r="I278" s="232">
        <v>86</v>
      </c>
      <c r="J278" s="141" t="s">
        <v>3629</v>
      </c>
      <c r="K278" s="128">
        <f t="shared" ref="K278" si="120">H278-F278</f>
        <v>18.5</v>
      </c>
      <c r="L278" s="129">
        <f t="shared" ref="L278" si="121">K278/F278</f>
        <v>0.27407407407407408</v>
      </c>
      <c r="M278" s="130" t="s">
        <v>600</v>
      </c>
      <c r="N278" s="362">
        <v>44008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>
        <v>154</v>
      </c>
      <c r="B279" s="3">
        <v>44035</v>
      </c>
      <c r="C279" s="212"/>
      <c r="D279" s="216" t="s">
        <v>495</v>
      </c>
      <c r="E279" s="213" t="s">
        <v>624</v>
      </c>
      <c r="F279" s="214" t="s">
        <v>3641</v>
      </c>
      <c r="G279" s="213"/>
      <c r="H279" s="213"/>
      <c r="I279" s="237">
        <v>296</v>
      </c>
      <c r="J279" s="238" t="s">
        <v>602</v>
      </c>
      <c r="K279" s="238"/>
      <c r="L279" s="123"/>
      <c r="M279" s="239"/>
      <c r="N279" s="240"/>
      <c r="O279" s="16"/>
      <c r="P279" s="16"/>
      <c r="Q279" s="16"/>
      <c r="R279" s="344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Q280" s="16"/>
      <c r="R280" s="344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Q281" s="16"/>
      <c r="R281" s="344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Q282" s="16"/>
      <c r="R282" s="344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Q283" s="16"/>
      <c r="R283" s="344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Q284" s="16"/>
      <c r="R284" s="344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0"/>
      <c r="B285" s="212"/>
      <c r="C285" s="212"/>
      <c r="D285" s="216"/>
      <c r="E285" s="213"/>
      <c r="F285" s="214"/>
      <c r="G285" s="213"/>
      <c r="H285" s="213"/>
      <c r="I285" s="237"/>
      <c r="J285" s="238"/>
      <c r="K285" s="238"/>
      <c r="L285" s="123"/>
      <c r="M285" s="239"/>
      <c r="N285" s="240"/>
      <c r="O285" s="16"/>
      <c r="P285" s="16"/>
      <c r="Q285" s="16"/>
      <c r="R285" s="344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0"/>
      <c r="B286" s="212"/>
      <c r="C286" s="212"/>
      <c r="D286" s="216"/>
      <c r="E286" s="213"/>
      <c r="F286" s="214"/>
      <c r="G286" s="213"/>
      <c r="H286" s="213"/>
      <c r="I286" s="237"/>
      <c r="J286" s="238"/>
      <c r="K286" s="238"/>
      <c r="L286" s="123"/>
      <c r="M286" s="239"/>
      <c r="N286" s="240"/>
      <c r="O286" s="16"/>
      <c r="P286" s="16"/>
      <c r="Q286" s="16"/>
      <c r="R286" s="344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10"/>
      <c r="B287" s="212"/>
      <c r="C287" s="212"/>
      <c r="D287" s="216"/>
      <c r="E287" s="213"/>
      <c r="F287" s="214"/>
      <c r="G287" s="213"/>
      <c r="H287" s="213"/>
      <c r="I287" s="237"/>
      <c r="J287" s="238"/>
      <c r="K287" s="238"/>
      <c r="L287" s="123"/>
      <c r="M287" s="239"/>
      <c r="N287" s="240"/>
      <c r="O287" s="16"/>
      <c r="P287" s="16"/>
      <c r="R287" s="344"/>
    </row>
    <row r="288" spans="1:26">
      <c r="A288" s="210"/>
      <c r="B288" s="212"/>
      <c r="C288" s="212"/>
      <c r="D288" s="216"/>
      <c r="E288" s="213"/>
      <c r="F288" s="214"/>
      <c r="G288" s="213"/>
      <c r="H288" s="213"/>
      <c r="I288" s="237"/>
      <c r="J288" s="238"/>
      <c r="K288" s="238"/>
      <c r="L288" s="123"/>
      <c r="M288" s="239"/>
      <c r="N288" s="240"/>
      <c r="O288" s="16"/>
      <c r="P288" s="16"/>
      <c r="R288" s="344"/>
    </row>
    <row r="289" spans="1:18">
      <c r="A289" s="210"/>
      <c r="B289" s="212"/>
      <c r="C289" s="212"/>
      <c r="D289" s="216"/>
      <c r="E289" s="213"/>
      <c r="F289" s="214"/>
      <c r="G289" s="213"/>
      <c r="H289" s="213"/>
      <c r="I289" s="237"/>
      <c r="J289" s="238"/>
      <c r="K289" s="238"/>
      <c r="L289" s="123"/>
      <c r="M289" s="239"/>
      <c r="N289" s="240"/>
      <c r="O289" s="16"/>
      <c r="P289" s="16"/>
      <c r="R289" s="344"/>
    </row>
    <row r="290" spans="1:18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R290" s="344"/>
    </row>
    <row r="291" spans="1:18">
      <c r="A291" s="210"/>
      <c r="B291" s="200" t="s">
        <v>2981</v>
      </c>
      <c r="O291" s="16"/>
      <c r="P291" s="16"/>
      <c r="R291" s="344"/>
    </row>
    <row r="292" spans="1:18">
      <c r="R292" s="242"/>
    </row>
    <row r="293" spans="1:18">
      <c r="R293" s="242"/>
    </row>
    <row r="294" spans="1:18">
      <c r="R294" s="242"/>
    </row>
    <row r="295" spans="1:18">
      <c r="R295" s="242"/>
    </row>
    <row r="296" spans="1:18">
      <c r="R296" s="242"/>
    </row>
    <row r="297" spans="1:18">
      <c r="R297" s="242"/>
    </row>
    <row r="298" spans="1:18">
      <c r="R298" s="242"/>
    </row>
    <row r="299" spans="1:18">
      <c r="R299" s="242"/>
    </row>
    <row r="300" spans="1:18">
      <c r="R300" s="242"/>
    </row>
    <row r="301" spans="1:18">
      <c r="R301" s="242"/>
    </row>
    <row r="302" spans="1:18">
      <c r="R302" s="242"/>
    </row>
    <row r="308" spans="1:1">
      <c r="A308" s="217"/>
    </row>
    <row r="309" spans="1:1">
      <c r="A309" s="217"/>
    </row>
    <row r="310" spans="1:1">
      <c r="A310" s="213"/>
    </row>
  </sheetData>
  <autoFilter ref="R1:R310"/>
  <mergeCells count="3">
    <mergeCell ref="A104:A105"/>
    <mergeCell ref="B104:B105"/>
    <mergeCell ref="J104:J10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2020-08-25T02:38:22Z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